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Anual\Informe Renovables\2020\"/>
    </mc:Choice>
  </mc:AlternateContent>
  <xr:revisionPtr revIDLastSave="0" documentId="13_ncr:1_{079AAF76-2476-4780-AE6B-E4F83342DB85}" xr6:coauthVersionLast="45" xr6:coauthVersionMax="45" xr10:uidLastSave="{00000000-0000-0000-0000-000000000000}"/>
  <bookViews>
    <workbookView xWindow="0" yWindow="0" windowWidth="9550" windowHeight="10060" tabRatio="751" firstSheet="10" activeTab="12" xr2:uid="{00000000-000D-0000-FFFF-FFFF00000000}"/>
  </bookViews>
  <sheets>
    <sheet name="Indice" sheetId="45" r:id="rId1"/>
    <sheet name="C1" sheetId="33" r:id="rId2"/>
    <sheet name="C2" sheetId="35" r:id="rId3"/>
    <sheet name="C3" sheetId="34" r:id="rId4"/>
    <sheet name="C4" sheetId="36" r:id="rId5"/>
    <sheet name="C5" sheetId="39" r:id="rId6"/>
    <sheet name="C6" sheetId="40" r:id="rId7"/>
    <sheet name="C7" sheetId="59" r:id="rId8"/>
    <sheet name="C8" sheetId="43" r:id="rId9"/>
    <sheet name="C9" sheetId="41" r:id="rId10"/>
    <sheet name="C10" sheetId="42" r:id="rId11"/>
    <sheet name="C11" sheetId="44" r:id="rId12"/>
    <sheet name="C12" sheetId="49" r:id="rId13"/>
    <sheet name="C13" sheetId="56" r:id="rId14"/>
    <sheet name="C14" sheetId="53" r:id="rId15"/>
    <sheet name="C15" sheetId="55" r:id="rId16"/>
    <sheet name="C16" sheetId="54" r:id="rId17"/>
    <sheet name="C17" sheetId="57" r:id="rId18"/>
    <sheet name="Data 1" sheetId="1" r:id="rId19"/>
    <sheet name="Data 2" sheetId="50" r:id="rId20"/>
  </sheets>
  <definedNames>
    <definedName name="_xlnm._FilterDatabase" localSheetId="19" hidden="1">'Data 2'!$A$1:$A$1932</definedName>
    <definedName name="_xlnm.Print_Area" localSheetId="1">'C1'!$A$1:$F$24</definedName>
    <definedName name="_xlnm.Print_Area" localSheetId="10">'C10'!$A$1:$F$24</definedName>
    <definedName name="_xlnm.Print_Area" localSheetId="11">'C11'!$A$1:$F$24</definedName>
    <definedName name="_xlnm.Print_Area" localSheetId="13">'C13'!$A$1:$L$16</definedName>
    <definedName name="_xlnm.Print_Area" localSheetId="14">#REF!</definedName>
    <definedName name="_xlnm.Print_Area" localSheetId="15">#REF!</definedName>
    <definedName name="_xlnm.Print_Area" localSheetId="16">#REF!</definedName>
    <definedName name="_xlnm.Print_Area" localSheetId="17">#REF!</definedName>
    <definedName name="_xlnm.Print_Area" localSheetId="2">'C2'!$A$1:$E$24</definedName>
    <definedName name="_xlnm.Print_Area" localSheetId="3">'C3'!$A$1:$F$24</definedName>
    <definedName name="_xlnm.Print_Area" localSheetId="4">'C4'!$B$1:$S$65</definedName>
    <definedName name="_xlnm.Print_Area" localSheetId="5">'C5'!$A$1:$F$24</definedName>
    <definedName name="_xlnm.Print_Area" localSheetId="6">'C6'!$A$1:$E$24</definedName>
    <definedName name="_xlnm.Print_Area" localSheetId="7">'C7'!$A$1:$F$24</definedName>
    <definedName name="_xlnm.Print_Area" localSheetId="8">'C8'!$A$1:$F$24</definedName>
    <definedName name="_xlnm.Print_Area" localSheetId="9">'C9'!$A$1:$F$24</definedName>
    <definedName name="_xlnm.Print_Area" localSheetId="0">Indice!$A$1:$F$20</definedName>
    <definedName name="_xlnm.Print_Area">#REF!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'C1'!ccc</definedName>
    <definedName name="ccc" localSheetId="10">'C10'!ccc</definedName>
    <definedName name="ccc" localSheetId="11">'C11'!ccc</definedName>
    <definedName name="ccc" localSheetId="13">'C13'!ccc</definedName>
    <definedName name="ccc" localSheetId="2">'C2'!ccc</definedName>
    <definedName name="ccc" localSheetId="3">'C3'!ccc</definedName>
    <definedName name="ccc" localSheetId="5">'C5'!ccc</definedName>
    <definedName name="ccc" localSheetId="6">'C6'!ccc</definedName>
    <definedName name="ccc" localSheetId="7">'C7'!ccc</definedName>
    <definedName name="ccc" localSheetId="8">'C8'!ccc</definedName>
    <definedName name="ccc" localSheetId="9">'C9'!ccc</definedName>
    <definedName name="ccc" localSheetId="0">Indice!ccc</definedName>
    <definedName name="ccc">[0]!ccc</definedName>
    <definedName name="CUADRO_ANTERIOR" localSheetId="1">'C1'!CUADRO_ANTERIOR</definedName>
    <definedName name="CUADRO_ANTERIOR" localSheetId="10">'C10'!CUADRO_ANTERIOR</definedName>
    <definedName name="CUADRO_ANTERIOR" localSheetId="11">'C11'!CUADRO_ANTERIOR</definedName>
    <definedName name="CUADRO_ANTERIOR" localSheetId="13">'C13'!CUADRO_ANTERIOR</definedName>
    <definedName name="CUADRO_ANTERIOR" localSheetId="2">'C2'!CUADRO_ANTERIOR</definedName>
    <definedName name="CUADRO_ANTERIOR" localSheetId="3">'C3'!CUADRO_ANTERIOR</definedName>
    <definedName name="CUADRO_ANTERIOR" localSheetId="5">'C5'!CUADRO_ANTERIOR</definedName>
    <definedName name="CUADRO_ANTERIOR" localSheetId="6">'C6'!CUADRO_ANTERIOR</definedName>
    <definedName name="CUADRO_ANTERIOR" localSheetId="7">'C7'!CUADRO_ANTERIOR</definedName>
    <definedName name="CUADRO_ANTERIOR" localSheetId="8">'C8'!CUADRO_ANTERIOR</definedName>
    <definedName name="CUADRO_ANTERIOR" localSheetId="9">'C9'!CUADRO_ANTERIOR</definedName>
    <definedName name="CUADRO_ANTERIOR" localSheetId="0">Indice!CUADRO_ANTERIOR</definedName>
    <definedName name="CUADRO_ANTERIOR">[0]!CUADRO_ANTERIOR</definedName>
    <definedName name="CUADRO_PROXIMO" localSheetId="1">'C1'!CUADRO_PROXIMO</definedName>
    <definedName name="CUADRO_PROXIMO" localSheetId="10">'C10'!CUADRO_PROXIMO</definedName>
    <definedName name="CUADRO_PROXIMO" localSheetId="11">'C11'!CUADRO_PROXIMO</definedName>
    <definedName name="CUADRO_PROXIMO" localSheetId="13">'C13'!CUADRO_PROXIMO</definedName>
    <definedName name="CUADRO_PROXIMO" localSheetId="2">'C2'!CUADRO_PROXIMO</definedName>
    <definedName name="CUADRO_PROXIMO" localSheetId="3">'C3'!CUADRO_PROXIMO</definedName>
    <definedName name="CUADRO_PROXIMO" localSheetId="5">'C5'!CUADRO_PROXIMO</definedName>
    <definedName name="CUADRO_PROXIMO" localSheetId="6">'C6'!CUADRO_PROXIMO</definedName>
    <definedName name="CUADRO_PROXIMO" localSheetId="7">'C7'!CUADRO_PROXIMO</definedName>
    <definedName name="CUADRO_PROXIMO" localSheetId="8">'C8'!CUADRO_PROXIMO</definedName>
    <definedName name="CUADRO_PROXIMO" localSheetId="9">'C9'!CUADRO_PROXIMO</definedName>
    <definedName name="CUADRO_PROXIMO" localSheetId="0">Indice!CUADRO_PROXIMO</definedName>
    <definedName name="CUADRO_PROXIMO">[0]!CUADRO_PROXIMO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">'C1'!FINALIZAR</definedName>
    <definedName name="FINALIZAR" localSheetId="10">'C10'!FINALIZAR</definedName>
    <definedName name="FINALIZAR" localSheetId="11">'C11'!FINALIZAR</definedName>
    <definedName name="FINALIZAR" localSheetId="13">'C13'!FINALIZAR</definedName>
    <definedName name="FINALIZAR" localSheetId="2">'C2'!FINALIZAR</definedName>
    <definedName name="FINALIZAR" localSheetId="3">'C3'!FINALIZAR</definedName>
    <definedName name="FINALIZAR" localSheetId="5">'C5'!FINALIZAR</definedName>
    <definedName name="FINALIZAR" localSheetId="6">'C6'!FINALIZAR</definedName>
    <definedName name="FINALIZAR" localSheetId="7">'C7'!FINALIZAR</definedName>
    <definedName name="FINALIZAR" localSheetId="8">'C8'!FINALIZAR</definedName>
    <definedName name="FINALIZAR" localSheetId="9">'C9'!FINALIZAR</definedName>
    <definedName name="FINALIZAR" localSheetId="0">Indice!FINALIZAR</definedName>
    <definedName name="FINALIZAR">[0]!FINALIZAR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'C1'!IMPRESION</definedName>
    <definedName name="IMPRESION" localSheetId="10">'C10'!IMPRESION</definedName>
    <definedName name="IMPRESION" localSheetId="11">'C11'!IMPRESION</definedName>
    <definedName name="IMPRESION" localSheetId="13">'C13'!IMPRESION</definedName>
    <definedName name="IMPRESION" localSheetId="2">'C2'!IMPRESION</definedName>
    <definedName name="IMPRESION" localSheetId="3">'C3'!IMPRESION</definedName>
    <definedName name="IMPRESION" localSheetId="5">'C5'!IMPRESION</definedName>
    <definedName name="IMPRESION" localSheetId="6">'C6'!IMPRESION</definedName>
    <definedName name="IMPRESION" localSheetId="7">'C7'!IMPRESION</definedName>
    <definedName name="IMPRESION" localSheetId="8">'C8'!IMPRESION</definedName>
    <definedName name="IMPRESION" localSheetId="9">'C9'!IMPRESION</definedName>
    <definedName name="IMPRESION" localSheetId="0">Indice!IMPRESION</definedName>
    <definedName name="IMPRESION">[0]!IMPRESION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'C1'!nnn</definedName>
    <definedName name="nnn" localSheetId="10">'C10'!nnn</definedName>
    <definedName name="nnn" localSheetId="11">'C11'!nnn</definedName>
    <definedName name="nnn" localSheetId="13">'C13'!nnn</definedName>
    <definedName name="nnn" localSheetId="2">'C2'!nnn</definedName>
    <definedName name="nnn" localSheetId="3">'C3'!nnn</definedName>
    <definedName name="nnn" localSheetId="5">'C5'!nnn</definedName>
    <definedName name="nnn" localSheetId="6">'C6'!nnn</definedName>
    <definedName name="nnn" localSheetId="7">'C7'!nnn</definedName>
    <definedName name="nnn" localSheetId="8">'C8'!nnn</definedName>
    <definedName name="nnn" localSheetId="9">'C9'!nnn</definedName>
    <definedName name="nnn" localSheetId="0">Indice!nnn</definedName>
    <definedName name="nnn">[0]!nnn</definedName>
    <definedName name="nnnn" localSheetId="1">'C1'!nnnn</definedName>
    <definedName name="nnnn" localSheetId="10">'C10'!nnnn</definedName>
    <definedName name="nnnn" localSheetId="11">'C11'!nnnn</definedName>
    <definedName name="nnnn" localSheetId="13">'C13'!nnnn</definedName>
    <definedName name="nnnn" localSheetId="2">'C2'!nnnn</definedName>
    <definedName name="nnnn" localSheetId="3">'C3'!nnnn</definedName>
    <definedName name="nnnn" localSheetId="5">'C5'!nnnn</definedName>
    <definedName name="nnnn" localSheetId="6">'C6'!nnnn</definedName>
    <definedName name="nnnn" localSheetId="7">'C7'!nnnn</definedName>
    <definedName name="nnnn" localSheetId="8">'C8'!nnnn</definedName>
    <definedName name="nnnn" localSheetId="9">'C9'!nnnn</definedName>
    <definedName name="nnnn" localSheetId="0">Indice!nnnn</definedName>
    <definedName name="nnnn">[0]!nnnn</definedName>
    <definedName name="nu" localSheetId="1">'C1'!nu</definedName>
    <definedName name="nu" localSheetId="10">'C10'!nu</definedName>
    <definedName name="nu" localSheetId="11">'C11'!nu</definedName>
    <definedName name="nu" localSheetId="13">'C13'!nu</definedName>
    <definedName name="nu" localSheetId="2">'C2'!nu</definedName>
    <definedName name="nu" localSheetId="3">'C3'!nu</definedName>
    <definedName name="nu" localSheetId="5">'C5'!nu</definedName>
    <definedName name="nu" localSheetId="6">'C6'!nu</definedName>
    <definedName name="nu" localSheetId="7">'C7'!nu</definedName>
    <definedName name="nu" localSheetId="8">'C8'!nu</definedName>
    <definedName name="nu" localSheetId="9">'C9'!nu</definedName>
    <definedName name="nu" localSheetId="0">Indice!nu</definedName>
    <definedName name="nu">[0]!nu</definedName>
    <definedName name="PRINCIPAL" localSheetId="1">'C1'!PRINCIPAL</definedName>
    <definedName name="PRINCIPAL" localSheetId="10">'C10'!PRINCIPAL</definedName>
    <definedName name="PRINCIPAL" localSheetId="11">'C11'!PRINCIPAL</definedName>
    <definedName name="PRINCIPAL" localSheetId="13">'C13'!PRINCIPAL</definedName>
    <definedName name="PRINCIPAL" localSheetId="2">'C2'!PRINCIPAL</definedName>
    <definedName name="PRINCIPAL" localSheetId="3">'C3'!PRINCIPAL</definedName>
    <definedName name="PRINCIPAL" localSheetId="5">'C5'!PRINCIPAL</definedName>
    <definedName name="PRINCIPAL" localSheetId="6">'C6'!PRINCIPAL</definedName>
    <definedName name="PRINCIPAL" localSheetId="7">'C7'!PRINCIPAL</definedName>
    <definedName name="PRINCIPAL" localSheetId="8">'C8'!PRINCIPAL</definedName>
    <definedName name="PRINCIPAL" localSheetId="9">'C9'!PRINCIPAL</definedName>
    <definedName name="PRINCIPAL" localSheetId="0">Indice!PRINCIPAL</definedName>
    <definedName name="PRINCIPAL">[0]!PRINCIPAL</definedName>
    <definedName name="rosa" localSheetId="1">'C1'!rosa</definedName>
    <definedName name="rosa" localSheetId="10">'C10'!rosa</definedName>
    <definedName name="rosa" localSheetId="11">'C11'!rosa</definedName>
    <definedName name="rosa" localSheetId="13">'C13'!rosa</definedName>
    <definedName name="rosa" localSheetId="2">'C2'!rosa</definedName>
    <definedName name="rosa" localSheetId="3">'C3'!rosa</definedName>
    <definedName name="rosa" localSheetId="5">'C5'!rosa</definedName>
    <definedName name="rosa" localSheetId="6">'C6'!rosa</definedName>
    <definedName name="rosa" localSheetId="7">'C7'!rosa</definedName>
    <definedName name="rosa" localSheetId="8">'C8'!rosa</definedName>
    <definedName name="rosa" localSheetId="9">'C9'!rosa</definedName>
    <definedName name="rosa" localSheetId="0">Indice!rosa</definedName>
    <definedName name="rosa">[0]!rosa</definedName>
    <definedName name="rosa2" localSheetId="1">'C1'!rosa2</definedName>
    <definedName name="rosa2" localSheetId="10">'C10'!rosa2</definedName>
    <definedName name="rosa2" localSheetId="11">'C11'!rosa2</definedName>
    <definedName name="rosa2" localSheetId="13">'C13'!rosa2</definedName>
    <definedName name="rosa2" localSheetId="2">'C2'!rosa2</definedName>
    <definedName name="rosa2" localSheetId="3">'C3'!rosa2</definedName>
    <definedName name="rosa2" localSheetId="5">'C5'!rosa2</definedName>
    <definedName name="rosa2" localSheetId="6">'C6'!rosa2</definedName>
    <definedName name="rosa2" localSheetId="7">'C7'!rosa2</definedName>
    <definedName name="rosa2" localSheetId="8">'C8'!rosa2</definedName>
    <definedName name="rosa2" localSheetId="9">'C9'!rosa2</definedName>
    <definedName name="rosa2" localSheetId="0">Indice!rosa2</definedName>
    <definedName name="rosa2">[0]!rosa2</definedName>
    <definedName name="VV" localSheetId="1">'C1'!VV</definedName>
    <definedName name="VV" localSheetId="10">'C10'!VV</definedName>
    <definedName name="VV" localSheetId="11">'C11'!VV</definedName>
    <definedName name="VV" localSheetId="13">'C13'!VV</definedName>
    <definedName name="VV" localSheetId="2">'C2'!VV</definedName>
    <definedName name="VV" localSheetId="3">'C3'!VV</definedName>
    <definedName name="VV" localSheetId="5">'C5'!VV</definedName>
    <definedName name="VV" localSheetId="6">'C6'!VV</definedName>
    <definedName name="VV" localSheetId="7">'C7'!VV</definedName>
    <definedName name="VV" localSheetId="8">'C8'!VV</definedName>
    <definedName name="VV" localSheetId="9">'C9'!VV</definedName>
    <definedName name="VV" localSheetId="0">Indice!VV</definedName>
    <definedName name="VV">[0]!VV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'C1'!x</definedName>
    <definedName name="x" localSheetId="10">'C10'!x</definedName>
    <definedName name="x" localSheetId="11">'C11'!x</definedName>
    <definedName name="x" localSheetId="13">'C13'!x</definedName>
    <definedName name="x" localSheetId="2">'C2'!x</definedName>
    <definedName name="x" localSheetId="3">'C3'!x</definedName>
    <definedName name="x" localSheetId="5">'C5'!x</definedName>
    <definedName name="x" localSheetId="6">'C6'!x</definedName>
    <definedName name="x" localSheetId="7">'C7'!x</definedName>
    <definedName name="x" localSheetId="8">'C8'!x</definedName>
    <definedName name="x" localSheetId="9">'C9'!x</definedName>
    <definedName name="x" localSheetId="0">Indice!x</definedName>
    <definedName name="x">[0]!x</definedName>
    <definedName name="XX" localSheetId="1">'C1'!XX</definedName>
    <definedName name="XX" localSheetId="10">'C10'!XX</definedName>
    <definedName name="XX" localSheetId="11">'C11'!XX</definedName>
    <definedName name="XX" localSheetId="13">'C13'!XX</definedName>
    <definedName name="XX" localSheetId="2">'C2'!XX</definedName>
    <definedName name="XX" localSheetId="3">'C3'!XX</definedName>
    <definedName name="XX" localSheetId="5">'C5'!XX</definedName>
    <definedName name="XX" localSheetId="6">'C6'!XX</definedName>
    <definedName name="XX" localSheetId="7">'C7'!XX</definedName>
    <definedName name="XX" localSheetId="8">'C8'!XX</definedName>
    <definedName name="XX" localSheetId="9">'C9'!XX</definedName>
    <definedName name="XX" localSheetId="0">Indice!XX</definedName>
    <definedName name="XX">[0]!XX</definedName>
    <definedName name="xxx" localSheetId="1">'C1'!xxx</definedName>
    <definedName name="xxx" localSheetId="10">'C10'!xxx</definedName>
    <definedName name="xxx" localSheetId="11">'C11'!xxx</definedName>
    <definedName name="xxx" localSheetId="13">'C13'!xxx</definedName>
    <definedName name="xxx" localSheetId="2">'C2'!xxx</definedName>
    <definedName name="xxx" localSheetId="3">'C3'!xxx</definedName>
    <definedName name="xxx" localSheetId="5">'C5'!xxx</definedName>
    <definedName name="xxx" localSheetId="6">'C6'!xxx</definedName>
    <definedName name="xxx" localSheetId="7">'C7'!xxx</definedName>
    <definedName name="xxx" localSheetId="8">'C8'!xxx</definedName>
    <definedName name="xxx" localSheetId="9">'C9'!xxx</definedName>
    <definedName name="xxx" localSheetId="0">Indice!xxx</definedName>
    <definedName name="xxx">[0]!xxx</definedName>
    <definedName name="XXXX" localSheetId="1">'C1'!XXXX</definedName>
    <definedName name="XXXX" localSheetId="10">'C10'!XXXX</definedName>
    <definedName name="XXXX" localSheetId="11">'C11'!XXXX</definedName>
    <definedName name="XXXX" localSheetId="13">'C13'!XXXX</definedName>
    <definedName name="XXXX" localSheetId="2">'C2'!XXXX</definedName>
    <definedName name="XXXX" localSheetId="3">'C3'!XXXX</definedName>
    <definedName name="XXXX" localSheetId="5">'C5'!XXXX</definedName>
    <definedName name="XXXX" localSheetId="6">'C6'!XXXX</definedName>
    <definedName name="XXXX" localSheetId="7">'C7'!XXXX</definedName>
    <definedName name="XXXX" localSheetId="8">'C8'!XXXX</definedName>
    <definedName name="XXXX" localSheetId="9">'C9'!XXXX</definedName>
    <definedName name="XXXX" localSheetId="0">Indice!XXXX</definedName>
    <definedName name="XXXX">[0]!XXXX</definedName>
    <definedName name="xxxxx" localSheetId="1">'C1'!xxxxx</definedName>
    <definedName name="xxxxx" localSheetId="10">'C10'!xxxxx</definedName>
    <definedName name="xxxxx" localSheetId="11">'C11'!xxxxx</definedName>
    <definedName name="xxxxx" localSheetId="13">'C13'!xxxxx</definedName>
    <definedName name="xxxxx" localSheetId="2">'C2'!xxxxx</definedName>
    <definedName name="xxxxx" localSheetId="3">'C3'!xxxxx</definedName>
    <definedName name="xxxxx" localSheetId="5">'C5'!xxxxx</definedName>
    <definedName name="xxxxx" localSheetId="6">'C6'!xxxxx</definedName>
    <definedName name="xxxxx" localSheetId="7">'C7'!xxxxx</definedName>
    <definedName name="xxxxx" localSheetId="8">'C8'!xxxxx</definedName>
    <definedName name="xxxxx" localSheetId="9">'C9'!xxxxx</definedName>
    <definedName name="xxxxx" localSheetId="0">Indice!xxxxx</definedName>
    <definedName name="xxxxx">[0]!xxxxx</definedName>
    <definedName name="Z_10318EB3_7543_41D7_B07B_A27B32D1F538_.wvu.PrintArea" localSheetId="4" hidden="1">'C4'!#REF!,'C4'!$F$26:$N$48</definedName>
    <definedName name="Z_22B26D9C_611A_11D3_B8AC_0008C7298EBA_.wvu.PrintArea" localSheetId="0" hidden="1">Indice!$A$1:$E$7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50" l="1"/>
  <c r="I9" i="50"/>
  <c r="I10" i="50"/>
  <c r="I11" i="50"/>
  <c r="I12" i="50"/>
  <c r="I7" i="50"/>
  <c r="H8" i="50"/>
  <c r="H9" i="50"/>
  <c r="H10" i="50"/>
  <c r="H11" i="50"/>
  <c r="H12" i="50"/>
  <c r="H7" i="50"/>
  <c r="G1933" i="50" l="1"/>
  <c r="F1933" i="50"/>
  <c r="G107" i="50"/>
  <c r="G108" i="50"/>
  <c r="G109" i="50"/>
  <c r="G110" i="50"/>
  <c r="G111" i="50"/>
  <c r="G112" i="50"/>
  <c r="G113" i="50"/>
  <c r="G114" i="50"/>
  <c r="G115" i="50"/>
  <c r="G116" i="50"/>
  <c r="G117" i="50"/>
  <c r="G118" i="50"/>
  <c r="G119" i="50"/>
  <c r="G120" i="50"/>
  <c r="G121" i="50"/>
  <c r="G122" i="50"/>
  <c r="G123" i="50"/>
  <c r="G124" i="50"/>
  <c r="G125" i="50"/>
  <c r="G126" i="50"/>
  <c r="G127" i="50"/>
  <c r="G128" i="50"/>
  <c r="G129" i="50"/>
  <c r="G130" i="50"/>
  <c r="G131" i="50"/>
  <c r="G132" i="50"/>
  <c r="G133" i="50"/>
  <c r="G134" i="50"/>
  <c r="G135" i="50"/>
  <c r="G136" i="50"/>
  <c r="G137" i="50"/>
  <c r="G138" i="50"/>
  <c r="G139" i="50"/>
  <c r="G140" i="50"/>
  <c r="G141" i="50"/>
  <c r="G142" i="50"/>
  <c r="G143" i="50"/>
  <c r="G144" i="50"/>
  <c r="G145" i="50"/>
  <c r="G146" i="50"/>
  <c r="G147" i="50"/>
  <c r="G148" i="50"/>
  <c r="G149" i="50"/>
  <c r="G150" i="50"/>
  <c r="G151" i="50"/>
  <c r="G152" i="50"/>
  <c r="G153" i="50"/>
  <c r="G154" i="50"/>
  <c r="G155" i="50"/>
  <c r="G156" i="50"/>
  <c r="G157" i="50"/>
  <c r="G158" i="50"/>
  <c r="G159" i="50"/>
  <c r="G160" i="50"/>
  <c r="G161" i="50"/>
  <c r="G162" i="50"/>
  <c r="G163" i="50"/>
  <c r="G164" i="50"/>
  <c r="G165" i="50"/>
  <c r="G166" i="50"/>
  <c r="G167" i="50"/>
  <c r="G168" i="50"/>
  <c r="G169" i="50"/>
  <c r="G170" i="50"/>
  <c r="G171" i="50"/>
  <c r="G172" i="50"/>
  <c r="G173" i="50"/>
  <c r="G174" i="50"/>
  <c r="G175" i="50"/>
  <c r="G176" i="50"/>
  <c r="G177" i="50"/>
  <c r="G178" i="50"/>
  <c r="G179" i="50"/>
  <c r="G180" i="50"/>
  <c r="G181" i="50"/>
  <c r="G182" i="50"/>
  <c r="G183" i="50"/>
  <c r="G184" i="50"/>
  <c r="G185" i="50"/>
  <c r="G186" i="50"/>
  <c r="G187" i="50"/>
  <c r="G188" i="50"/>
  <c r="G189" i="50"/>
  <c r="G190" i="50"/>
  <c r="G191" i="50"/>
  <c r="G192" i="50"/>
  <c r="G193" i="50"/>
  <c r="G194" i="50"/>
  <c r="G195" i="50"/>
  <c r="G196" i="50"/>
  <c r="G197" i="50"/>
  <c r="G198" i="50"/>
  <c r="G199" i="50"/>
  <c r="G200" i="50"/>
  <c r="G201" i="50"/>
  <c r="G202" i="50"/>
  <c r="G203" i="50"/>
  <c r="G204" i="50"/>
  <c r="G205" i="50"/>
  <c r="G206" i="50"/>
  <c r="G207" i="50"/>
  <c r="G208" i="50"/>
  <c r="G209" i="50"/>
  <c r="G210" i="50"/>
  <c r="G211" i="50"/>
  <c r="G212" i="50"/>
  <c r="G213" i="50"/>
  <c r="G214" i="50"/>
  <c r="G215" i="50"/>
  <c r="G216" i="50"/>
  <c r="G217" i="50"/>
  <c r="G218" i="50"/>
  <c r="G219" i="50"/>
  <c r="G220" i="50"/>
  <c r="G221" i="50"/>
  <c r="G222" i="50"/>
  <c r="G223" i="50"/>
  <c r="G224" i="50"/>
  <c r="G225" i="50"/>
  <c r="G226" i="50"/>
  <c r="G227" i="50"/>
  <c r="G228" i="50"/>
  <c r="G229" i="50"/>
  <c r="G230" i="50"/>
  <c r="G231" i="50"/>
  <c r="G232" i="50"/>
  <c r="G233" i="50"/>
  <c r="G234" i="50"/>
  <c r="G235" i="50"/>
  <c r="G236" i="50"/>
  <c r="G237" i="50"/>
  <c r="G238" i="50"/>
  <c r="G239" i="50"/>
  <c r="G240" i="50"/>
  <c r="G241" i="50"/>
  <c r="G242" i="50"/>
  <c r="G243" i="50"/>
  <c r="G244" i="50"/>
  <c r="G245" i="50"/>
  <c r="G246" i="50"/>
  <c r="G247" i="50"/>
  <c r="G248" i="50"/>
  <c r="G249" i="50"/>
  <c r="G250" i="50"/>
  <c r="G251" i="50"/>
  <c r="G252" i="50"/>
  <c r="G253" i="50"/>
  <c r="G254" i="50"/>
  <c r="G255" i="50"/>
  <c r="G256" i="50"/>
  <c r="G257" i="50"/>
  <c r="G258" i="50"/>
  <c r="G259" i="50"/>
  <c r="G260" i="50"/>
  <c r="G261" i="50"/>
  <c r="G262" i="50"/>
  <c r="G263" i="50"/>
  <c r="G264" i="50"/>
  <c r="G265" i="50"/>
  <c r="G266" i="50"/>
  <c r="G267" i="50"/>
  <c r="G268" i="50"/>
  <c r="G269" i="50"/>
  <c r="G270" i="50"/>
  <c r="G271" i="50"/>
  <c r="G272" i="50"/>
  <c r="G273" i="50"/>
  <c r="G274" i="50"/>
  <c r="G275" i="50"/>
  <c r="G276" i="50"/>
  <c r="G277" i="50"/>
  <c r="G278" i="50"/>
  <c r="G279" i="50"/>
  <c r="G280" i="50"/>
  <c r="G281" i="50"/>
  <c r="G282" i="50"/>
  <c r="G283" i="50"/>
  <c r="G284" i="50"/>
  <c r="G285" i="50"/>
  <c r="G286" i="50"/>
  <c r="G287" i="50"/>
  <c r="G288" i="50"/>
  <c r="G289" i="50"/>
  <c r="G290" i="50"/>
  <c r="G291" i="50"/>
  <c r="G292" i="50"/>
  <c r="G293" i="50"/>
  <c r="G294" i="50"/>
  <c r="G295" i="50"/>
  <c r="G296" i="50"/>
  <c r="G297" i="50"/>
  <c r="G298" i="50"/>
  <c r="G299" i="50"/>
  <c r="G300" i="50"/>
  <c r="G301" i="50"/>
  <c r="G302" i="50"/>
  <c r="G303" i="50"/>
  <c r="G304" i="50"/>
  <c r="G305" i="50"/>
  <c r="G306" i="50"/>
  <c r="G307" i="50"/>
  <c r="G308" i="50"/>
  <c r="G309" i="50"/>
  <c r="G310" i="50"/>
  <c r="G311" i="50"/>
  <c r="G312" i="50"/>
  <c r="G313" i="50"/>
  <c r="G314" i="50"/>
  <c r="G315" i="50"/>
  <c r="G316" i="50"/>
  <c r="G317" i="50"/>
  <c r="G318" i="50"/>
  <c r="G319" i="50"/>
  <c r="G320" i="50"/>
  <c r="G321" i="50"/>
  <c r="G322" i="50"/>
  <c r="G323" i="50"/>
  <c r="G324" i="50"/>
  <c r="G325" i="50"/>
  <c r="G326" i="50"/>
  <c r="G327" i="50"/>
  <c r="G328" i="50"/>
  <c r="G329" i="50"/>
  <c r="G330" i="50"/>
  <c r="G331" i="50"/>
  <c r="G332" i="50"/>
  <c r="G333" i="50"/>
  <c r="G334" i="50"/>
  <c r="G335" i="50"/>
  <c r="G336" i="50"/>
  <c r="G337" i="50"/>
  <c r="G338" i="50"/>
  <c r="G339" i="50"/>
  <c r="G340" i="50"/>
  <c r="G341" i="50"/>
  <c r="G342" i="50"/>
  <c r="G343" i="50"/>
  <c r="G344" i="50"/>
  <c r="G345" i="50"/>
  <c r="G346" i="50"/>
  <c r="G347" i="50"/>
  <c r="G348" i="50"/>
  <c r="G349" i="50"/>
  <c r="G350" i="50"/>
  <c r="G351" i="50"/>
  <c r="G352" i="50"/>
  <c r="G353" i="50"/>
  <c r="G354" i="50"/>
  <c r="G355" i="50"/>
  <c r="G356" i="50"/>
  <c r="G357" i="50"/>
  <c r="G358" i="50"/>
  <c r="G359" i="50"/>
  <c r="G360" i="50"/>
  <c r="G361" i="50"/>
  <c r="G362" i="50"/>
  <c r="G363" i="50"/>
  <c r="G364" i="50"/>
  <c r="G365" i="50"/>
  <c r="G366" i="50"/>
  <c r="G367" i="50"/>
  <c r="G368" i="50"/>
  <c r="G369" i="50"/>
  <c r="G370" i="50"/>
  <c r="G371" i="50"/>
  <c r="G372" i="50"/>
  <c r="G373" i="50"/>
  <c r="G374" i="50"/>
  <c r="G375" i="50"/>
  <c r="G376" i="50"/>
  <c r="G377" i="50"/>
  <c r="G378" i="50"/>
  <c r="G379" i="50"/>
  <c r="G380" i="50"/>
  <c r="G381" i="50"/>
  <c r="G382" i="50"/>
  <c r="G383" i="50"/>
  <c r="G384" i="50"/>
  <c r="G385" i="50"/>
  <c r="G386" i="50"/>
  <c r="G387" i="50"/>
  <c r="G388" i="50"/>
  <c r="G389" i="50"/>
  <c r="G390" i="50"/>
  <c r="G391" i="50"/>
  <c r="G392" i="50"/>
  <c r="G393" i="50"/>
  <c r="G394" i="50"/>
  <c r="G395" i="50"/>
  <c r="G396" i="50"/>
  <c r="G397" i="50"/>
  <c r="G398" i="50"/>
  <c r="G399" i="50"/>
  <c r="G400" i="50"/>
  <c r="G401" i="50"/>
  <c r="G402" i="50"/>
  <c r="G403" i="50"/>
  <c r="G404" i="50"/>
  <c r="G405" i="50"/>
  <c r="G406" i="50"/>
  <c r="G407" i="50"/>
  <c r="G408" i="50"/>
  <c r="G409" i="50"/>
  <c r="G410" i="50"/>
  <c r="G411" i="50"/>
  <c r="G412" i="50"/>
  <c r="G413" i="50"/>
  <c r="G414" i="50"/>
  <c r="G415" i="50"/>
  <c r="G416" i="50"/>
  <c r="G417" i="50"/>
  <c r="G418" i="50"/>
  <c r="G419" i="50"/>
  <c r="G420" i="50"/>
  <c r="G421" i="50"/>
  <c r="G422" i="50"/>
  <c r="G423" i="50"/>
  <c r="G424" i="50"/>
  <c r="G425" i="50"/>
  <c r="G426" i="50"/>
  <c r="G427" i="50"/>
  <c r="G428" i="50"/>
  <c r="G429" i="50"/>
  <c r="G430" i="50"/>
  <c r="G431" i="50"/>
  <c r="G432" i="50"/>
  <c r="G433" i="50"/>
  <c r="G434" i="50"/>
  <c r="G435" i="50"/>
  <c r="G436" i="50"/>
  <c r="G437" i="50"/>
  <c r="G438" i="50"/>
  <c r="G439" i="50"/>
  <c r="G440" i="50"/>
  <c r="G441" i="50"/>
  <c r="G442" i="50"/>
  <c r="G443" i="50"/>
  <c r="G444" i="50"/>
  <c r="G445" i="50"/>
  <c r="G446" i="50"/>
  <c r="G447" i="50"/>
  <c r="G448" i="50"/>
  <c r="G449" i="50"/>
  <c r="G450" i="50"/>
  <c r="G451" i="50"/>
  <c r="G452" i="50"/>
  <c r="G453" i="50"/>
  <c r="G454" i="50"/>
  <c r="G455" i="50"/>
  <c r="G456" i="50"/>
  <c r="G457" i="50"/>
  <c r="G458" i="50"/>
  <c r="G459" i="50"/>
  <c r="G460" i="50"/>
  <c r="G461" i="50"/>
  <c r="G462" i="50"/>
  <c r="G463" i="50"/>
  <c r="G464" i="50"/>
  <c r="G465" i="50"/>
  <c r="G466" i="50"/>
  <c r="G467" i="50"/>
  <c r="G468" i="50"/>
  <c r="G469" i="50"/>
  <c r="G470" i="50"/>
  <c r="G471" i="50"/>
  <c r="G472" i="50"/>
  <c r="G473" i="50"/>
  <c r="G474" i="50"/>
  <c r="G475" i="50"/>
  <c r="G476" i="50"/>
  <c r="G477" i="50"/>
  <c r="G478" i="50"/>
  <c r="G479" i="50"/>
  <c r="G480" i="50"/>
  <c r="G481" i="50"/>
  <c r="G482" i="50"/>
  <c r="G483" i="50"/>
  <c r="G484" i="50"/>
  <c r="G485" i="50"/>
  <c r="G486" i="50"/>
  <c r="G487" i="50"/>
  <c r="G488" i="50"/>
  <c r="G489" i="50"/>
  <c r="G490" i="50"/>
  <c r="G491" i="50"/>
  <c r="G492" i="50"/>
  <c r="G493" i="50"/>
  <c r="G494" i="50"/>
  <c r="G495" i="50"/>
  <c r="G496" i="50"/>
  <c r="G497" i="50"/>
  <c r="G498" i="50"/>
  <c r="G499" i="50"/>
  <c r="G500" i="50"/>
  <c r="G501" i="50"/>
  <c r="G502" i="50"/>
  <c r="G503" i="50"/>
  <c r="G504" i="50"/>
  <c r="G505" i="50"/>
  <c r="G506" i="50"/>
  <c r="G507" i="50"/>
  <c r="G508" i="50"/>
  <c r="G509" i="50"/>
  <c r="G510" i="50"/>
  <c r="G511" i="50"/>
  <c r="G512" i="50"/>
  <c r="G513" i="50"/>
  <c r="G514" i="50"/>
  <c r="G515" i="50"/>
  <c r="G516" i="50"/>
  <c r="G517" i="50"/>
  <c r="G518" i="50"/>
  <c r="G519" i="50"/>
  <c r="G520" i="50"/>
  <c r="G521" i="50"/>
  <c r="G522" i="50"/>
  <c r="G523" i="50"/>
  <c r="G524" i="50"/>
  <c r="G525" i="50"/>
  <c r="G526" i="50"/>
  <c r="G527" i="50"/>
  <c r="G528" i="50"/>
  <c r="G529" i="50"/>
  <c r="G530" i="50"/>
  <c r="G531" i="50"/>
  <c r="G532" i="50"/>
  <c r="G533" i="50"/>
  <c r="G534" i="50"/>
  <c r="G535" i="50"/>
  <c r="G536" i="50"/>
  <c r="G537" i="50"/>
  <c r="G538" i="50"/>
  <c r="G539" i="50"/>
  <c r="G540" i="50"/>
  <c r="G541" i="50"/>
  <c r="G542" i="50"/>
  <c r="G543" i="50"/>
  <c r="G544" i="50"/>
  <c r="G545" i="50"/>
  <c r="G546" i="50"/>
  <c r="G547" i="50"/>
  <c r="G548" i="50"/>
  <c r="G549" i="50"/>
  <c r="G550" i="50"/>
  <c r="G551" i="50"/>
  <c r="G552" i="50"/>
  <c r="G553" i="50"/>
  <c r="G554" i="50"/>
  <c r="G555" i="50"/>
  <c r="G556" i="50"/>
  <c r="G557" i="50"/>
  <c r="G558" i="50"/>
  <c r="G559" i="50"/>
  <c r="G560" i="50"/>
  <c r="G561" i="50"/>
  <c r="G562" i="50"/>
  <c r="G563" i="50"/>
  <c r="G564" i="50"/>
  <c r="G565" i="50"/>
  <c r="G566" i="50"/>
  <c r="G567" i="50"/>
  <c r="G568" i="50"/>
  <c r="G569" i="50"/>
  <c r="G570" i="50"/>
  <c r="G571" i="50"/>
  <c r="G572" i="50"/>
  <c r="G573" i="50"/>
  <c r="G574" i="50"/>
  <c r="G575" i="50"/>
  <c r="G576" i="50"/>
  <c r="G577" i="50"/>
  <c r="G578" i="50"/>
  <c r="G579" i="50"/>
  <c r="G580" i="50"/>
  <c r="G581" i="50"/>
  <c r="G582" i="50"/>
  <c r="G583" i="50"/>
  <c r="G584" i="50"/>
  <c r="G585" i="50"/>
  <c r="G586" i="50"/>
  <c r="G587" i="50"/>
  <c r="G588" i="50"/>
  <c r="G589" i="50"/>
  <c r="G590" i="50"/>
  <c r="G591" i="50"/>
  <c r="G592" i="50"/>
  <c r="G593" i="50"/>
  <c r="G594" i="50"/>
  <c r="G595" i="50"/>
  <c r="G596" i="50"/>
  <c r="G597" i="50"/>
  <c r="G598" i="50"/>
  <c r="G599" i="50"/>
  <c r="G600" i="50"/>
  <c r="G601" i="50"/>
  <c r="G602" i="50"/>
  <c r="G603" i="50"/>
  <c r="G604" i="50"/>
  <c r="G605" i="50"/>
  <c r="G606" i="50"/>
  <c r="G607" i="50"/>
  <c r="G608" i="50"/>
  <c r="G609" i="50"/>
  <c r="G610" i="50"/>
  <c r="G611" i="50"/>
  <c r="G612" i="50"/>
  <c r="G613" i="50"/>
  <c r="G614" i="50"/>
  <c r="G615" i="50"/>
  <c r="G616" i="50"/>
  <c r="G617" i="50"/>
  <c r="G618" i="50"/>
  <c r="G619" i="50"/>
  <c r="G620" i="50"/>
  <c r="G621" i="50"/>
  <c r="G622" i="50"/>
  <c r="G623" i="50"/>
  <c r="G624" i="50"/>
  <c r="G625" i="50"/>
  <c r="G626" i="50"/>
  <c r="G627" i="50"/>
  <c r="G628" i="50"/>
  <c r="G629" i="50"/>
  <c r="G630" i="50"/>
  <c r="G631" i="50"/>
  <c r="G632" i="50"/>
  <c r="G633" i="50"/>
  <c r="G634" i="50"/>
  <c r="G635" i="50"/>
  <c r="G636" i="50"/>
  <c r="G637" i="50"/>
  <c r="G638" i="50"/>
  <c r="G639" i="50"/>
  <c r="G640" i="50"/>
  <c r="G641" i="50"/>
  <c r="G642" i="50"/>
  <c r="G643" i="50"/>
  <c r="G644" i="50"/>
  <c r="G645" i="50"/>
  <c r="G646" i="50"/>
  <c r="G647" i="50"/>
  <c r="G648" i="50"/>
  <c r="G649" i="50"/>
  <c r="G650" i="50"/>
  <c r="G651" i="50"/>
  <c r="G652" i="50"/>
  <c r="G653" i="50"/>
  <c r="G654" i="50"/>
  <c r="G655" i="50"/>
  <c r="G656" i="50"/>
  <c r="G657" i="50"/>
  <c r="G658" i="50"/>
  <c r="G659" i="50"/>
  <c r="G660" i="50"/>
  <c r="G661" i="50"/>
  <c r="G662" i="50"/>
  <c r="G663" i="50"/>
  <c r="G664" i="50"/>
  <c r="G665" i="50"/>
  <c r="G666" i="50"/>
  <c r="G667" i="50"/>
  <c r="G668" i="50"/>
  <c r="G669" i="50"/>
  <c r="G670" i="50"/>
  <c r="G671" i="50"/>
  <c r="G672" i="50"/>
  <c r="G673" i="50"/>
  <c r="G674" i="50"/>
  <c r="G675" i="50"/>
  <c r="G676" i="50"/>
  <c r="G677" i="50"/>
  <c r="G678" i="50"/>
  <c r="G679" i="50"/>
  <c r="G680" i="50"/>
  <c r="G681" i="50"/>
  <c r="G682" i="50"/>
  <c r="G683" i="50"/>
  <c r="G684" i="50"/>
  <c r="G685" i="50"/>
  <c r="G686" i="50"/>
  <c r="G687" i="50"/>
  <c r="G688" i="50"/>
  <c r="G689" i="50"/>
  <c r="G690" i="50"/>
  <c r="G691" i="50"/>
  <c r="G692" i="50"/>
  <c r="G693" i="50"/>
  <c r="G694" i="50"/>
  <c r="G695" i="50"/>
  <c r="G696" i="50"/>
  <c r="G697" i="50"/>
  <c r="G698" i="50"/>
  <c r="G699" i="50"/>
  <c r="G700" i="50"/>
  <c r="G701" i="50"/>
  <c r="G702" i="50"/>
  <c r="G703" i="50"/>
  <c r="G704" i="50"/>
  <c r="G705" i="50"/>
  <c r="G706" i="50"/>
  <c r="G707" i="50"/>
  <c r="G708" i="50"/>
  <c r="G709" i="50"/>
  <c r="G710" i="50"/>
  <c r="G711" i="50"/>
  <c r="G712" i="50"/>
  <c r="G713" i="50"/>
  <c r="G714" i="50"/>
  <c r="G715" i="50"/>
  <c r="G716" i="50"/>
  <c r="G717" i="50"/>
  <c r="G718" i="50"/>
  <c r="G719" i="50"/>
  <c r="G720" i="50"/>
  <c r="G721" i="50"/>
  <c r="G722" i="50"/>
  <c r="G723" i="50"/>
  <c r="G724" i="50"/>
  <c r="G725" i="50"/>
  <c r="G726" i="50"/>
  <c r="G727" i="50"/>
  <c r="G728" i="50"/>
  <c r="G729" i="50"/>
  <c r="G730" i="50"/>
  <c r="G731" i="50"/>
  <c r="G732" i="50"/>
  <c r="G733" i="50"/>
  <c r="G734" i="50"/>
  <c r="G735" i="50"/>
  <c r="G736" i="50"/>
  <c r="G737" i="50"/>
  <c r="G738" i="50"/>
  <c r="G739" i="50"/>
  <c r="G740" i="50"/>
  <c r="G741" i="50"/>
  <c r="G742" i="50"/>
  <c r="G743" i="50"/>
  <c r="G744" i="50"/>
  <c r="G745" i="50"/>
  <c r="G746" i="50"/>
  <c r="G747" i="50"/>
  <c r="G748" i="50"/>
  <c r="G749" i="50"/>
  <c r="G750" i="50"/>
  <c r="G751" i="50"/>
  <c r="G752" i="50"/>
  <c r="G753" i="50"/>
  <c r="G754" i="50"/>
  <c r="G755" i="50"/>
  <c r="G756" i="50"/>
  <c r="G757" i="50"/>
  <c r="G758" i="50"/>
  <c r="G759" i="50"/>
  <c r="G760" i="50"/>
  <c r="G761" i="50"/>
  <c r="G762" i="50"/>
  <c r="G763" i="50"/>
  <c r="G764" i="50"/>
  <c r="G765" i="50"/>
  <c r="G766" i="50"/>
  <c r="G767" i="50"/>
  <c r="G768" i="50"/>
  <c r="G769" i="50"/>
  <c r="G770" i="50"/>
  <c r="G771" i="50"/>
  <c r="G772" i="50"/>
  <c r="G773" i="50"/>
  <c r="G774" i="50"/>
  <c r="G775" i="50"/>
  <c r="G776" i="50"/>
  <c r="G777" i="50"/>
  <c r="G778" i="50"/>
  <c r="G779" i="50"/>
  <c r="G780" i="50"/>
  <c r="G781" i="50"/>
  <c r="G782" i="50"/>
  <c r="G783" i="50"/>
  <c r="G784" i="50"/>
  <c r="G785" i="50"/>
  <c r="G786" i="50"/>
  <c r="G787" i="50"/>
  <c r="G788" i="50"/>
  <c r="G789" i="50"/>
  <c r="G790" i="50"/>
  <c r="G791" i="50"/>
  <c r="G792" i="50"/>
  <c r="G793" i="50"/>
  <c r="G794" i="50"/>
  <c r="G795" i="50"/>
  <c r="G796" i="50"/>
  <c r="G797" i="50"/>
  <c r="G798" i="50"/>
  <c r="G799" i="50"/>
  <c r="G800" i="50"/>
  <c r="G801" i="50"/>
  <c r="G802" i="50"/>
  <c r="G803" i="50"/>
  <c r="G804" i="50"/>
  <c r="G805" i="50"/>
  <c r="G806" i="50"/>
  <c r="G807" i="50"/>
  <c r="G808" i="50"/>
  <c r="G809" i="50"/>
  <c r="G810" i="50"/>
  <c r="G811" i="50"/>
  <c r="G812" i="50"/>
  <c r="G813" i="50"/>
  <c r="G814" i="50"/>
  <c r="G815" i="50"/>
  <c r="G816" i="50"/>
  <c r="G817" i="50"/>
  <c r="G818" i="50"/>
  <c r="G819" i="50"/>
  <c r="G820" i="50"/>
  <c r="G821" i="50"/>
  <c r="G822" i="50"/>
  <c r="G823" i="50"/>
  <c r="G824" i="50"/>
  <c r="G825" i="50"/>
  <c r="G826" i="50"/>
  <c r="G827" i="50"/>
  <c r="G828" i="50"/>
  <c r="G829" i="50"/>
  <c r="G830" i="50"/>
  <c r="G831" i="50"/>
  <c r="G832" i="50"/>
  <c r="G833" i="50"/>
  <c r="G834" i="50"/>
  <c r="G835" i="50"/>
  <c r="G836" i="50"/>
  <c r="G837" i="50"/>
  <c r="G838" i="50"/>
  <c r="G839" i="50"/>
  <c r="G840" i="50"/>
  <c r="G841" i="50"/>
  <c r="G842" i="50"/>
  <c r="G843" i="50"/>
  <c r="G844" i="50"/>
  <c r="G845" i="50"/>
  <c r="G846" i="50"/>
  <c r="G847" i="50"/>
  <c r="G848" i="50"/>
  <c r="G849" i="50"/>
  <c r="G850" i="50"/>
  <c r="G851" i="50"/>
  <c r="G852" i="50"/>
  <c r="G853" i="50"/>
  <c r="G854" i="50"/>
  <c r="G855" i="50"/>
  <c r="G856" i="50"/>
  <c r="G857" i="50"/>
  <c r="G858" i="50"/>
  <c r="G859" i="50"/>
  <c r="G860" i="50"/>
  <c r="G861" i="50"/>
  <c r="G862" i="50"/>
  <c r="G863" i="50"/>
  <c r="G864" i="50"/>
  <c r="G865" i="50"/>
  <c r="G866" i="50"/>
  <c r="G867" i="50"/>
  <c r="G868" i="50"/>
  <c r="G869" i="50"/>
  <c r="G870" i="50"/>
  <c r="G871" i="50"/>
  <c r="G872" i="50"/>
  <c r="G873" i="50"/>
  <c r="G874" i="50"/>
  <c r="G875" i="50"/>
  <c r="G876" i="50"/>
  <c r="G877" i="50"/>
  <c r="G878" i="50"/>
  <c r="G879" i="50"/>
  <c r="G880" i="50"/>
  <c r="G881" i="50"/>
  <c r="G882" i="50"/>
  <c r="G883" i="50"/>
  <c r="G884" i="50"/>
  <c r="G885" i="50"/>
  <c r="G886" i="50"/>
  <c r="G887" i="50"/>
  <c r="G888" i="50"/>
  <c r="G889" i="50"/>
  <c r="G890" i="50"/>
  <c r="G891" i="50"/>
  <c r="G892" i="50"/>
  <c r="G893" i="50"/>
  <c r="G894" i="50"/>
  <c r="G895" i="50"/>
  <c r="G896" i="50"/>
  <c r="G897" i="50"/>
  <c r="G898" i="50"/>
  <c r="G899" i="50"/>
  <c r="G900" i="50"/>
  <c r="G901" i="50"/>
  <c r="G902" i="50"/>
  <c r="G903" i="50"/>
  <c r="G904" i="50"/>
  <c r="G905" i="50"/>
  <c r="G906" i="50"/>
  <c r="G907" i="50"/>
  <c r="G908" i="50"/>
  <c r="G909" i="50"/>
  <c r="G910" i="50"/>
  <c r="G911" i="50"/>
  <c r="G912" i="50"/>
  <c r="G913" i="50"/>
  <c r="G914" i="50"/>
  <c r="G915" i="50"/>
  <c r="G916" i="50"/>
  <c r="G917" i="50"/>
  <c r="G918" i="50"/>
  <c r="G919" i="50"/>
  <c r="G920" i="50"/>
  <c r="G921" i="50"/>
  <c r="G922" i="50"/>
  <c r="G923" i="50"/>
  <c r="G924" i="50"/>
  <c r="G925" i="50"/>
  <c r="G926" i="50"/>
  <c r="G927" i="50"/>
  <c r="G928" i="50"/>
  <c r="G929" i="50"/>
  <c r="G930" i="50"/>
  <c r="G931" i="50"/>
  <c r="G932" i="50"/>
  <c r="G933" i="50"/>
  <c r="G934" i="50"/>
  <c r="G935" i="50"/>
  <c r="G936" i="50"/>
  <c r="G937" i="50"/>
  <c r="G938" i="50"/>
  <c r="G939" i="50"/>
  <c r="G940" i="50"/>
  <c r="G941" i="50"/>
  <c r="G942" i="50"/>
  <c r="G943" i="50"/>
  <c r="G944" i="50"/>
  <c r="G945" i="50"/>
  <c r="G946" i="50"/>
  <c r="G947" i="50"/>
  <c r="G948" i="50"/>
  <c r="G949" i="50"/>
  <c r="G950" i="50"/>
  <c r="G951" i="50"/>
  <c r="G952" i="50"/>
  <c r="G953" i="50"/>
  <c r="G954" i="50"/>
  <c r="G955" i="50"/>
  <c r="G956" i="50"/>
  <c r="G957" i="50"/>
  <c r="G958" i="50"/>
  <c r="G959" i="50"/>
  <c r="G960" i="50"/>
  <c r="G961" i="50"/>
  <c r="G962" i="50"/>
  <c r="G963" i="50"/>
  <c r="G964" i="50"/>
  <c r="G965" i="50"/>
  <c r="G966" i="50"/>
  <c r="G967" i="50"/>
  <c r="G968" i="50"/>
  <c r="G969" i="50"/>
  <c r="G970" i="50"/>
  <c r="G971" i="50"/>
  <c r="G972" i="50"/>
  <c r="G973" i="50"/>
  <c r="G974" i="50"/>
  <c r="G975" i="50"/>
  <c r="G976" i="50"/>
  <c r="G977" i="50"/>
  <c r="G978" i="50"/>
  <c r="G979" i="50"/>
  <c r="G980" i="50"/>
  <c r="G981" i="50"/>
  <c r="G982" i="50"/>
  <c r="G983" i="50"/>
  <c r="G984" i="50"/>
  <c r="G985" i="50"/>
  <c r="G986" i="50"/>
  <c r="G987" i="50"/>
  <c r="G988" i="50"/>
  <c r="G989" i="50"/>
  <c r="G990" i="50"/>
  <c r="G991" i="50"/>
  <c r="G992" i="50"/>
  <c r="G993" i="50"/>
  <c r="G994" i="50"/>
  <c r="G995" i="50"/>
  <c r="G996" i="50"/>
  <c r="G997" i="50"/>
  <c r="G998" i="50"/>
  <c r="G999" i="50"/>
  <c r="G1000" i="50"/>
  <c r="G1001" i="50"/>
  <c r="G1002" i="50"/>
  <c r="G1003" i="50"/>
  <c r="G1004" i="50"/>
  <c r="G1005" i="50"/>
  <c r="G1006" i="50"/>
  <c r="G1007" i="50"/>
  <c r="G1008" i="50"/>
  <c r="G1009" i="50"/>
  <c r="G1010" i="50"/>
  <c r="G1011" i="50"/>
  <c r="G1012" i="50"/>
  <c r="G1013" i="50"/>
  <c r="G1014" i="50"/>
  <c r="G1015" i="50"/>
  <c r="G1016" i="50"/>
  <c r="G1017" i="50"/>
  <c r="G1018" i="50"/>
  <c r="G1019" i="50"/>
  <c r="G1020" i="50"/>
  <c r="G1021" i="50"/>
  <c r="G1022" i="50"/>
  <c r="G1023" i="50"/>
  <c r="G1024" i="50"/>
  <c r="G1025" i="50"/>
  <c r="G1026" i="50"/>
  <c r="G1027" i="50"/>
  <c r="G1028" i="50"/>
  <c r="G1029" i="50"/>
  <c r="G1030" i="50"/>
  <c r="G1031" i="50"/>
  <c r="G1032" i="50"/>
  <c r="G1033" i="50"/>
  <c r="G1034" i="50"/>
  <c r="G1035" i="50"/>
  <c r="G1036" i="50"/>
  <c r="G1037" i="50"/>
  <c r="G1038" i="50"/>
  <c r="G1039" i="50"/>
  <c r="G1040" i="50"/>
  <c r="G1041" i="50"/>
  <c r="G1042" i="50"/>
  <c r="G1043" i="50"/>
  <c r="G1044" i="50"/>
  <c r="G1045" i="50"/>
  <c r="G1046" i="50"/>
  <c r="G1047" i="50"/>
  <c r="G1048" i="50"/>
  <c r="G1049" i="50"/>
  <c r="G1050" i="50"/>
  <c r="G1051" i="50"/>
  <c r="G1052" i="50"/>
  <c r="G1053" i="50"/>
  <c r="G1054" i="50"/>
  <c r="G1055" i="50"/>
  <c r="G1056" i="50"/>
  <c r="G1057" i="50"/>
  <c r="G1058" i="50"/>
  <c r="G1059" i="50"/>
  <c r="G1060" i="50"/>
  <c r="G1061" i="50"/>
  <c r="G1062" i="50"/>
  <c r="G1063" i="50"/>
  <c r="G1064" i="50"/>
  <c r="G1065" i="50"/>
  <c r="G1066" i="50"/>
  <c r="G1067" i="50"/>
  <c r="G1068" i="50"/>
  <c r="G1069" i="50"/>
  <c r="G1070" i="50"/>
  <c r="G1071" i="50"/>
  <c r="G1072" i="50"/>
  <c r="G1073" i="50"/>
  <c r="G1074" i="50"/>
  <c r="G1075" i="50"/>
  <c r="G1076" i="50"/>
  <c r="G1077" i="50"/>
  <c r="G1078" i="50"/>
  <c r="G1079" i="50"/>
  <c r="G1080" i="50"/>
  <c r="G1081" i="50"/>
  <c r="G1082" i="50"/>
  <c r="G1083" i="50"/>
  <c r="G1084" i="50"/>
  <c r="G1085" i="50"/>
  <c r="G1086" i="50"/>
  <c r="G1087" i="50"/>
  <c r="G1088" i="50"/>
  <c r="G1089" i="50"/>
  <c r="G1090" i="50"/>
  <c r="G1091" i="50"/>
  <c r="G1092" i="50"/>
  <c r="G1093" i="50"/>
  <c r="G1094" i="50"/>
  <c r="G1095" i="50"/>
  <c r="G1096" i="50"/>
  <c r="G1097" i="50"/>
  <c r="G1098" i="50"/>
  <c r="G1099" i="50"/>
  <c r="G1100" i="50"/>
  <c r="G1101" i="50"/>
  <c r="G1102" i="50"/>
  <c r="G1103" i="50"/>
  <c r="G1104" i="50"/>
  <c r="G1105" i="50"/>
  <c r="G1106" i="50"/>
  <c r="G1107" i="50"/>
  <c r="G1108" i="50"/>
  <c r="G1109" i="50"/>
  <c r="G1110" i="50"/>
  <c r="G1111" i="50"/>
  <c r="G1112" i="50"/>
  <c r="G1113" i="50"/>
  <c r="G1114" i="50"/>
  <c r="G1115" i="50"/>
  <c r="G1116" i="50"/>
  <c r="G1117" i="50"/>
  <c r="G1118" i="50"/>
  <c r="G1119" i="50"/>
  <c r="G1120" i="50"/>
  <c r="G1121" i="50"/>
  <c r="G1122" i="50"/>
  <c r="G1123" i="50"/>
  <c r="G1124" i="50"/>
  <c r="G1125" i="50"/>
  <c r="G1126" i="50"/>
  <c r="G1127" i="50"/>
  <c r="G1128" i="50"/>
  <c r="G1129" i="50"/>
  <c r="G1130" i="50"/>
  <c r="G1131" i="50"/>
  <c r="G1132" i="50"/>
  <c r="G1133" i="50"/>
  <c r="G1134" i="50"/>
  <c r="G1135" i="50"/>
  <c r="G1136" i="50"/>
  <c r="G1137" i="50"/>
  <c r="G1138" i="50"/>
  <c r="G1139" i="50"/>
  <c r="G1140" i="50"/>
  <c r="G1141" i="50"/>
  <c r="G1142" i="50"/>
  <c r="G1143" i="50"/>
  <c r="G1144" i="50"/>
  <c r="G1145" i="50"/>
  <c r="G1146" i="50"/>
  <c r="G1147" i="50"/>
  <c r="G1148" i="50"/>
  <c r="G1149" i="50"/>
  <c r="G1150" i="50"/>
  <c r="G1151" i="50"/>
  <c r="G1152" i="50"/>
  <c r="G1153" i="50"/>
  <c r="G1154" i="50"/>
  <c r="G1155" i="50"/>
  <c r="G1156" i="50"/>
  <c r="G1157" i="50"/>
  <c r="G1158" i="50"/>
  <c r="G1159" i="50"/>
  <c r="G1160" i="50"/>
  <c r="G1161" i="50"/>
  <c r="G1162" i="50"/>
  <c r="G1163" i="50"/>
  <c r="G1164" i="50"/>
  <c r="G1165" i="50"/>
  <c r="G1166" i="50"/>
  <c r="G1167" i="50"/>
  <c r="G1168" i="50"/>
  <c r="G1169" i="50"/>
  <c r="G1170" i="50"/>
  <c r="G1171" i="50"/>
  <c r="G1172" i="50"/>
  <c r="G1173" i="50"/>
  <c r="G1174" i="50"/>
  <c r="G1175" i="50"/>
  <c r="G1176" i="50"/>
  <c r="G1177" i="50"/>
  <c r="G1178" i="50"/>
  <c r="G1179" i="50"/>
  <c r="G1180" i="50"/>
  <c r="G1181" i="50"/>
  <c r="G1182" i="50"/>
  <c r="G1183" i="50"/>
  <c r="G1184" i="50"/>
  <c r="G1185" i="50"/>
  <c r="G1186" i="50"/>
  <c r="G1187" i="50"/>
  <c r="G1188" i="50"/>
  <c r="G1189" i="50"/>
  <c r="G1190" i="50"/>
  <c r="G1191" i="50"/>
  <c r="G1192" i="50"/>
  <c r="G1193" i="50"/>
  <c r="G1194" i="50"/>
  <c r="G1195" i="50"/>
  <c r="G1196" i="50"/>
  <c r="G1197" i="50"/>
  <c r="G1198" i="50"/>
  <c r="G1199" i="50"/>
  <c r="G1200" i="50"/>
  <c r="G1201" i="50"/>
  <c r="G1202" i="50"/>
  <c r="G1203" i="50"/>
  <c r="G1204" i="50"/>
  <c r="G1205" i="50"/>
  <c r="G1206" i="50"/>
  <c r="G1207" i="50"/>
  <c r="G1208" i="50"/>
  <c r="G1209" i="50"/>
  <c r="G1210" i="50"/>
  <c r="G1211" i="50"/>
  <c r="G1212" i="50"/>
  <c r="G1213" i="50"/>
  <c r="G1214" i="50"/>
  <c r="G1215" i="50"/>
  <c r="G1216" i="50"/>
  <c r="G1217" i="50"/>
  <c r="G1218" i="50"/>
  <c r="G1219" i="50"/>
  <c r="G1220" i="50"/>
  <c r="G1221" i="50"/>
  <c r="G1222" i="50"/>
  <c r="G1223" i="50"/>
  <c r="G1224" i="50"/>
  <c r="G1225" i="50"/>
  <c r="G1226" i="50"/>
  <c r="G1227" i="50"/>
  <c r="G1228" i="50"/>
  <c r="G1229" i="50"/>
  <c r="G1230" i="50"/>
  <c r="G1231" i="50"/>
  <c r="G1232" i="50"/>
  <c r="G1233" i="50"/>
  <c r="G1234" i="50"/>
  <c r="G1235" i="50"/>
  <c r="G1236" i="50"/>
  <c r="G1237" i="50"/>
  <c r="G1238" i="50"/>
  <c r="G1239" i="50"/>
  <c r="G1240" i="50"/>
  <c r="G1241" i="50"/>
  <c r="G1242" i="50"/>
  <c r="G1243" i="50"/>
  <c r="G1244" i="50"/>
  <c r="G1245" i="50"/>
  <c r="G1246" i="50"/>
  <c r="G1247" i="50"/>
  <c r="G1248" i="50"/>
  <c r="G1249" i="50"/>
  <c r="G1250" i="50"/>
  <c r="G1251" i="50"/>
  <c r="G1252" i="50"/>
  <c r="G1253" i="50"/>
  <c r="G1254" i="50"/>
  <c r="G1255" i="50"/>
  <c r="G1256" i="50"/>
  <c r="G1257" i="50"/>
  <c r="G1258" i="50"/>
  <c r="G1259" i="50"/>
  <c r="G1260" i="50"/>
  <c r="G1261" i="50"/>
  <c r="G1262" i="50"/>
  <c r="G1263" i="50"/>
  <c r="G1264" i="50"/>
  <c r="G1265" i="50"/>
  <c r="G1266" i="50"/>
  <c r="G1267" i="50"/>
  <c r="G1268" i="50"/>
  <c r="G1269" i="50"/>
  <c r="G1270" i="50"/>
  <c r="G1271" i="50"/>
  <c r="G1272" i="50"/>
  <c r="G1273" i="50"/>
  <c r="G1274" i="50"/>
  <c r="G1275" i="50"/>
  <c r="G1276" i="50"/>
  <c r="G1277" i="50"/>
  <c r="G1278" i="50"/>
  <c r="G1279" i="50"/>
  <c r="G1280" i="50"/>
  <c r="G1281" i="50"/>
  <c r="G1282" i="50"/>
  <c r="G1283" i="50"/>
  <c r="G1284" i="50"/>
  <c r="G1285" i="50"/>
  <c r="G1286" i="50"/>
  <c r="G1287" i="50"/>
  <c r="G1288" i="50"/>
  <c r="G1289" i="50"/>
  <c r="G1290" i="50"/>
  <c r="G1291" i="50"/>
  <c r="G1292" i="50"/>
  <c r="G1293" i="50"/>
  <c r="G1294" i="50"/>
  <c r="G1295" i="50"/>
  <c r="G1296" i="50"/>
  <c r="G1297" i="50"/>
  <c r="G1298" i="50"/>
  <c r="G1299" i="50"/>
  <c r="G1300" i="50"/>
  <c r="G1301" i="50"/>
  <c r="G1302" i="50"/>
  <c r="G1303" i="50"/>
  <c r="G1304" i="50"/>
  <c r="G1305" i="50"/>
  <c r="G1306" i="50"/>
  <c r="G1307" i="50"/>
  <c r="G1308" i="50"/>
  <c r="G1309" i="50"/>
  <c r="G1310" i="50"/>
  <c r="G1311" i="50"/>
  <c r="G1312" i="50"/>
  <c r="G1313" i="50"/>
  <c r="G1314" i="50"/>
  <c r="G1315" i="50"/>
  <c r="G1316" i="50"/>
  <c r="G1317" i="50"/>
  <c r="G1318" i="50"/>
  <c r="G1319" i="50"/>
  <c r="G1320" i="50"/>
  <c r="G1321" i="50"/>
  <c r="G1322" i="50"/>
  <c r="G1323" i="50"/>
  <c r="G1324" i="50"/>
  <c r="G1325" i="50"/>
  <c r="G1326" i="50"/>
  <c r="G1327" i="50"/>
  <c r="G1328" i="50"/>
  <c r="G1329" i="50"/>
  <c r="G1330" i="50"/>
  <c r="G1331" i="50"/>
  <c r="G1332" i="50"/>
  <c r="G1333" i="50"/>
  <c r="G1334" i="50"/>
  <c r="G1335" i="50"/>
  <c r="G1336" i="50"/>
  <c r="G1337" i="50"/>
  <c r="G1338" i="50"/>
  <c r="G1339" i="50"/>
  <c r="G1340" i="50"/>
  <c r="G1341" i="50"/>
  <c r="G1342" i="50"/>
  <c r="G1343" i="50"/>
  <c r="G1344" i="50"/>
  <c r="G1345" i="50"/>
  <c r="G1346" i="50"/>
  <c r="G1347" i="50"/>
  <c r="G1348" i="50"/>
  <c r="G1349" i="50"/>
  <c r="G1350" i="50"/>
  <c r="G1351" i="50"/>
  <c r="G1352" i="50"/>
  <c r="G1353" i="50"/>
  <c r="G1354" i="50"/>
  <c r="G1355" i="50"/>
  <c r="G1356" i="50"/>
  <c r="G1357" i="50"/>
  <c r="G1358" i="50"/>
  <c r="G1359" i="50"/>
  <c r="G1360" i="50"/>
  <c r="G1361" i="50"/>
  <c r="G1362" i="50"/>
  <c r="G1363" i="50"/>
  <c r="G1364" i="50"/>
  <c r="G1365" i="50"/>
  <c r="G1366" i="50"/>
  <c r="G1367" i="50"/>
  <c r="G1368" i="50"/>
  <c r="G1369" i="50"/>
  <c r="G1370" i="50"/>
  <c r="G1371" i="50"/>
  <c r="G1372" i="50"/>
  <c r="G1373" i="50"/>
  <c r="G1374" i="50"/>
  <c r="G1375" i="50"/>
  <c r="G1376" i="50"/>
  <c r="G1377" i="50"/>
  <c r="G1378" i="50"/>
  <c r="G1379" i="50"/>
  <c r="G1380" i="50"/>
  <c r="G1381" i="50"/>
  <c r="G1382" i="50"/>
  <c r="G1383" i="50"/>
  <c r="G1384" i="50"/>
  <c r="G1385" i="50"/>
  <c r="G1386" i="50"/>
  <c r="G1387" i="50"/>
  <c r="G1388" i="50"/>
  <c r="G1389" i="50"/>
  <c r="G1390" i="50"/>
  <c r="G1391" i="50"/>
  <c r="G1392" i="50"/>
  <c r="G1393" i="50"/>
  <c r="G1394" i="50"/>
  <c r="G1395" i="50"/>
  <c r="G1396" i="50"/>
  <c r="G1397" i="50"/>
  <c r="G1398" i="50"/>
  <c r="G1399" i="50"/>
  <c r="G1400" i="50"/>
  <c r="G1401" i="50"/>
  <c r="G1402" i="50"/>
  <c r="G1403" i="50"/>
  <c r="G1404" i="50"/>
  <c r="G1405" i="50"/>
  <c r="G1406" i="50"/>
  <c r="G1407" i="50"/>
  <c r="G1408" i="50"/>
  <c r="G1409" i="50"/>
  <c r="G1410" i="50"/>
  <c r="G1411" i="50"/>
  <c r="G1412" i="50"/>
  <c r="G1413" i="50"/>
  <c r="G1414" i="50"/>
  <c r="G1415" i="50"/>
  <c r="G1416" i="50"/>
  <c r="G1417" i="50"/>
  <c r="G1418" i="50"/>
  <c r="G1419" i="50"/>
  <c r="G1420" i="50"/>
  <c r="G1421" i="50"/>
  <c r="G1422" i="50"/>
  <c r="G1423" i="50"/>
  <c r="G1424" i="50"/>
  <c r="G1425" i="50"/>
  <c r="G1426" i="50"/>
  <c r="G1427" i="50"/>
  <c r="G1428" i="50"/>
  <c r="G1429" i="50"/>
  <c r="G1430" i="50"/>
  <c r="G1431" i="50"/>
  <c r="G1432" i="50"/>
  <c r="G1433" i="50"/>
  <c r="G1434" i="50"/>
  <c r="G1435" i="50"/>
  <c r="G1436" i="50"/>
  <c r="G1437" i="50"/>
  <c r="G1438" i="50"/>
  <c r="G1439" i="50"/>
  <c r="G1440" i="50"/>
  <c r="G1441" i="50"/>
  <c r="G1442" i="50"/>
  <c r="G1443" i="50"/>
  <c r="G1444" i="50"/>
  <c r="G1445" i="50"/>
  <c r="G1446" i="50"/>
  <c r="G1447" i="50"/>
  <c r="G1448" i="50"/>
  <c r="G1449" i="50"/>
  <c r="G1450" i="50"/>
  <c r="G1451" i="50"/>
  <c r="G1452" i="50"/>
  <c r="G1453" i="50"/>
  <c r="G1454" i="50"/>
  <c r="G1455" i="50"/>
  <c r="G1456" i="50"/>
  <c r="G1457" i="50"/>
  <c r="G1458" i="50"/>
  <c r="G1459" i="50"/>
  <c r="G1460" i="50"/>
  <c r="G1461" i="50"/>
  <c r="G1462" i="50"/>
  <c r="G1463" i="50"/>
  <c r="G1464" i="50"/>
  <c r="G1465" i="50"/>
  <c r="G1466" i="50"/>
  <c r="G1467" i="50"/>
  <c r="G1468" i="50"/>
  <c r="G1469" i="50"/>
  <c r="G1470" i="50"/>
  <c r="G1471" i="50"/>
  <c r="G1472" i="50"/>
  <c r="G1473" i="50"/>
  <c r="G1474" i="50"/>
  <c r="G1475" i="50"/>
  <c r="G1476" i="50"/>
  <c r="G1477" i="50"/>
  <c r="G1478" i="50"/>
  <c r="G1479" i="50"/>
  <c r="G1480" i="50"/>
  <c r="G1481" i="50"/>
  <c r="G1482" i="50"/>
  <c r="G1483" i="50"/>
  <c r="G1484" i="50"/>
  <c r="G1485" i="50"/>
  <c r="G1486" i="50"/>
  <c r="G1487" i="50"/>
  <c r="G1488" i="50"/>
  <c r="G1489" i="50"/>
  <c r="G1490" i="50"/>
  <c r="G1491" i="50"/>
  <c r="G1492" i="50"/>
  <c r="G1493" i="50"/>
  <c r="G1494" i="50"/>
  <c r="G1495" i="50"/>
  <c r="G1496" i="50"/>
  <c r="G1497" i="50"/>
  <c r="G1498" i="50"/>
  <c r="G1499" i="50"/>
  <c r="G1500" i="50"/>
  <c r="G1501" i="50"/>
  <c r="G1502" i="50"/>
  <c r="G1503" i="50"/>
  <c r="G1504" i="50"/>
  <c r="G1505" i="50"/>
  <c r="G1506" i="50"/>
  <c r="G1507" i="50"/>
  <c r="G1508" i="50"/>
  <c r="G1509" i="50"/>
  <c r="G1510" i="50"/>
  <c r="G1511" i="50"/>
  <c r="G1512" i="50"/>
  <c r="G1513" i="50"/>
  <c r="G1514" i="50"/>
  <c r="G1515" i="50"/>
  <c r="G1516" i="50"/>
  <c r="G1517" i="50"/>
  <c r="G1518" i="50"/>
  <c r="G1519" i="50"/>
  <c r="G1520" i="50"/>
  <c r="G1521" i="50"/>
  <c r="G1522" i="50"/>
  <c r="G1523" i="50"/>
  <c r="G1524" i="50"/>
  <c r="G1525" i="50"/>
  <c r="G1526" i="50"/>
  <c r="G1527" i="50"/>
  <c r="G1528" i="50"/>
  <c r="G1529" i="50"/>
  <c r="G1530" i="50"/>
  <c r="G1531" i="50"/>
  <c r="G1532" i="50"/>
  <c r="G1533" i="50"/>
  <c r="G1534" i="50"/>
  <c r="G1535" i="50"/>
  <c r="G1536" i="50"/>
  <c r="G1537" i="50"/>
  <c r="G1538" i="50"/>
  <c r="G1539" i="50"/>
  <c r="G1540" i="50"/>
  <c r="G1541" i="50"/>
  <c r="G1542" i="50"/>
  <c r="G1543" i="50"/>
  <c r="G1544" i="50"/>
  <c r="G1545" i="50"/>
  <c r="G1546" i="50"/>
  <c r="G1547" i="50"/>
  <c r="G1548" i="50"/>
  <c r="G1549" i="50"/>
  <c r="G1550" i="50"/>
  <c r="G1551" i="50"/>
  <c r="G1552" i="50"/>
  <c r="G1553" i="50"/>
  <c r="G1554" i="50"/>
  <c r="G1555" i="50"/>
  <c r="G1556" i="50"/>
  <c r="G1557" i="50"/>
  <c r="G1558" i="50"/>
  <c r="G1559" i="50"/>
  <c r="G1560" i="50"/>
  <c r="G1561" i="50"/>
  <c r="G1562" i="50"/>
  <c r="G1563" i="50"/>
  <c r="G1564" i="50"/>
  <c r="G1565" i="50"/>
  <c r="G1566" i="50"/>
  <c r="G7" i="50" l="1"/>
  <c r="N192" i="1" l="1"/>
  <c r="N194" i="1"/>
  <c r="N200" i="1"/>
  <c r="N202" i="1"/>
  <c r="N208" i="1"/>
  <c r="N210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N187" i="1" s="1"/>
  <c r="J188" i="1"/>
  <c r="N188" i="1" s="1"/>
  <c r="J189" i="1"/>
  <c r="N189" i="1" s="1"/>
  <c r="J190" i="1"/>
  <c r="N190" i="1" s="1"/>
  <c r="J191" i="1"/>
  <c r="N191" i="1" s="1"/>
  <c r="J192" i="1"/>
  <c r="J193" i="1"/>
  <c r="N193" i="1" s="1"/>
  <c r="J194" i="1"/>
  <c r="J195" i="1"/>
  <c r="N195" i="1" s="1"/>
  <c r="J196" i="1"/>
  <c r="N196" i="1" s="1"/>
  <c r="J197" i="1"/>
  <c r="N197" i="1" s="1"/>
  <c r="J198" i="1"/>
  <c r="N198" i="1" s="1"/>
  <c r="J199" i="1"/>
  <c r="N199" i="1" s="1"/>
  <c r="J200" i="1"/>
  <c r="J201" i="1"/>
  <c r="N201" i="1" s="1"/>
  <c r="J202" i="1"/>
  <c r="J203" i="1"/>
  <c r="N203" i="1" s="1"/>
  <c r="J204" i="1"/>
  <c r="N204" i="1" s="1"/>
  <c r="J205" i="1"/>
  <c r="N205" i="1" s="1"/>
  <c r="J206" i="1"/>
  <c r="N206" i="1" s="1"/>
  <c r="J207" i="1"/>
  <c r="N207" i="1" s="1"/>
  <c r="J208" i="1"/>
  <c r="J209" i="1"/>
  <c r="N209" i="1" s="1"/>
  <c r="J210" i="1"/>
  <c r="J211" i="1"/>
  <c r="J212" i="1"/>
  <c r="J213" i="1"/>
  <c r="J214" i="1"/>
  <c r="J155" i="1"/>
  <c r="E24" i="45" l="1"/>
  <c r="Q267" i="1" l="1"/>
  <c r="S219" i="1" l="1"/>
  <c r="F254" i="1" l="1"/>
  <c r="F255" i="1"/>
  <c r="F256" i="1"/>
  <c r="F257" i="1"/>
  <c r="F258" i="1"/>
  <c r="F259" i="1"/>
  <c r="F260" i="1"/>
  <c r="F261" i="1"/>
  <c r="F262" i="1"/>
  <c r="F263" i="1"/>
  <c r="F264" i="1"/>
  <c r="F265" i="1"/>
  <c r="F266" i="1"/>
  <c r="C134" i="1"/>
  <c r="D134" i="1"/>
  <c r="E134" i="1"/>
  <c r="C135" i="1"/>
  <c r="D135" i="1"/>
  <c r="C136" i="1"/>
  <c r="D136" i="1"/>
  <c r="C137" i="1"/>
  <c r="D137" i="1"/>
  <c r="E137" i="1"/>
  <c r="C138" i="1"/>
  <c r="D138" i="1"/>
  <c r="C139" i="1"/>
  <c r="D139" i="1"/>
  <c r="C140" i="1"/>
  <c r="D140" i="1"/>
  <c r="C141" i="1"/>
  <c r="D141" i="1"/>
  <c r="E141" i="1"/>
  <c r="C142" i="1"/>
  <c r="D142" i="1"/>
  <c r="E142" i="1" s="1"/>
  <c r="C143" i="1"/>
  <c r="D143" i="1"/>
  <c r="C144" i="1"/>
  <c r="D144" i="1"/>
  <c r="E144" i="1" s="1"/>
  <c r="C145" i="1"/>
  <c r="D145" i="1"/>
  <c r="C146" i="1"/>
  <c r="D146" i="1"/>
  <c r="E146" i="1" s="1"/>
  <c r="C147" i="1"/>
  <c r="D147" i="1"/>
  <c r="C148" i="1"/>
  <c r="D148" i="1"/>
  <c r="C149" i="1"/>
  <c r="E149" i="1" s="1"/>
  <c r="D149" i="1"/>
  <c r="E145" i="1" l="1"/>
  <c r="E147" i="1"/>
  <c r="E139" i="1"/>
  <c r="E148" i="1"/>
  <c r="E143" i="1"/>
  <c r="E140" i="1"/>
  <c r="E136" i="1"/>
  <c r="P255" i="1"/>
  <c r="E138" i="1"/>
  <c r="E135" i="1"/>
  <c r="I134" i="1"/>
  <c r="E85" i="1" l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J67" i="50" l="1"/>
  <c r="J66" i="50"/>
  <c r="J65" i="50"/>
  <c r="J64" i="50"/>
  <c r="J63" i="50"/>
  <c r="J62" i="50"/>
  <c r="J61" i="50"/>
  <c r="J60" i="50"/>
  <c r="J59" i="50"/>
  <c r="J58" i="50"/>
  <c r="J57" i="50"/>
  <c r="J56" i="50"/>
  <c r="J55" i="50"/>
  <c r="J54" i="50"/>
  <c r="J53" i="50"/>
  <c r="J52" i="50"/>
  <c r="J51" i="50"/>
  <c r="J50" i="50"/>
  <c r="J49" i="50"/>
  <c r="J48" i="50"/>
  <c r="J47" i="50"/>
  <c r="J46" i="50"/>
  <c r="J45" i="50"/>
  <c r="J44" i="50"/>
  <c r="J43" i="50"/>
  <c r="J42" i="50"/>
  <c r="J41" i="50"/>
  <c r="J40" i="50"/>
  <c r="J39" i="50"/>
  <c r="J38" i="50"/>
  <c r="J37" i="50"/>
  <c r="J36" i="50"/>
  <c r="J35" i="50"/>
  <c r="J34" i="50"/>
  <c r="J33" i="50"/>
  <c r="J32" i="50"/>
  <c r="J31" i="50"/>
  <c r="J30" i="50"/>
  <c r="J29" i="50"/>
  <c r="J28" i="50"/>
  <c r="J27" i="50"/>
  <c r="J26" i="50"/>
  <c r="J25" i="50"/>
  <c r="J24" i="50"/>
  <c r="J23" i="50"/>
  <c r="J22" i="50"/>
  <c r="J21" i="50"/>
  <c r="J20" i="50"/>
  <c r="E22" i="1" l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I9" i="56" l="1"/>
  <c r="J68" i="50" l="1"/>
  <c r="J69" i="50"/>
  <c r="J70" i="50"/>
  <c r="J71" i="50"/>
  <c r="J72" i="50"/>
  <c r="J73" i="50"/>
  <c r="J74" i="50"/>
  <c r="J75" i="50"/>
  <c r="J76" i="50"/>
  <c r="J77" i="50"/>
  <c r="J78" i="50"/>
  <c r="J79" i="50"/>
  <c r="D150" i="1" l="1"/>
  <c r="K199" i="1" l="1"/>
  <c r="N171" i="1"/>
  <c r="N166" i="1"/>
  <c r="N255" i="1"/>
  <c r="N243" i="1"/>
  <c r="N231" i="1"/>
  <c r="N219" i="1"/>
  <c r="I145" i="1"/>
  <c r="I144" i="1"/>
  <c r="I143" i="1"/>
  <c r="I142" i="1"/>
  <c r="I141" i="1"/>
  <c r="I140" i="1"/>
  <c r="I139" i="1"/>
  <c r="I138" i="1"/>
  <c r="I137" i="1"/>
  <c r="I136" i="1"/>
  <c r="I135" i="1"/>
  <c r="E86" i="1"/>
  <c r="I149" i="1" l="1"/>
  <c r="I148" i="1"/>
  <c r="I147" i="1"/>
  <c r="P219" i="1"/>
  <c r="K155" i="1"/>
  <c r="N155" i="1"/>
  <c r="P231" i="1" l="1"/>
  <c r="I146" i="1"/>
  <c r="G8" i="1" l="1"/>
  <c r="G18" i="1"/>
  <c r="G17" i="1"/>
  <c r="G13" i="1"/>
  <c r="G11" i="1"/>
  <c r="G10" i="1"/>
  <c r="G9" i="1"/>
  <c r="F8" i="1" l="1"/>
  <c r="F13" i="1"/>
  <c r="G14" i="1"/>
  <c r="F21" i="1"/>
  <c r="G19" i="1"/>
  <c r="G22" i="1"/>
  <c r="F17" i="1"/>
  <c r="G15" i="1"/>
  <c r="G21" i="1"/>
  <c r="F9" i="1"/>
  <c r="F12" i="1"/>
  <c r="F16" i="1"/>
  <c r="F20" i="1"/>
  <c r="F11" i="1"/>
  <c r="G12" i="1"/>
  <c r="F15" i="1"/>
  <c r="G16" i="1"/>
  <c r="F19" i="1"/>
  <c r="G20" i="1"/>
  <c r="F10" i="1"/>
  <c r="F14" i="1"/>
  <c r="F18" i="1"/>
  <c r="F22" i="1"/>
  <c r="M219" i="1" l="1"/>
  <c r="I10" i="56" l="1"/>
  <c r="I11" i="56"/>
  <c r="I13" i="56"/>
  <c r="I14" i="56"/>
  <c r="I15" i="56"/>
  <c r="R267" i="1" l="1"/>
  <c r="S267" i="1"/>
  <c r="S255" i="1"/>
  <c r="R255" i="1"/>
  <c r="Q255" i="1"/>
  <c r="Q243" i="1"/>
  <c r="R243" i="1"/>
  <c r="S243" i="1"/>
  <c r="S231" i="1"/>
  <c r="J145" i="1" l="1"/>
  <c r="O219" i="1"/>
  <c r="O231" i="1"/>
  <c r="O243" i="1"/>
  <c r="O255" i="1"/>
  <c r="C150" i="1"/>
  <c r="N267" i="1" s="1"/>
  <c r="O267" i="1"/>
  <c r="E23" i="1" l="1"/>
  <c r="A1568" i="50" l="1"/>
  <c r="A1203" i="50"/>
  <c r="A838" i="50"/>
  <c r="A473" i="50"/>
  <c r="A107" i="50"/>
  <c r="A68" i="50"/>
  <c r="A56" i="50"/>
  <c r="A44" i="50"/>
  <c r="A32" i="50"/>
  <c r="A20" i="50"/>
  <c r="K202" i="1"/>
  <c r="K201" i="1"/>
  <c r="K200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0" i="1"/>
  <c r="N169" i="1"/>
  <c r="N168" i="1"/>
  <c r="N167" i="1"/>
  <c r="N165" i="1"/>
  <c r="N164" i="1"/>
  <c r="N163" i="1"/>
  <c r="N162" i="1"/>
  <c r="N161" i="1"/>
  <c r="N160" i="1"/>
  <c r="N159" i="1"/>
  <c r="N158" i="1"/>
  <c r="N157" i="1"/>
  <c r="N156" i="1"/>
  <c r="C109" i="1"/>
  <c r="F108" i="1" s="1"/>
  <c r="M2" i="50" l="1"/>
  <c r="M2" i="1"/>
  <c r="G3" i="57"/>
  <c r="E3" i="54"/>
  <c r="E3" i="55"/>
  <c r="E3" i="53"/>
  <c r="E3" i="56"/>
  <c r="E3" i="49"/>
  <c r="E3" i="44"/>
  <c r="E3" i="42"/>
  <c r="E3" i="41"/>
  <c r="E3" i="43"/>
  <c r="E3" i="59"/>
  <c r="E3" i="40"/>
  <c r="E3" i="39"/>
  <c r="E3" i="36"/>
  <c r="E3" i="34"/>
  <c r="E3" i="35"/>
  <c r="E3" i="33"/>
  <c r="L219" i="1" l="1"/>
  <c r="L231" i="1"/>
  <c r="L243" i="1"/>
  <c r="L255" i="1"/>
  <c r="L267" i="1"/>
  <c r="E91" i="1" l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90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27" i="1"/>
  <c r="M255" i="1" l="1"/>
  <c r="G1567" i="50" l="1"/>
  <c r="F1567" i="50"/>
  <c r="F1566" i="50"/>
  <c r="F1565" i="50"/>
  <c r="F1564" i="50"/>
  <c r="F1563" i="50"/>
  <c r="F1562" i="50"/>
  <c r="F1561" i="50"/>
  <c r="F1560" i="50"/>
  <c r="F1559" i="50"/>
  <c r="F1558" i="50"/>
  <c r="F1557" i="50"/>
  <c r="F1556" i="50"/>
  <c r="F1555" i="50"/>
  <c r="F1554" i="50"/>
  <c r="F1553" i="50"/>
  <c r="F1552" i="50"/>
  <c r="F1551" i="50"/>
  <c r="F1550" i="50"/>
  <c r="F1549" i="50"/>
  <c r="F1548" i="50"/>
  <c r="F1547" i="50"/>
  <c r="F1546" i="50"/>
  <c r="F1545" i="50"/>
  <c r="F1544" i="50"/>
  <c r="F1543" i="50"/>
  <c r="F1542" i="50"/>
  <c r="F1541" i="50"/>
  <c r="F1540" i="50"/>
  <c r="F1539" i="50"/>
  <c r="F1538" i="50"/>
  <c r="F1537" i="50"/>
  <c r="F1536" i="50"/>
  <c r="F1535" i="50"/>
  <c r="F1534" i="50"/>
  <c r="F1533" i="50"/>
  <c r="F1532" i="50"/>
  <c r="F1531" i="50"/>
  <c r="F1530" i="50"/>
  <c r="F1529" i="50"/>
  <c r="F1528" i="50"/>
  <c r="F1527" i="50"/>
  <c r="F1526" i="50"/>
  <c r="F1525" i="50"/>
  <c r="F1524" i="50"/>
  <c r="F1523" i="50"/>
  <c r="F1522" i="50"/>
  <c r="F1521" i="50"/>
  <c r="F1520" i="50"/>
  <c r="F1519" i="50"/>
  <c r="F1518" i="50"/>
  <c r="F1517" i="50"/>
  <c r="F1516" i="50"/>
  <c r="F1515" i="50"/>
  <c r="F1514" i="50"/>
  <c r="F1513" i="50"/>
  <c r="F1512" i="50"/>
  <c r="F1511" i="50"/>
  <c r="F1510" i="50"/>
  <c r="F1509" i="50"/>
  <c r="F1508" i="50"/>
  <c r="F1507" i="50"/>
  <c r="F1506" i="50"/>
  <c r="F1505" i="50"/>
  <c r="F1504" i="50"/>
  <c r="F1503" i="50"/>
  <c r="F1502" i="50"/>
  <c r="F1501" i="50"/>
  <c r="F1500" i="50"/>
  <c r="F1499" i="50"/>
  <c r="F1498" i="50"/>
  <c r="F1497" i="50"/>
  <c r="F1496" i="50"/>
  <c r="F1495" i="50"/>
  <c r="F1494" i="50"/>
  <c r="F1493" i="50"/>
  <c r="F1492" i="50"/>
  <c r="F1491" i="50"/>
  <c r="F1490" i="50"/>
  <c r="F1489" i="50"/>
  <c r="F1488" i="50"/>
  <c r="F1487" i="50"/>
  <c r="F1486" i="50"/>
  <c r="F1485" i="50"/>
  <c r="F1484" i="50"/>
  <c r="F1483" i="50"/>
  <c r="F1482" i="50"/>
  <c r="F1481" i="50"/>
  <c r="F1480" i="50"/>
  <c r="F1479" i="50"/>
  <c r="F1478" i="50"/>
  <c r="F1477" i="50"/>
  <c r="F1476" i="50"/>
  <c r="F1475" i="50"/>
  <c r="F1474" i="50"/>
  <c r="F1473" i="50"/>
  <c r="F1472" i="50"/>
  <c r="F1471" i="50"/>
  <c r="F1470" i="50"/>
  <c r="F1469" i="50"/>
  <c r="F1468" i="50"/>
  <c r="F1467" i="50"/>
  <c r="F1466" i="50"/>
  <c r="F1465" i="50"/>
  <c r="F1464" i="50"/>
  <c r="F1463" i="50"/>
  <c r="F1462" i="50"/>
  <c r="F1461" i="50"/>
  <c r="F1460" i="50"/>
  <c r="F1459" i="50"/>
  <c r="F1458" i="50"/>
  <c r="F1457" i="50"/>
  <c r="F1456" i="50"/>
  <c r="F1455" i="50"/>
  <c r="F1454" i="50"/>
  <c r="F1453" i="50"/>
  <c r="F1452" i="50"/>
  <c r="F1451" i="50"/>
  <c r="F1450" i="50"/>
  <c r="F1449" i="50"/>
  <c r="F1448" i="50"/>
  <c r="F1447" i="50"/>
  <c r="F1446" i="50"/>
  <c r="F1445" i="50"/>
  <c r="F1444" i="50"/>
  <c r="F1443" i="50"/>
  <c r="F1442" i="50"/>
  <c r="F1441" i="50"/>
  <c r="F1440" i="50"/>
  <c r="F1439" i="50"/>
  <c r="F1438" i="50"/>
  <c r="F1437" i="50"/>
  <c r="F1436" i="50"/>
  <c r="F1435" i="50"/>
  <c r="F1434" i="50"/>
  <c r="F1433" i="50"/>
  <c r="F1432" i="50"/>
  <c r="F1431" i="50"/>
  <c r="F1430" i="50"/>
  <c r="F1429" i="50"/>
  <c r="F1428" i="50"/>
  <c r="F1427" i="50"/>
  <c r="F1426" i="50"/>
  <c r="F1425" i="50"/>
  <c r="F1424" i="50"/>
  <c r="F1423" i="50"/>
  <c r="F1422" i="50"/>
  <c r="F1421" i="50"/>
  <c r="F1420" i="50"/>
  <c r="F1419" i="50"/>
  <c r="F1418" i="50"/>
  <c r="F1417" i="50"/>
  <c r="F1416" i="50"/>
  <c r="F1415" i="50"/>
  <c r="F1414" i="50"/>
  <c r="F1413" i="50"/>
  <c r="F1412" i="50"/>
  <c r="F1411" i="50"/>
  <c r="F1410" i="50"/>
  <c r="F1409" i="50"/>
  <c r="F1408" i="50"/>
  <c r="F1407" i="50"/>
  <c r="F1406" i="50"/>
  <c r="F1405" i="50"/>
  <c r="F1404" i="50"/>
  <c r="F1403" i="50"/>
  <c r="F1402" i="50"/>
  <c r="F1401" i="50"/>
  <c r="F1400" i="50"/>
  <c r="F1399" i="50"/>
  <c r="F1398" i="50"/>
  <c r="F1397" i="50"/>
  <c r="F1396" i="50"/>
  <c r="F1395" i="50"/>
  <c r="F1394" i="50"/>
  <c r="F1393" i="50"/>
  <c r="F1392" i="50"/>
  <c r="F1391" i="50"/>
  <c r="F1390" i="50"/>
  <c r="F1389" i="50"/>
  <c r="F1388" i="50"/>
  <c r="F1387" i="50"/>
  <c r="F1386" i="50"/>
  <c r="F1385" i="50"/>
  <c r="F1384" i="50"/>
  <c r="F1383" i="50"/>
  <c r="F1382" i="50"/>
  <c r="F1381" i="50"/>
  <c r="F1380" i="50"/>
  <c r="F1379" i="50"/>
  <c r="F1378" i="50"/>
  <c r="F1377" i="50"/>
  <c r="F1376" i="50"/>
  <c r="F1375" i="50"/>
  <c r="F1374" i="50"/>
  <c r="F1373" i="50"/>
  <c r="F1372" i="50"/>
  <c r="F1371" i="50"/>
  <c r="F1370" i="50"/>
  <c r="F1369" i="50"/>
  <c r="F1368" i="50"/>
  <c r="F1367" i="50"/>
  <c r="F1366" i="50"/>
  <c r="F1365" i="50"/>
  <c r="F1364" i="50"/>
  <c r="F1363" i="50"/>
  <c r="F1362" i="50"/>
  <c r="F1361" i="50"/>
  <c r="F1360" i="50"/>
  <c r="F1359" i="50"/>
  <c r="F1358" i="50"/>
  <c r="F1357" i="50"/>
  <c r="F1356" i="50"/>
  <c r="F1355" i="50"/>
  <c r="F1354" i="50"/>
  <c r="F1353" i="50"/>
  <c r="F1352" i="50"/>
  <c r="F1351" i="50"/>
  <c r="F1350" i="50"/>
  <c r="F1349" i="50"/>
  <c r="F1348" i="50"/>
  <c r="F1347" i="50"/>
  <c r="F1346" i="50"/>
  <c r="F1345" i="50"/>
  <c r="F1344" i="50"/>
  <c r="F1343" i="50"/>
  <c r="F1342" i="50"/>
  <c r="F1341" i="50"/>
  <c r="F1340" i="50"/>
  <c r="F1339" i="50"/>
  <c r="F1338" i="50"/>
  <c r="F1337" i="50"/>
  <c r="F1336" i="50"/>
  <c r="F1335" i="50"/>
  <c r="F1334" i="50"/>
  <c r="F1333" i="50"/>
  <c r="F1332" i="50"/>
  <c r="F1331" i="50"/>
  <c r="F1330" i="50"/>
  <c r="F1329" i="50"/>
  <c r="F1328" i="50"/>
  <c r="F1327" i="50"/>
  <c r="F1326" i="50"/>
  <c r="F1325" i="50"/>
  <c r="F1324" i="50"/>
  <c r="F1323" i="50"/>
  <c r="F1322" i="50"/>
  <c r="F1321" i="50"/>
  <c r="F1320" i="50"/>
  <c r="F1319" i="50"/>
  <c r="F1318" i="50"/>
  <c r="F1317" i="50"/>
  <c r="F1316" i="50"/>
  <c r="F1315" i="50"/>
  <c r="F1314" i="50"/>
  <c r="F1313" i="50"/>
  <c r="F1312" i="50"/>
  <c r="F1311" i="50"/>
  <c r="F1310" i="50"/>
  <c r="F1309" i="50"/>
  <c r="F1308" i="50"/>
  <c r="F1307" i="50"/>
  <c r="F1306" i="50"/>
  <c r="F1305" i="50"/>
  <c r="F1304" i="50"/>
  <c r="F1303" i="50"/>
  <c r="F1302" i="50"/>
  <c r="F1301" i="50"/>
  <c r="F1300" i="50"/>
  <c r="F1299" i="50"/>
  <c r="F1298" i="50"/>
  <c r="F1297" i="50"/>
  <c r="F1296" i="50"/>
  <c r="F1295" i="50"/>
  <c r="F1294" i="50"/>
  <c r="F1293" i="50"/>
  <c r="F1292" i="50"/>
  <c r="F1291" i="50"/>
  <c r="F1290" i="50"/>
  <c r="F1289" i="50"/>
  <c r="F1288" i="50"/>
  <c r="F1287" i="50"/>
  <c r="F1286" i="50"/>
  <c r="F1285" i="50"/>
  <c r="F1284" i="50"/>
  <c r="F1283" i="50"/>
  <c r="F1282" i="50"/>
  <c r="F1281" i="50"/>
  <c r="F1280" i="50"/>
  <c r="F1279" i="50"/>
  <c r="F1278" i="50"/>
  <c r="F1277" i="50"/>
  <c r="F1276" i="50"/>
  <c r="F1275" i="50"/>
  <c r="F1274" i="50"/>
  <c r="F1273" i="50"/>
  <c r="F1272" i="50"/>
  <c r="F1271" i="50"/>
  <c r="F1270" i="50"/>
  <c r="F1269" i="50"/>
  <c r="F1268" i="50"/>
  <c r="F1267" i="50"/>
  <c r="F1266" i="50"/>
  <c r="F1265" i="50"/>
  <c r="F1264" i="50"/>
  <c r="F1263" i="50"/>
  <c r="F1262" i="50"/>
  <c r="F1261" i="50"/>
  <c r="F1260" i="50"/>
  <c r="F1259" i="50"/>
  <c r="F1258" i="50"/>
  <c r="F1257" i="50"/>
  <c r="F1256" i="50"/>
  <c r="F1255" i="50"/>
  <c r="F1254" i="50"/>
  <c r="F1253" i="50"/>
  <c r="F1252" i="50"/>
  <c r="F1251" i="50"/>
  <c r="F1250" i="50"/>
  <c r="F1249" i="50"/>
  <c r="F1248" i="50"/>
  <c r="F1247" i="50"/>
  <c r="F1246" i="50"/>
  <c r="F1245" i="50"/>
  <c r="F1244" i="50"/>
  <c r="F1243" i="50"/>
  <c r="F1242" i="50"/>
  <c r="F1241" i="50"/>
  <c r="F1240" i="50"/>
  <c r="F1239" i="50"/>
  <c r="F1238" i="50"/>
  <c r="F1237" i="50"/>
  <c r="F1236" i="50"/>
  <c r="F1235" i="50"/>
  <c r="F1234" i="50"/>
  <c r="F1233" i="50"/>
  <c r="F1232" i="50"/>
  <c r="F1231" i="50"/>
  <c r="F1230" i="50"/>
  <c r="F1229" i="50"/>
  <c r="F1228" i="50"/>
  <c r="F1227" i="50"/>
  <c r="F1226" i="50"/>
  <c r="F1225" i="50"/>
  <c r="F1224" i="50"/>
  <c r="F1223" i="50"/>
  <c r="F1222" i="50"/>
  <c r="F1221" i="50"/>
  <c r="F1220" i="50"/>
  <c r="F1219" i="50"/>
  <c r="F1218" i="50"/>
  <c r="F1217" i="50"/>
  <c r="F1216" i="50"/>
  <c r="F1215" i="50"/>
  <c r="F1214" i="50"/>
  <c r="F1213" i="50"/>
  <c r="F1212" i="50"/>
  <c r="F1211" i="50"/>
  <c r="F1210" i="50"/>
  <c r="F1209" i="50"/>
  <c r="F1208" i="50"/>
  <c r="F1207" i="50"/>
  <c r="F1206" i="50"/>
  <c r="F1205" i="50"/>
  <c r="F1204" i="50"/>
  <c r="F1203" i="50"/>
  <c r="F1202" i="50"/>
  <c r="F1201" i="50"/>
  <c r="F1200" i="50"/>
  <c r="F1199" i="50"/>
  <c r="F1198" i="50"/>
  <c r="F1197" i="50"/>
  <c r="F1196" i="50"/>
  <c r="F1195" i="50"/>
  <c r="F1194" i="50"/>
  <c r="F1193" i="50"/>
  <c r="F1192" i="50"/>
  <c r="F1191" i="50"/>
  <c r="F1190" i="50"/>
  <c r="F1189" i="50"/>
  <c r="F1188" i="50"/>
  <c r="F1187" i="50"/>
  <c r="F1186" i="50"/>
  <c r="F1185" i="50"/>
  <c r="F1184" i="50"/>
  <c r="F1183" i="50"/>
  <c r="F1182" i="50"/>
  <c r="F1181" i="50"/>
  <c r="F1180" i="50"/>
  <c r="F1179" i="50"/>
  <c r="F1178" i="50"/>
  <c r="F1177" i="50"/>
  <c r="F1176" i="50"/>
  <c r="F1175" i="50"/>
  <c r="F1174" i="50"/>
  <c r="F1173" i="50"/>
  <c r="F1172" i="50"/>
  <c r="F1171" i="50"/>
  <c r="F1170" i="50"/>
  <c r="F1169" i="50"/>
  <c r="F1168" i="50"/>
  <c r="F1167" i="50"/>
  <c r="F1166" i="50"/>
  <c r="F1165" i="50"/>
  <c r="F1164" i="50"/>
  <c r="F1163" i="50"/>
  <c r="F1162" i="50"/>
  <c r="F1161" i="50"/>
  <c r="F1160" i="50"/>
  <c r="F1159" i="50"/>
  <c r="F1158" i="50"/>
  <c r="F1157" i="50"/>
  <c r="F1156" i="50"/>
  <c r="F1155" i="50"/>
  <c r="F1154" i="50"/>
  <c r="F1153" i="50"/>
  <c r="F1152" i="50"/>
  <c r="F1151" i="50"/>
  <c r="F1150" i="50"/>
  <c r="F1149" i="50"/>
  <c r="F1148" i="50"/>
  <c r="F1147" i="50"/>
  <c r="F1146" i="50"/>
  <c r="F1145" i="50"/>
  <c r="F1144" i="50"/>
  <c r="F1143" i="50"/>
  <c r="F1142" i="50"/>
  <c r="F1141" i="50"/>
  <c r="F1140" i="50"/>
  <c r="F1139" i="50"/>
  <c r="F1138" i="50"/>
  <c r="F1137" i="50"/>
  <c r="F1136" i="50"/>
  <c r="F1135" i="50"/>
  <c r="F1134" i="50"/>
  <c r="F1133" i="50"/>
  <c r="F1132" i="50"/>
  <c r="F1131" i="50"/>
  <c r="F1130" i="50"/>
  <c r="F1129" i="50"/>
  <c r="F1128" i="50"/>
  <c r="F1127" i="50"/>
  <c r="F1126" i="50"/>
  <c r="F1125" i="50"/>
  <c r="F1124" i="50"/>
  <c r="F1123" i="50"/>
  <c r="F1122" i="50"/>
  <c r="F1121" i="50"/>
  <c r="F1120" i="50"/>
  <c r="F1119" i="50"/>
  <c r="F1118" i="50"/>
  <c r="F1117" i="50"/>
  <c r="F1116" i="50"/>
  <c r="F1115" i="50"/>
  <c r="F1114" i="50"/>
  <c r="F1113" i="50"/>
  <c r="F1112" i="50"/>
  <c r="F1111" i="50"/>
  <c r="F1110" i="50"/>
  <c r="F1109" i="50"/>
  <c r="F1108" i="50"/>
  <c r="F1107" i="50"/>
  <c r="F1106" i="50"/>
  <c r="F1105" i="50"/>
  <c r="F1104" i="50"/>
  <c r="F1103" i="50"/>
  <c r="F1102" i="50"/>
  <c r="F1101" i="50"/>
  <c r="F1100" i="50"/>
  <c r="F1099" i="50"/>
  <c r="F1098" i="50"/>
  <c r="F1097" i="50"/>
  <c r="F1096" i="50"/>
  <c r="F1095" i="50"/>
  <c r="F1094" i="50"/>
  <c r="F1093" i="50"/>
  <c r="F1092" i="50"/>
  <c r="F1091" i="50"/>
  <c r="F1090" i="50"/>
  <c r="F1089" i="50"/>
  <c r="F1088" i="50"/>
  <c r="F1087" i="50"/>
  <c r="F1086" i="50"/>
  <c r="F1085" i="50"/>
  <c r="F1084" i="50"/>
  <c r="F1083" i="50"/>
  <c r="F1082" i="50"/>
  <c r="F1081" i="50"/>
  <c r="F1080" i="50"/>
  <c r="F1079" i="50"/>
  <c r="F1078" i="50"/>
  <c r="F1077" i="50"/>
  <c r="F1076" i="50"/>
  <c r="F1075" i="50"/>
  <c r="F1074" i="50"/>
  <c r="F1073" i="50"/>
  <c r="F1072" i="50"/>
  <c r="F1071" i="50"/>
  <c r="F1070" i="50"/>
  <c r="F1069" i="50"/>
  <c r="F1068" i="50"/>
  <c r="F1067" i="50"/>
  <c r="F1066" i="50"/>
  <c r="F1065" i="50"/>
  <c r="F1064" i="50"/>
  <c r="F1063" i="50"/>
  <c r="F1062" i="50"/>
  <c r="F1061" i="50"/>
  <c r="F1060" i="50"/>
  <c r="F1059" i="50"/>
  <c r="F1058" i="50"/>
  <c r="F1057" i="50"/>
  <c r="F1056" i="50"/>
  <c r="F1055" i="50"/>
  <c r="F1054" i="50"/>
  <c r="F1053" i="50"/>
  <c r="F1052" i="50"/>
  <c r="F1051" i="50"/>
  <c r="F1050" i="50"/>
  <c r="F1049" i="50"/>
  <c r="F1048" i="50"/>
  <c r="F1047" i="50"/>
  <c r="F1046" i="50"/>
  <c r="F1045" i="50"/>
  <c r="F1044" i="50"/>
  <c r="F1043" i="50"/>
  <c r="F1042" i="50"/>
  <c r="F1041" i="50"/>
  <c r="F1040" i="50"/>
  <c r="F1039" i="50"/>
  <c r="F1038" i="50"/>
  <c r="F1037" i="50"/>
  <c r="F1036" i="50"/>
  <c r="F1035" i="50"/>
  <c r="F1034" i="50"/>
  <c r="F1033" i="50"/>
  <c r="F1032" i="50"/>
  <c r="F1031" i="50"/>
  <c r="F1030" i="50"/>
  <c r="F1029" i="50"/>
  <c r="F1028" i="50"/>
  <c r="F1027" i="50"/>
  <c r="F1026" i="50"/>
  <c r="F1025" i="50"/>
  <c r="F1024" i="50"/>
  <c r="F1023" i="50"/>
  <c r="F1022" i="50"/>
  <c r="F1021" i="50"/>
  <c r="F1020" i="50"/>
  <c r="F1019" i="50"/>
  <c r="F1018" i="50"/>
  <c r="F1017" i="50"/>
  <c r="F1016" i="50"/>
  <c r="F1015" i="50"/>
  <c r="F1014" i="50"/>
  <c r="F1013" i="50"/>
  <c r="F1012" i="50"/>
  <c r="F1011" i="50"/>
  <c r="F1010" i="50"/>
  <c r="F1009" i="50"/>
  <c r="F1008" i="50"/>
  <c r="F1007" i="50"/>
  <c r="F1006" i="50"/>
  <c r="F1005" i="50"/>
  <c r="F1004" i="50"/>
  <c r="F1003" i="50"/>
  <c r="F1002" i="50"/>
  <c r="F1001" i="50"/>
  <c r="F1000" i="50"/>
  <c r="F999" i="50"/>
  <c r="F998" i="50"/>
  <c r="F997" i="50"/>
  <c r="F996" i="50"/>
  <c r="F995" i="50"/>
  <c r="F994" i="50"/>
  <c r="F993" i="50"/>
  <c r="F992" i="50"/>
  <c r="F991" i="50"/>
  <c r="F990" i="50"/>
  <c r="F989" i="50"/>
  <c r="F988" i="50"/>
  <c r="F987" i="50"/>
  <c r="F986" i="50"/>
  <c r="F985" i="50"/>
  <c r="F984" i="50"/>
  <c r="F983" i="50"/>
  <c r="F982" i="50"/>
  <c r="F981" i="50"/>
  <c r="F980" i="50"/>
  <c r="F979" i="50"/>
  <c r="F978" i="50"/>
  <c r="F977" i="50"/>
  <c r="F976" i="50"/>
  <c r="F975" i="50"/>
  <c r="F974" i="50"/>
  <c r="F973" i="50"/>
  <c r="F972" i="50"/>
  <c r="F971" i="50"/>
  <c r="F970" i="50"/>
  <c r="F969" i="50"/>
  <c r="F968" i="50"/>
  <c r="F967" i="50"/>
  <c r="F966" i="50"/>
  <c r="F965" i="50"/>
  <c r="F964" i="50"/>
  <c r="F963" i="50"/>
  <c r="F962" i="50"/>
  <c r="F961" i="50"/>
  <c r="F960" i="50"/>
  <c r="F959" i="50"/>
  <c r="F958" i="50"/>
  <c r="F957" i="50"/>
  <c r="F956" i="50"/>
  <c r="F955" i="50"/>
  <c r="F954" i="50"/>
  <c r="F953" i="50"/>
  <c r="F952" i="50"/>
  <c r="F951" i="50"/>
  <c r="F950" i="50"/>
  <c r="F949" i="50"/>
  <c r="F948" i="50"/>
  <c r="F947" i="50"/>
  <c r="F946" i="50"/>
  <c r="F945" i="50"/>
  <c r="F944" i="50"/>
  <c r="F943" i="50"/>
  <c r="F942" i="50"/>
  <c r="F941" i="50"/>
  <c r="F940" i="50"/>
  <c r="F939" i="50"/>
  <c r="F938" i="50"/>
  <c r="F937" i="50"/>
  <c r="F936" i="50"/>
  <c r="F935" i="50"/>
  <c r="F934" i="50"/>
  <c r="F933" i="50"/>
  <c r="F932" i="50"/>
  <c r="F931" i="50"/>
  <c r="F930" i="50"/>
  <c r="F929" i="50"/>
  <c r="F928" i="50"/>
  <c r="F927" i="50"/>
  <c r="F926" i="50"/>
  <c r="F925" i="50"/>
  <c r="F924" i="50"/>
  <c r="F923" i="50"/>
  <c r="F922" i="50"/>
  <c r="F921" i="50"/>
  <c r="F920" i="50"/>
  <c r="F919" i="50"/>
  <c r="F918" i="50"/>
  <c r="F917" i="50"/>
  <c r="F916" i="50"/>
  <c r="F915" i="50"/>
  <c r="F914" i="50"/>
  <c r="F913" i="50"/>
  <c r="F912" i="50"/>
  <c r="F911" i="50"/>
  <c r="F910" i="50"/>
  <c r="F909" i="50"/>
  <c r="F908" i="50"/>
  <c r="F907" i="50"/>
  <c r="F906" i="50"/>
  <c r="F905" i="50"/>
  <c r="F904" i="50"/>
  <c r="F903" i="50"/>
  <c r="F902" i="50"/>
  <c r="F901" i="50"/>
  <c r="F900" i="50"/>
  <c r="F899" i="50"/>
  <c r="F898" i="50"/>
  <c r="F897" i="50"/>
  <c r="F896" i="50"/>
  <c r="F895" i="50"/>
  <c r="F894" i="50"/>
  <c r="F893" i="50"/>
  <c r="F892" i="50"/>
  <c r="F891" i="50"/>
  <c r="F890" i="50"/>
  <c r="F889" i="50"/>
  <c r="F888" i="50"/>
  <c r="F887" i="50"/>
  <c r="F886" i="50"/>
  <c r="F885" i="50"/>
  <c r="F884" i="50"/>
  <c r="F883" i="50"/>
  <c r="F882" i="50"/>
  <c r="F881" i="50"/>
  <c r="F880" i="50"/>
  <c r="F879" i="50"/>
  <c r="F878" i="50"/>
  <c r="F877" i="50"/>
  <c r="F876" i="50"/>
  <c r="F875" i="50"/>
  <c r="F874" i="50"/>
  <c r="F873" i="50"/>
  <c r="F872" i="50"/>
  <c r="F871" i="50"/>
  <c r="F870" i="50"/>
  <c r="F869" i="50"/>
  <c r="F868" i="50"/>
  <c r="F867" i="50"/>
  <c r="F866" i="50"/>
  <c r="F865" i="50"/>
  <c r="F864" i="50"/>
  <c r="F863" i="50"/>
  <c r="F862" i="50"/>
  <c r="F861" i="50"/>
  <c r="F860" i="50"/>
  <c r="F859" i="50"/>
  <c r="F858" i="50"/>
  <c r="F857" i="50"/>
  <c r="F856" i="50"/>
  <c r="F855" i="50"/>
  <c r="F854" i="50"/>
  <c r="F853" i="50"/>
  <c r="F852" i="50"/>
  <c r="F851" i="50"/>
  <c r="F850" i="50"/>
  <c r="F849" i="50"/>
  <c r="F848" i="50"/>
  <c r="F847" i="50"/>
  <c r="F846" i="50"/>
  <c r="F845" i="50"/>
  <c r="F844" i="50"/>
  <c r="F843" i="50"/>
  <c r="F842" i="50"/>
  <c r="F841" i="50"/>
  <c r="F840" i="50"/>
  <c r="F839" i="50"/>
  <c r="F838" i="50"/>
  <c r="F837" i="50"/>
  <c r="F836" i="50"/>
  <c r="F835" i="50"/>
  <c r="F834" i="50"/>
  <c r="F833" i="50"/>
  <c r="F832" i="50"/>
  <c r="F831" i="50"/>
  <c r="F830" i="50"/>
  <c r="F829" i="50"/>
  <c r="F828" i="50"/>
  <c r="F827" i="50"/>
  <c r="F826" i="50"/>
  <c r="F825" i="50"/>
  <c r="F824" i="50"/>
  <c r="F823" i="50"/>
  <c r="F822" i="50"/>
  <c r="F821" i="50"/>
  <c r="F820" i="50"/>
  <c r="F819" i="50"/>
  <c r="F818" i="50"/>
  <c r="F817" i="50"/>
  <c r="F816" i="50"/>
  <c r="F815" i="50"/>
  <c r="F814" i="50"/>
  <c r="F813" i="50"/>
  <c r="F812" i="50"/>
  <c r="F811" i="50"/>
  <c r="F810" i="50"/>
  <c r="F809" i="50"/>
  <c r="F808" i="50"/>
  <c r="F807" i="50"/>
  <c r="F806" i="50"/>
  <c r="F805" i="50"/>
  <c r="F804" i="50"/>
  <c r="F803" i="50"/>
  <c r="F802" i="50"/>
  <c r="F801" i="50"/>
  <c r="F800" i="50"/>
  <c r="F799" i="50"/>
  <c r="F798" i="50"/>
  <c r="F797" i="50"/>
  <c r="F796" i="50"/>
  <c r="F795" i="50"/>
  <c r="F794" i="50"/>
  <c r="F793" i="50"/>
  <c r="F792" i="50"/>
  <c r="F791" i="50"/>
  <c r="F790" i="50"/>
  <c r="F789" i="50"/>
  <c r="F788" i="50"/>
  <c r="F787" i="50"/>
  <c r="F786" i="50"/>
  <c r="F785" i="50"/>
  <c r="F784" i="50"/>
  <c r="F783" i="50"/>
  <c r="F782" i="50"/>
  <c r="F781" i="50"/>
  <c r="F780" i="50"/>
  <c r="F779" i="50"/>
  <c r="F778" i="50"/>
  <c r="F777" i="50"/>
  <c r="F776" i="50"/>
  <c r="F775" i="50"/>
  <c r="F774" i="50"/>
  <c r="F773" i="50"/>
  <c r="F772" i="50"/>
  <c r="F771" i="50"/>
  <c r="F770" i="50"/>
  <c r="F769" i="50"/>
  <c r="F768" i="50"/>
  <c r="F767" i="50"/>
  <c r="F766" i="50"/>
  <c r="F765" i="50"/>
  <c r="F764" i="50"/>
  <c r="F763" i="50"/>
  <c r="F762" i="50"/>
  <c r="F761" i="50"/>
  <c r="F760" i="50"/>
  <c r="F759" i="50"/>
  <c r="F758" i="50"/>
  <c r="F757" i="50"/>
  <c r="F756" i="50"/>
  <c r="F755" i="50"/>
  <c r="F754" i="50"/>
  <c r="F753" i="50"/>
  <c r="F752" i="50"/>
  <c r="F751" i="50"/>
  <c r="F750" i="50"/>
  <c r="F749" i="50"/>
  <c r="F748" i="50"/>
  <c r="F747" i="50"/>
  <c r="F746" i="50"/>
  <c r="F745" i="50"/>
  <c r="F744" i="50"/>
  <c r="F743" i="50"/>
  <c r="F742" i="50"/>
  <c r="F741" i="50"/>
  <c r="F740" i="50"/>
  <c r="F739" i="50"/>
  <c r="F738" i="50"/>
  <c r="F737" i="50"/>
  <c r="F736" i="50"/>
  <c r="F735" i="50"/>
  <c r="F734" i="50"/>
  <c r="F733" i="50"/>
  <c r="F732" i="50"/>
  <c r="F731" i="50"/>
  <c r="F730" i="50"/>
  <c r="F729" i="50"/>
  <c r="F728" i="50"/>
  <c r="F727" i="50"/>
  <c r="F726" i="50"/>
  <c r="F725" i="50"/>
  <c r="F724" i="50"/>
  <c r="F723" i="50"/>
  <c r="F722" i="50"/>
  <c r="F721" i="50"/>
  <c r="F720" i="50"/>
  <c r="F719" i="50"/>
  <c r="F718" i="50"/>
  <c r="F717" i="50"/>
  <c r="F716" i="50"/>
  <c r="F715" i="50"/>
  <c r="F714" i="50"/>
  <c r="F713" i="50"/>
  <c r="F712" i="50"/>
  <c r="F711" i="50"/>
  <c r="F710" i="50"/>
  <c r="F709" i="50"/>
  <c r="F708" i="50"/>
  <c r="F707" i="50"/>
  <c r="F706" i="50"/>
  <c r="F705" i="50"/>
  <c r="F704" i="50"/>
  <c r="F703" i="50"/>
  <c r="F702" i="50"/>
  <c r="F701" i="50"/>
  <c r="F700" i="50"/>
  <c r="F699" i="50"/>
  <c r="F698" i="50"/>
  <c r="F697" i="50"/>
  <c r="F696" i="50"/>
  <c r="F695" i="50"/>
  <c r="F694" i="50"/>
  <c r="F693" i="50"/>
  <c r="F692" i="50"/>
  <c r="F691" i="50"/>
  <c r="F690" i="50"/>
  <c r="F689" i="50"/>
  <c r="F688" i="50"/>
  <c r="F687" i="50"/>
  <c r="F686" i="50"/>
  <c r="F685" i="50"/>
  <c r="F684" i="50"/>
  <c r="F683" i="50"/>
  <c r="F682" i="50"/>
  <c r="F681" i="50"/>
  <c r="F680" i="50"/>
  <c r="F679" i="50"/>
  <c r="F678" i="50"/>
  <c r="F677" i="50"/>
  <c r="F676" i="50"/>
  <c r="F675" i="50"/>
  <c r="F674" i="50"/>
  <c r="F673" i="50"/>
  <c r="F672" i="50"/>
  <c r="F671" i="50"/>
  <c r="F670" i="50"/>
  <c r="F669" i="50"/>
  <c r="F668" i="50"/>
  <c r="F667" i="50"/>
  <c r="F666" i="50"/>
  <c r="F665" i="50"/>
  <c r="F664" i="50"/>
  <c r="F663" i="50"/>
  <c r="F662" i="50"/>
  <c r="F661" i="50"/>
  <c r="F660" i="50"/>
  <c r="F659" i="50"/>
  <c r="F658" i="50"/>
  <c r="F657" i="50"/>
  <c r="F656" i="50"/>
  <c r="F655" i="50"/>
  <c r="F654" i="50"/>
  <c r="F653" i="50"/>
  <c r="F652" i="50"/>
  <c r="F651" i="50"/>
  <c r="F650" i="50"/>
  <c r="F649" i="50"/>
  <c r="F648" i="50"/>
  <c r="F647" i="50"/>
  <c r="F646" i="50"/>
  <c r="F645" i="50"/>
  <c r="F644" i="50"/>
  <c r="F643" i="50"/>
  <c r="F642" i="50"/>
  <c r="F641" i="50"/>
  <c r="F640" i="50"/>
  <c r="F639" i="50"/>
  <c r="F638" i="50"/>
  <c r="F637" i="50"/>
  <c r="F636" i="50"/>
  <c r="F635" i="50"/>
  <c r="F634" i="50"/>
  <c r="F633" i="50"/>
  <c r="F632" i="50"/>
  <c r="F631" i="50"/>
  <c r="F630" i="50"/>
  <c r="F629" i="50"/>
  <c r="F628" i="50"/>
  <c r="F627" i="50"/>
  <c r="F626" i="50"/>
  <c r="F625" i="50"/>
  <c r="F624" i="50"/>
  <c r="F623" i="50"/>
  <c r="F622" i="50"/>
  <c r="F621" i="50"/>
  <c r="F620" i="50"/>
  <c r="F619" i="50"/>
  <c r="F618" i="50"/>
  <c r="F617" i="50"/>
  <c r="F616" i="50"/>
  <c r="F615" i="50"/>
  <c r="F614" i="50"/>
  <c r="F613" i="50"/>
  <c r="F612" i="50"/>
  <c r="F611" i="50"/>
  <c r="F610" i="50"/>
  <c r="F609" i="50"/>
  <c r="F608" i="50"/>
  <c r="F607" i="50"/>
  <c r="F606" i="50"/>
  <c r="F605" i="50"/>
  <c r="F604" i="50"/>
  <c r="F603" i="50"/>
  <c r="F602" i="50"/>
  <c r="F601" i="50"/>
  <c r="F600" i="50"/>
  <c r="F599" i="50"/>
  <c r="F598" i="50"/>
  <c r="F597" i="50"/>
  <c r="F596" i="50"/>
  <c r="F595" i="50"/>
  <c r="F594" i="50"/>
  <c r="F593" i="50"/>
  <c r="F592" i="50"/>
  <c r="F591" i="50"/>
  <c r="F590" i="50"/>
  <c r="F589" i="50"/>
  <c r="F588" i="50"/>
  <c r="F587" i="50"/>
  <c r="F586" i="50"/>
  <c r="F585" i="50"/>
  <c r="F584" i="50"/>
  <c r="F583" i="50"/>
  <c r="F582" i="50"/>
  <c r="F581" i="50"/>
  <c r="F580" i="50"/>
  <c r="F579" i="50"/>
  <c r="F578" i="50"/>
  <c r="F577" i="50"/>
  <c r="F576" i="50"/>
  <c r="F575" i="50"/>
  <c r="F574" i="50"/>
  <c r="F573" i="50"/>
  <c r="F572" i="50"/>
  <c r="F571" i="50"/>
  <c r="F570" i="50"/>
  <c r="F569" i="50"/>
  <c r="F568" i="50"/>
  <c r="F567" i="50"/>
  <c r="F566" i="50"/>
  <c r="F565" i="50"/>
  <c r="F564" i="50"/>
  <c r="F563" i="50"/>
  <c r="F562" i="50"/>
  <c r="F561" i="50"/>
  <c r="F560" i="50"/>
  <c r="F559" i="50"/>
  <c r="F558" i="50"/>
  <c r="F557" i="50"/>
  <c r="F556" i="50"/>
  <c r="F555" i="50"/>
  <c r="F554" i="50"/>
  <c r="F553" i="50"/>
  <c r="F552" i="50"/>
  <c r="F551" i="50"/>
  <c r="F550" i="50"/>
  <c r="F549" i="50"/>
  <c r="F548" i="50"/>
  <c r="F547" i="50"/>
  <c r="F546" i="50"/>
  <c r="F545" i="50"/>
  <c r="F544" i="50"/>
  <c r="F543" i="50"/>
  <c r="F542" i="50"/>
  <c r="F541" i="50"/>
  <c r="F540" i="50"/>
  <c r="F539" i="50"/>
  <c r="F538" i="50"/>
  <c r="F537" i="50"/>
  <c r="F536" i="50"/>
  <c r="F535" i="50"/>
  <c r="F534" i="50"/>
  <c r="F533" i="50"/>
  <c r="F532" i="50"/>
  <c r="F531" i="50"/>
  <c r="F530" i="50"/>
  <c r="F529" i="50"/>
  <c r="F528" i="50"/>
  <c r="F527" i="50"/>
  <c r="F526" i="50"/>
  <c r="F525" i="50"/>
  <c r="F524" i="50"/>
  <c r="F523" i="50"/>
  <c r="F522" i="50"/>
  <c r="F521" i="50"/>
  <c r="F520" i="50"/>
  <c r="F519" i="50"/>
  <c r="F518" i="50"/>
  <c r="F517" i="50"/>
  <c r="F516" i="50"/>
  <c r="F515" i="50"/>
  <c r="F514" i="50"/>
  <c r="F513" i="50"/>
  <c r="F512" i="50"/>
  <c r="F511" i="50"/>
  <c r="F510" i="50"/>
  <c r="F509" i="50"/>
  <c r="F508" i="50"/>
  <c r="F507" i="50"/>
  <c r="F506" i="50"/>
  <c r="F505" i="50"/>
  <c r="F504" i="50"/>
  <c r="F503" i="50"/>
  <c r="F502" i="50"/>
  <c r="F501" i="50"/>
  <c r="F500" i="50"/>
  <c r="F499" i="50"/>
  <c r="F498" i="50"/>
  <c r="F497" i="50"/>
  <c r="F496" i="50"/>
  <c r="F495" i="50"/>
  <c r="F494" i="50"/>
  <c r="F493" i="50"/>
  <c r="F492" i="50"/>
  <c r="F491" i="50"/>
  <c r="F490" i="50"/>
  <c r="F489" i="50"/>
  <c r="F488" i="50"/>
  <c r="F487" i="50"/>
  <c r="F486" i="50"/>
  <c r="F485" i="50"/>
  <c r="F484" i="50"/>
  <c r="F483" i="50"/>
  <c r="F482" i="50"/>
  <c r="F481" i="50"/>
  <c r="F480" i="50"/>
  <c r="F479" i="50"/>
  <c r="F478" i="50"/>
  <c r="F477" i="50"/>
  <c r="F476" i="50"/>
  <c r="F475" i="50"/>
  <c r="F474" i="50"/>
  <c r="F473" i="50"/>
  <c r="F472" i="50"/>
  <c r="F471" i="50"/>
  <c r="F470" i="50"/>
  <c r="F469" i="50"/>
  <c r="F468" i="50"/>
  <c r="F467" i="50"/>
  <c r="F466" i="50"/>
  <c r="F465" i="50"/>
  <c r="F464" i="50"/>
  <c r="F463" i="50"/>
  <c r="F462" i="50"/>
  <c r="F461" i="50"/>
  <c r="F460" i="50"/>
  <c r="F459" i="50"/>
  <c r="F458" i="50"/>
  <c r="F457" i="50"/>
  <c r="F456" i="50"/>
  <c r="F455" i="50"/>
  <c r="F454" i="50"/>
  <c r="F453" i="50"/>
  <c r="F452" i="50"/>
  <c r="F451" i="50"/>
  <c r="F450" i="50"/>
  <c r="F449" i="50"/>
  <c r="F448" i="50"/>
  <c r="F447" i="50"/>
  <c r="F446" i="50"/>
  <c r="F445" i="50"/>
  <c r="F444" i="50"/>
  <c r="F443" i="50"/>
  <c r="F442" i="50"/>
  <c r="F441" i="50"/>
  <c r="F440" i="50"/>
  <c r="F439" i="50"/>
  <c r="F438" i="50"/>
  <c r="F437" i="50"/>
  <c r="F436" i="50"/>
  <c r="F435" i="50"/>
  <c r="F434" i="50"/>
  <c r="F433" i="50"/>
  <c r="F432" i="50"/>
  <c r="F431" i="50"/>
  <c r="F430" i="50"/>
  <c r="F429" i="50"/>
  <c r="F428" i="50"/>
  <c r="F427" i="50"/>
  <c r="F426" i="50"/>
  <c r="F425" i="50"/>
  <c r="F424" i="50"/>
  <c r="F423" i="50"/>
  <c r="F422" i="50"/>
  <c r="F421" i="50"/>
  <c r="F420" i="50"/>
  <c r="F419" i="50"/>
  <c r="F418" i="50"/>
  <c r="F417" i="50"/>
  <c r="F416" i="50"/>
  <c r="F415" i="50"/>
  <c r="F414" i="50"/>
  <c r="F413" i="50"/>
  <c r="F412" i="50"/>
  <c r="F411" i="50"/>
  <c r="F410" i="50"/>
  <c r="F409" i="50"/>
  <c r="F408" i="50"/>
  <c r="F407" i="50"/>
  <c r="F406" i="50"/>
  <c r="F405" i="50"/>
  <c r="F404" i="50"/>
  <c r="F403" i="50"/>
  <c r="F402" i="50"/>
  <c r="F401" i="50"/>
  <c r="F400" i="50"/>
  <c r="F399" i="50"/>
  <c r="F398" i="50"/>
  <c r="F397" i="50"/>
  <c r="F396" i="50"/>
  <c r="F395" i="50"/>
  <c r="F394" i="50"/>
  <c r="F393" i="50"/>
  <c r="F392" i="50"/>
  <c r="F391" i="50"/>
  <c r="F390" i="50"/>
  <c r="F389" i="50"/>
  <c r="F388" i="50"/>
  <c r="F387" i="50"/>
  <c r="F386" i="50"/>
  <c r="F385" i="50"/>
  <c r="F384" i="50"/>
  <c r="F383" i="50"/>
  <c r="F382" i="50"/>
  <c r="F381" i="50"/>
  <c r="F380" i="50"/>
  <c r="F379" i="50"/>
  <c r="F378" i="50"/>
  <c r="F377" i="50"/>
  <c r="F376" i="50"/>
  <c r="F375" i="50"/>
  <c r="F374" i="50"/>
  <c r="F373" i="50"/>
  <c r="F372" i="50"/>
  <c r="F371" i="50"/>
  <c r="F370" i="50"/>
  <c r="F369" i="50"/>
  <c r="F368" i="50"/>
  <c r="F367" i="50"/>
  <c r="F366" i="50"/>
  <c r="F365" i="50"/>
  <c r="F364" i="50"/>
  <c r="F363" i="50"/>
  <c r="F362" i="50"/>
  <c r="F361" i="50"/>
  <c r="F360" i="50"/>
  <c r="F359" i="50"/>
  <c r="F358" i="50"/>
  <c r="F357" i="50"/>
  <c r="F356" i="50"/>
  <c r="F355" i="50"/>
  <c r="F354" i="50"/>
  <c r="F353" i="50"/>
  <c r="F352" i="50"/>
  <c r="F351" i="50"/>
  <c r="F350" i="50"/>
  <c r="F349" i="50"/>
  <c r="F348" i="50"/>
  <c r="F347" i="50"/>
  <c r="F346" i="50"/>
  <c r="F345" i="50"/>
  <c r="F344" i="50"/>
  <c r="F343" i="50"/>
  <c r="F342" i="50"/>
  <c r="F341" i="50"/>
  <c r="F340" i="50"/>
  <c r="F339" i="50"/>
  <c r="F338" i="50"/>
  <c r="F337" i="50"/>
  <c r="F336" i="50"/>
  <c r="F335" i="50"/>
  <c r="F334" i="50"/>
  <c r="F333" i="50"/>
  <c r="F332" i="50"/>
  <c r="F331" i="50"/>
  <c r="F330" i="50"/>
  <c r="F329" i="50"/>
  <c r="F328" i="50"/>
  <c r="F327" i="50"/>
  <c r="F326" i="50"/>
  <c r="F325" i="50"/>
  <c r="F324" i="50"/>
  <c r="F323" i="50"/>
  <c r="F322" i="50"/>
  <c r="F321" i="50"/>
  <c r="F320" i="50"/>
  <c r="F319" i="50"/>
  <c r="F318" i="50"/>
  <c r="F317" i="50"/>
  <c r="F316" i="50"/>
  <c r="F315" i="50"/>
  <c r="F314" i="50"/>
  <c r="F313" i="50"/>
  <c r="F312" i="50"/>
  <c r="F311" i="50"/>
  <c r="F310" i="50"/>
  <c r="F309" i="50"/>
  <c r="F308" i="50"/>
  <c r="F307" i="50"/>
  <c r="F306" i="50"/>
  <c r="F305" i="50"/>
  <c r="F304" i="50"/>
  <c r="F303" i="50"/>
  <c r="F302" i="50"/>
  <c r="F301" i="50"/>
  <c r="F300" i="50"/>
  <c r="F299" i="50"/>
  <c r="F298" i="50"/>
  <c r="F297" i="50"/>
  <c r="F296" i="50"/>
  <c r="F295" i="50"/>
  <c r="F294" i="50"/>
  <c r="F293" i="50"/>
  <c r="F292" i="50"/>
  <c r="F291" i="50"/>
  <c r="F290" i="50"/>
  <c r="F289" i="50"/>
  <c r="F288" i="50"/>
  <c r="F287" i="50"/>
  <c r="F286" i="50"/>
  <c r="F285" i="50"/>
  <c r="F284" i="50"/>
  <c r="F283" i="50"/>
  <c r="F282" i="50"/>
  <c r="F281" i="50"/>
  <c r="F280" i="50"/>
  <c r="F279" i="50"/>
  <c r="F278" i="50"/>
  <c r="F277" i="50"/>
  <c r="F276" i="50"/>
  <c r="F275" i="50"/>
  <c r="F274" i="50"/>
  <c r="F273" i="50"/>
  <c r="F272" i="50"/>
  <c r="F271" i="50"/>
  <c r="F270" i="50"/>
  <c r="F269" i="50"/>
  <c r="F268" i="50"/>
  <c r="F267" i="50"/>
  <c r="F266" i="50"/>
  <c r="F265" i="50"/>
  <c r="F264" i="50"/>
  <c r="F263" i="50"/>
  <c r="F262" i="50"/>
  <c r="F261" i="50"/>
  <c r="F260" i="50"/>
  <c r="F259" i="50"/>
  <c r="F258" i="50"/>
  <c r="F257" i="50"/>
  <c r="F256" i="50"/>
  <c r="F255" i="50"/>
  <c r="F254" i="50"/>
  <c r="F253" i="50"/>
  <c r="F252" i="50"/>
  <c r="F251" i="50"/>
  <c r="F250" i="50"/>
  <c r="F249" i="50"/>
  <c r="F248" i="50"/>
  <c r="F247" i="50"/>
  <c r="F246" i="50"/>
  <c r="F245" i="50"/>
  <c r="F244" i="50"/>
  <c r="F243" i="50"/>
  <c r="F242" i="50"/>
  <c r="F241" i="50"/>
  <c r="F240" i="50"/>
  <c r="F239" i="50"/>
  <c r="F238" i="50"/>
  <c r="F237" i="50"/>
  <c r="F236" i="50"/>
  <c r="F235" i="50"/>
  <c r="F234" i="50"/>
  <c r="F233" i="50"/>
  <c r="F232" i="50"/>
  <c r="F231" i="50"/>
  <c r="F230" i="50"/>
  <c r="F229" i="50"/>
  <c r="F228" i="50"/>
  <c r="F227" i="50"/>
  <c r="F226" i="50"/>
  <c r="F225" i="50"/>
  <c r="F224" i="50"/>
  <c r="F223" i="50"/>
  <c r="F222" i="50"/>
  <c r="F221" i="50"/>
  <c r="F220" i="50"/>
  <c r="F219" i="50"/>
  <c r="F218" i="50"/>
  <c r="F217" i="50"/>
  <c r="F216" i="50"/>
  <c r="F215" i="50"/>
  <c r="F214" i="50"/>
  <c r="F213" i="50"/>
  <c r="F212" i="50"/>
  <c r="F211" i="50"/>
  <c r="F210" i="50"/>
  <c r="F209" i="50"/>
  <c r="F208" i="50"/>
  <c r="F207" i="50"/>
  <c r="F206" i="50"/>
  <c r="F205" i="50"/>
  <c r="F204" i="50"/>
  <c r="F203" i="50"/>
  <c r="F202" i="50"/>
  <c r="F201" i="50"/>
  <c r="F200" i="50"/>
  <c r="F199" i="50"/>
  <c r="F198" i="50"/>
  <c r="F197" i="50"/>
  <c r="F196" i="50"/>
  <c r="F195" i="50"/>
  <c r="F194" i="50"/>
  <c r="F193" i="50"/>
  <c r="F192" i="50"/>
  <c r="F191" i="50"/>
  <c r="F190" i="50"/>
  <c r="F189" i="50"/>
  <c r="F188" i="50"/>
  <c r="F187" i="50"/>
  <c r="F186" i="50"/>
  <c r="F185" i="50"/>
  <c r="F184" i="50"/>
  <c r="F183" i="50"/>
  <c r="F182" i="50"/>
  <c r="F181" i="50"/>
  <c r="F180" i="50"/>
  <c r="F179" i="50"/>
  <c r="F178" i="50"/>
  <c r="F177" i="50"/>
  <c r="F176" i="50"/>
  <c r="F175" i="50"/>
  <c r="F174" i="50"/>
  <c r="F173" i="50"/>
  <c r="F172" i="50"/>
  <c r="F171" i="50"/>
  <c r="F170" i="50"/>
  <c r="F169" i="50"/>
  <c r="F168" i="50"/>
  <c r="F167" i="50"/>
  <c r="F166" i="50"/>
  <c r="F165" i="50"/>
  <c r="F164" i="50"/>
  <c r="F163" i="50"/>
  <c r="F162" i="50"/>
  <c r="F161" i="50"/>
  <c r="F160" i="50"/>
  <c r="F159" i="50"/>
  <c r="F158" i="50"/>
  <c r="F157" i="50"/>
  <c r="F156" i="50"/>
  <c r="F155" i="50"/>
  <c r="F154" i="50"/>
  <c r="F153" i="50"/>
  <c r="F152" i="50"/>
  <c r="F151" i="50"/>
  <c r="F150" i="50"/>
  <c r="F149" i="50"/>
  <c r="F148" i="50"/>
  <c r="F147" i="50"/>
  <c r="F146" i="50"/>
  <c r="F145" i="50"/>
  <c r="F144" i="50"/>
  <c r="F143" i="50"/>
  <c r="F142" i="50"/>
  <c r="F141" i="50"/>
  <c r="F140" i="50"/>
  <c r="F139" i="50"/>
  <c r="F138" i="50"/>
  <c r="F137" i="50"/>
  <c r="F136" i="50"/>
  <c r="F135" i="50"/>
  <c r="F134" i="50"/>
  <c r="F133" i="50"/>
  <c r="F132" i="50"/>
  <c r="F131" i="50"/>
  <c r="F130" i="50"/>
  <c r="F129" i="50"/>
  <c r="F128" i="50"/>
  <c r="F127" i="50"/>
  <c r="F126" i="50"/>
  <c r="F125" i="50"/>
  <c r="F124" i="50"/>
  <c r="F123" i="50"/>
  <c r="F122" i="50"/>
  <c r="F121" i="50"/>
  <c r="F120" i="50"/>
  <c r="F119" i="50"/>
  <c r="F118" i="50"/>
  <c r="F117" i="50"/>
  <c r="F116" i="50"/>
  <c r="F115" i="50"/>
  <c r="F114" i="50"/>
  <c r="F113" i="50"/>
  <c r="F112" i="50"/>
  <c r="F111" i="50"/>
  <c r="F110" i="50"/>
  <c r="F109" i="50"/>
  <c r="F108" i="50"/>
  <c r="F107" i="50"/>
  <c r="F267" i="1" l="1"/>
  <c r="F268" i="1"/>
  <c r="K268" i="1" s="1"/>
  <c r="F269" i="1"/>
  <c r="F270" i="1"/>
  <c r="F271" i="1"/>
  <c r="F272" i="1"/>
  <c r="K272" i="1" s="1"/>
  <c r="F273" i="1"/>
  <c r="F274" i="1"/>
  <c r="F275" i="1"/>
  <c r="F276" i="1"/>
  <c r="K276" i="1" s="1"/>
  <c r="F277" i="1"/>
  <c r="F278" i="1"/>
  <c r="M243" i="1"/>
  <c r="J278" i="1" l="1"/>
  <c r="J267" i="1"/>
  <c r="J281" i="1" s="1"/>
  <c r="K278" i="1"/>
  <c r="J274" i="1"/>
  <c r="K274" i="1"/>
  <c r="J277" i="1"/>
  <c r="K277" i="1"/>
  <c r="J269" i="1"/>
  <c r="K269" i="1"/>
  <c r="J275" i="1"/>
  <c r="K275" i="1"/>
  <c r="J271" i="1"/>
  <c r="K271" i="1"/>
  <c r="J272" i="1"/>
  <c r="K267" i="1"/>
  <c r="J270" i="1"/>
  <c r="K270" i="1"/>
  <c r="J273" i="1"/>
  <c r="K273" i="1"/>
  <c r="J276" i="1"/>
  <c r="J268" i="1"/>
  <c r="P243" i="1" l="1"/>
  <c r="K167" i="1" l="1"/>
  <c r="K179" i="1"/>
  <c r="K191" i="1"/>
  <c r="E14" i="45" l="1"/>
  <c r="C129" i="1"/>
  <c r="C66" i="1"/>
  <c r="E150" i="1"/>
  <c r="J149" i="1"/>
  <c r="M267" i="1"/>
  <c r="M231" i="1"/>
  <c r="K203" i="1"/>
  <c r="K204" i="1"/>
  <c r="K205" i="1"/>
  <c r="K206" i="1"/>
  <c r="K207" i="1"/>
  <c r="K208" i="1"/>
  <c r="K209" i="1"/>
  <c r="K210" i="1"/>
  <c r="J150" i="1"/>
  <c r="F23" i="1"/>
  <c r="G23" i="1"/>
  <c r="M13" i="50"/>
  <c r="L13" i="50"/>
  <c r="K13" i="50"/>
  <c r="N12" i="50"/>
  <c r="N11" i="50"/>
  <c r="N10" i="50"/>
  <c r="N9" i="50"/>
  <c r="N8" i="50"/>
  <c r="N7" i="50"/>
  <c r="G1932" i="50"/>
  <c r="F1568" i="50"/>
  <c r="F1569" i="50"/>
  <c r="F1570" i="50"/>
  <c r="F1571" i="50"/>
  <c r="F1572" i="50"/>
  <c r="F1573" i="50"/>
  <c r="F1574" i="50"/>
  <c r="F1575" i="50"/>
  <c r="F1576" i="50"/>
  <c r="F1577" i="50"/>
  <c r="F1578" i="50"/>
  <c r="F1579" i="50"/>
  <c r="F1580" i="50"/>
  <c r="F1581" i="50"/>
  <c r="F1582" i="50"/>
  <c r="F1583" i="50"/>
  <c r="F1584" i="50"/>
  <c r="F1585" i="50"/>
  <c r="F1586" i="50"/>
  <c r="F1587" i="50"/>
  <c r="F1588" i="50"/>
  <c r="F1589" i="50"/>
  <c r="F1590" i="50"/>
  <c r="F1591" i="50"/>
  <c r="F1592" i="50"/>
  <c r="F1593" i="50"/>
  <c r="F1594" i="50"/>
  <c r="F1595" i="50"/>
  <c r="F1596" i="50"/>
  <c r="F1597" i="50"/>
  <c r="F1598" i="50"/>
  <c r="F1599" i="50"/>
  <c r="F1600" i="50"/>
  <c r="F1601" i="50"/>
  <c r="F1602" i="50"/>
  <c r="F1603" i="50"/>
  <c r="F1604" i="50"/>
  <c r="F1605" i="50"/>
  <c r="F1606" i="50"/>
  <c r="F1607" i="50"/>
  <c r="F1608" i="50"/>
  <c r="F1609" i="50"/>
  <c r="F1610" i="50"/>
  <c r="F1611" i="50"/>
  <c r="F1612" i="50"/>
  <c r="F1613" i="50"/>
  <c r="F1614" i="50"/>
  <c r="F1615" i="50"/>
  <c r="F1616" i="50"/>
  <c r="F1617" i="50"/>
  <c r="F1618" i="50"/>
  <c r="F1619" i="50"/>
  <c r="F1620" i="50"/>
  <c r="F1621" i="50"/>
  <c r="F1622" i="50"/>
  <c r="F1623" i="50"/>
  <c r="F1624" i="50"/>
  <c r="F1625" i="50"/>
  <c r="F1626" i="50"/>
  <c r="F1627" i="50"/>
  <c r="F1628" i="50"/>
  <c r="F1629" i="50"/>
  <c r="F1630" i="50"/>
  <c r="F1631" i="50"/>
  <c r="F1632" i="50"/>
  <c r="F1633" i="50"/>
  <c r="F1634" i="50"/>
  <c r="F1635" i="50"/>
  <c r="F1636" i="50"/>
  <c r="F1637" i="50"/>
  <c r="F1638" i="50"/>
  <c r="F1639" i="50"/>
  <c r="F1640" i="50"/>
  <c r="F1641" i="50"/>
  <c r="F1642" i="50"/>
  <c r="F1643" i="50"/>
  <c r="F1644" i="50"/>
  <c r="F1645" i="50"/>
  <c r="F1646" i="50"/>
  <c r="F1647" i="50"/>
  <c r="F1648" i="50"/>
  <c r="F1649" i="50"/>
  <c r="F1650" i="50"/>
  <c r="F1651" i="50"/>
  <c r="F1652" i="50"/>
  <c r="F1653" i="50"/>
  <c r="F1654" i="50"/>
  <c r="F1655" i="50"/>
  <c r="F1656" i="50"/>
  <c r="F1657" i="50"/>
  <c r="F1658" i="50"/>
  <c r="F1659" i="50"/>
  <c r="F1660" i="50"/>
  <c r="F1661" i="50"/>
  <c r="F1662" i="50"/>
  <c r="F1663" i="50"/>
  <c r="F1664" i="50"/>
  <c r="F1665" i="50"/>
  <c r="F1666" i="50"/>
  <c r="F1667" i="50"/>
  <c r="F1668" i="50"/>
  <c r="F1669" i="50"/>
  <c r="F1670" i="50"/>
  <c r="F1671" i="50"/>
  <c r="F1672" i="50"/>
  <c r="F1673" i="50"/>
  <c r="F1674" i="50"/>
  <c r="F1675" i="50"/>
  <c r="F1676" i="50"/>
  <c r="F1677" i="50"/>
  <c r="F1678" i="50"/>
  <c r="F1679" i="50"/>
  <c r="F1680" i="50"/>
  <c r="F1681" i="50"/>
  <c r="F1682" i="50"/>
  <c r="F1683" i="50"/>
  <c r="F1684" i="50"/>
  <c r="F1685" i="50"/>
  <c r="F1686" i="50"/>
  <c r="F1687" i="50"/>
  <c r="F1688" i="50"/>
  <c r="F1689" i="50"/>
  <c r="F1690" i="50"/>
  <c r="F1691" i="50"/>
  <c r="F1692" i="50"/>
  <c r="F1693" i="50"/>
  <c r="F1694" i="50"/>
  <c r="F1695" i="50"/>
  <c r="F1696" i="50"/>
  <c r="F1697" i="50"/>
  <c r="F1698" i="50"/>
  <c r="F1699" i="50"/>
  <c r="F1700" i="50"/>
  <c r="F1701" i="50"/>
  <c r="F1702" i="50"/>
  <c r="F1703" i="50"/>
  <c r="F1704" i="50"/>
  <c r="F1705" i="50"/>
  <c r="F1706" i="50"/>
  <c r="F1707" i="50"/>
  <c r="F1708" i="50"/>
  <c r="F1709" i="50"/>
  <c r="F1710" i="50"/>
  <c r="F1711" i="50"/>
  <c r="F1712" i="50"/>
  <c r="F1713" i="50"/>
  <c r="F1714" i="50"/>
  <c r="F1715" i="50"/>
  <c r="F1716" i="50"/>
  <c r="F1717" i="50"/>
  <c r="F1718" i="50"/>
  <c r="F1719" i="50"/>
  <c r="F1720" i="50"/>
  <c r="F1721" i="50"/>
  <c r="F1722" i="50"/>
  <c r="F1723" i="50"/>
  <c r="F1724" i="50"/>
  <c r="F1725" i="50"/>
  <c r="F1726" i="50"/>
  <c r="F1727" i="50"/>
  <c r="F1728" i="50"/>
  <c r="F1729" i="50"/>
  <c r="F1730" i="50"/>
  <c r="F1731" i="50"/>
  <c r="F1732" i="50"/>
  <c r="F1733" i="50"/>
  <c r="F1734" i="50"/>
  <c r="F1735" i="50"/>
  <c r="F1736" i="50"/>
  <c r="F1737" i="50"/>
  <c r="F1738" i="50"/>
  <c r="F1739" i="50"/>
  <c r="F1740" i="50"/>
  <c r="F1741" i="50"/>
  <c r="F1742" i="50"/>
  <c r="F1743" i="50"/>
  <c r="F1744" i="50"/>
  <c r="F1745" i="50"/>
  <c r="F1746" i="50"/>
  <c r="F1747" i="50"/>
  <c r="F1748" i="50"/>
  <c r="F1749" i="50"/>
  <c r="F1750" i="50"/>
  <c r="F1751" i="50"/>
  <c r="F1752" i="50"/>
  <c r="F1753" i="50"/>
  <c r="F1754" i="50"/>
  <c r="F1755" i="50"/>
  <c r="F1756" i="50"/>
  <c r="F1757" i="50"/>
  <c r="F1758" i="50"/>
  <c r="F1759" i="50"/>
  <c r="F1760" i="50"/>
  <c r="F1761" i="50"/>
  <c r="F1762" i="50"/>
  <c r="F1763" i="50"/>
  <c r="F1764" i="50"/>
  <c r="F1765" i="50"/>
  <c r="F1766" i="50"/>
  <c r="F1767" i="50"/>
  <c r="F1768" i="50"/>
  <c r="F1769" i="50"/>
  <c r="F1770" i="50"/>
  <c r="F1771" i="50"/>
  <c r="F1772" i="50"/>
  <c r="F1773" i="50"/>
  <c r="F1774" i="50"/>
  <c r="F1775" i="50"/>
  <c r="F1776" i="50"/>
  <c r="F1777" i="50"/>
  <c r="F1778" i="50"/>
  <c r="F1779" i="50"/>
  <c r="F1780" i="50"/>
  <c r="F1781" i="50"/>
  <c r="F1782" i="50"/>
  <c r="F1783" i="50"/>
  <c r="F1784" i="50"/>
  <c r="F1785" i="50"/>
  <c r="F1786" i="50"/>
  <c r="F1787" i="50"/>
  <c r="F1788" i="50"/>
  <c r="F1789" i="50"/>
  <c r="F1790" i="50"/>
  <c r="F1791" i="50"/>
  <c r="F1792" i="50"/>
  <c r="F1793" i="50"/>
  <c r="F1794" i="50"/>
  <c r="F1795" i="50"/>
  <c r="F1796" i="50"/>
  <c r="F1797" i="50"/>
  <c r="F1798" i="50"/>
  <c r="F1799" i="50"/>
  <c r="F1800" i="50"/>
  <c r="F1801" i="50"/>
  <c r="F1802" i="50"/>
  <c r="F1803" i="50"/>
  <c r="F1804" i="50"/>
  <c r="F1805" i="50"/>
  <c r="F1806" i="50"/>
  <c r="F1807" i="50"/>
  <c r="F1808" i="50"/>
  <c r="F1809" i="50"/>
  <c r="F1810" i="50"/>
  <c r="F1811" i="50"/>
  <c r="F1812" i="50"/>
  <c r="F1813" i="50"/>
  <c r="F1814" i="50"/>
  <c r="F1815" i="50"/>
  <c r="F1816" i="50"/>
  <c r="F1817" i="50"/>
  <c r="F1818" i="50"/>
  <c r="F1819" i="50"/>
  <c r="F1820" i="50"/>
  <c r="F1821" i="50"/>
  <c r="F1822" i="50"/>
  <c r="F1823" i="50"/>
  <c r="F1824" i="50"/>
  <c r="F1825" i="50"/>
  <c r="F1826" i="50"/>
  <c r="F1827" i="50"/>
  <c r="F1828" i="50"/>
  <c r="F1829" i="50"/>
  <c r="F1830" i="50"/>
  <c r="F1831" i="50"/>
  <c r="F1832" i="50"/>
  <c r="F1833" i="50"/>
  <c r="F1834" i="50"/>
  <c r="F1835" i="50"/>
  <c r="F1836" i="50"/>
  <c r="F1837" i="50"/>
  <c r="F1838" i="50"/>
  <c r="F1839" i="50"/>
  <c r="F1840" i="50"/>
  <c r="F1841" i="50"/>
  <c r="F1842" i="50"/>
  <c r="F1843" i="50"/>
  <c r="F1844" i="50"/>
  <c r="F1845" i="50"/>
  <c r="F1846" i="50"/>
  <c r="F1847" i="50"/>
  <c r="F1848" i="50"/>
  <c r="F1849" i="50"/>
  <c r="F1850" i="50"/>
  <c r="F1851" i="50"/>
  <c r="F1852" i="50"/>
  <c r="F1853" i="50"/>
  <c r="F1854" i="50"/>
  <c r="F1855" i="50"/>
  <c r="F1856" i="50"/>
  <c r="F1857" i="50"/>
  <c r="F1858" i="50"/>
  <c r="F1859" i="50"/>
  <c r="F1860" i="50"/>
  <c r="F1861" i="50"/>
  <c r="F1862" i="50"/>
  <c r="F1863" i="50"/>
  <c r="F1864" i="50"/>
  <c r="F1865" i="50"/>
  <c r="F1866" i="50"/>
  <c r="F1867" i="50"/>
  <c r="F1868" i="50"/>
  <c r="F1869" i="50"/>
  <c r="F1870" i="50"/>
  <c r="F1871" i="50"/>
  <c r="F1872" i="50"/>
  <c r="F1873" i="50"/>
  <c r="F1874" i="50"/>
  <c r="F1875" i="50"/>
  <c r="F1876" i="50"/>
  <c r="F1877" i="50"/>
  <c r="F1878" i="50"/>
  <c r="F1879" i="50"/>
  <c r="F1880" i="50"/>
  <c r="F1881" i="50"/>
  <c r="F1882" i="50"/>
  <c r="F1883" i="50"/>
  <c r="F1884" i="50"/>
  <c r="F1885" i="50"/>
  <c r="F1886" i="50"/>
  <c r="F1887" i="50"/>
  <c r="F1888" i="50"/>
  <c r="F1889" i="50"/>
  <c r="F1890" i="50"/>
  <c r="F1891" i="50"/>
  <c r="F1892" i="50"/>
  <c r="F1893" i="50"/>
  <c r="F1894" i="50"/>
  <c r="F1895" i="50"/>
  <c r="F1896" i="50"/>
  <c r="F1897" i="50"/>
  <c r="F1898" i="50"/>
  <c r="F1899" i="50"/>
  <c r="F1900" i="50"/>
  <c r="F1901" i="50"/>
  <c r="F1902" i="50"/>
  <c r="F1903" i="50"/>
  <c r="F1904" i="50"/>
  <c r="F1905" i="50"/>
  <c r="F1906" i="50"/>
  <c r="F1907" i="50"/>
  <c r="F1908" i="50"/>
  <c r="F1909" i="50"/>
  <c r="F1910" i="50"/>
  <c r="F1911" i="50"/>
  <c r="F1912" i="50"/>
  <c r="F1913" i="50"/>
  <c r="F1914" i="50"/>
  <c r="F1915" i="50"/>
  <c r="F1916" i="50"/>
  <c r="F1917" i="50"/>
  <c r="F1918" i="50"/>
  <c r="F1919" i="50"/>
  <c r="F1920" i="50"/>
  <c r="F1921" i="50"/>
  <c r="F1922" i="50"/>
  <c r="F1923" i="50"/>
  <c r="F1924" i="50"/>
  <c r="F1925" i="50"/>
  <c r="F1926" i="50"/>
  <c r="F1927" i="50"/>
  <c r="F1928" i="50"/>
  <c r="F1929" i="50"/>
  <c r="F1930" i="50"/>
  <c r="F1931" i="50"/>
  <c r="F1932" i="50"/>
  <c r="E20" i="45"/>
  <c r="C4" i="56"/>
  <c r="E23" i="45"/>
  <c r="E22" i="45"/>
  <c r="E21" i="45"/>
  <c r="E19" i="45"/>
  <c r="D13" i="50"/>
  <c r="G12" i="50"/>
  <c r="G8" i="50"/>
  <c r="G9" i="50"/>
  <c r="G10" i="50"/>
  <c r="G11" i="50"/>
  <c r="F13" i="50"/>
  <c r="E13" i="50"/>
  <c r="E18" i="45"/>
  <c r="E17" i="45"/>
  <c r="J146" i="1"/>
  <c r="J147" i="1"/>
  <c r="E16" i="45"/>
  <c r="E15" i="45"/>
  <c r="E13" i="45"/>
  <c r="E12" i="45"/>
  <c r="E11" i="45"/>
  <c r="E10" i="45"/>
  <c r="E9" i="45"/>
  <c r="E8" i="45"/>
  <c r="D109" i="1"/>
  <c r="C46" i="1"/>
  <c r="E46" i="1" s="1"/>
  <c r="N13" i="50" l="1"/>
  <c r="I150" i="1"/>
  <c r="P267" i="1"/>
  <c r="F109" i="1"/>
  <c r="G13" i="50"/>
</calcChain>
</file>

<file path=xl/sharedStrings.xml><?xml version="1.0" encoding="utf-8"?>
<sst xmlns="http://schemas.openxmlformats.org/spreadsheetml/2006/main" count="703" uniqueCount="213">
  <si>
    <t>Peninsula</t>
  </si>
  <si>
    <t>Canarias</t>
  </si>
  <si>
    <t>Nacional</t>
  </si>
  <si>
    <t>Andalucía</t>
  </si>
  <si>
    <t>Aragón</t>
  </si>
  <si>
    <t>Asturias</t>
  </si>
  <si>
    <t>Islas Baleares</t>
  </si>
  <si>
    <t>Islas Canarias</t>
  </si>
  <si>
    <t>Cantabria</t>
  </si>
  <si>
    <t>Cataluña</t>
  </si>
  <si>
    <t>Ceuta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</si>
  <si>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</si>
  <si>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</si>
  <si>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</si>
  <si>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</si>
  <si>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</si>
  <si>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</si>
  <si>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</si>
  <si>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</si>
  <si>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Castilla y León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</si>
  <si>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</si>
  <si>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</si>
  <si>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</si>
  <si>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</si>
  <si>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</si>
  <si>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</si>
  <si>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</si>
  <si>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</si>
  <si>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</si>
  <si>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(MW)</t>
  </si>
  <si>
    <t>Año (MW)</t>
  </si>
  <si>
    <t>Variación (%)</t>
  </si>
  <si>
    <t>Castilla-La Mancha</t>
  </si>
  <si>
    <t>(%)</t>
  </si>
  <si>
    <t>Las energías renovables en el sistema eléctrico español</t>
  </si>
  <si>
    <t>(MW)</t>
  </si>
  <si>
    <t>Total nacional</t>
  </si>
  <si>
    <t>(GWh)</t>
  </si>
  <si>
    <t>Consumo bombeo  (GWh)</t>
  </si>
  <si>
    <t>Generación (GWh)</t>
  </si>
  <si>
    <t xml:space="preserve"> </t>
  </si>
  <si>
    <t xml:space="preserve">• </t>
  </si>
  <si>
    <t>Energía del agua</t>
  </si>
  <si>
    <t>Potencia hidráulica instalada. Sistema eléctrico nacional (MW)</t>
  </si>
  <si>
    <t>Potencia hidráulica</t>
  </si>
  <si>
    <t>Peso potencia hidráulica</t>
  </si>
  <si>
    <t>Generación hidráulica. Sistema eléctrico nacional (GWh)</t>
  </si>
  <si>
    <t xml:space="preserve">Generación hidráulica. 
Sistema eléctrico nacional
</t>
  </si>
  <si>
    <t>Generación hidráulica (GWh)</t>
  </si>
  <si>
    <t>Norte</t>
  </si>
  <si>
    <t>Duero</t>
  </si>
  <si>
    <t>Tajo+Jucar+ Segura</t>
  </si>
  <si>
    <t>Guadiana</t>
  </si>
  <si>
    <t>Ebro-Pirineo</t>
  </si>
  <si>
    <t>Guadalquivir-Sur</t>
  </si>
  <si>
    <t>Total</t>
  </si>
  <si>
    <t>Máximo mensual hidráulica</t>
  </si>
  <si>
    <t>Participación</t>
  </si>
  <si>
    <t>Horas</t>
  </si>
  <si>
    <t>(GWh y %)</t>
  </si>
  <si>
    <t>Cuenca</t>
  </si>
  <si>
    <t>Capacidad máxima</t>
  </si>
  <si>
    <t>Reserva</t>
  </si>
  <si>
    <t>% Llenado</t>
  </si>
  <si>
    <t>Energía producible hidráulica diaria comparada con el producible medio histórico</t>
  </si>
  <si>
    <t xml:space="preserve">        Valores históricos</t>
  </si>
  <si>
    <t xml:space="preserve">   GWh</t>
  </si>
  <si>
    <t xml:space="preserve">           Fecha</t>
  </si>
  <si>
    <t xml:space="preserve">    %</t>
  </si>
  <si>
    <t xml:space="preserve">             Fecha</t>
  </si>
  <si>
    <t>Máximos</t>
  </si>
  <si>
    <t>Anuales</t>
  </si>
  <si>
    <t>mayo de 1969</t>
  </si>
  <si>
    <t>Hiperanuales</t>
  </si>
  <si>
    <t>abril de 1979</t>
  </si>
  <si>
    <t>Conjunto</t>
  </si>
  <si>
    <t>Mínimos</t>
  </si>
  <si>
    <t>noviembre de 1983</t>
  </si>
  <si>
    <t>Valores extremos de las reservas peninsulares</t>
  </si>
  <si>
    <t xml:space="preserve">Capacidad </t>
  </si>
  <si>
    <t>Estadístico</t>
  </si>
  <si>
    <t>% Reservas / Capacidad</t>
  </si>
  <si>
    <t>Reservas</t>
  </si>
  <si>
    <t xml:space="preserve">máxima </t>
  </si>
  <si>
    <t>Máximo</t>
  </si>
  <si>
    <t>Mínimo</t>
  </si>
  <si>
    <t>Medio</t>
  </si>
  <si>
    <t>Producible</t>
  </si>
  <si>
    <t>diario</t>
  </si>
  <si>
    <t>característico</t>
  </si>
  <si>
    <t>Alemania</t>
  </si>
  <si>
    <t>Austria</t>
  </si>
  <si>
    <t>Bélgica</t>
  </si>
  <si>
    <t>Bosnia-Herzegovina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</si>
  <si>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</si>
  <si>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</si>
  <si>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</si>
  <si>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</si>
  <si>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</si>
  <si>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</si>
  <si>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</si>
  <si>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</si>
  <si>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</si>
  <si>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</si>
  <si>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Grecia</t>
  </si>
  <si>
    <t>Holanda</t>
  </si>
  <si>
    <t>Hungría</t>
  </si>
  <si>
    <t>Irlanda</t>
  </si>
  <si>
    <t>Italia</t>
  </si>
  <si>
    <t>Letonia</t>
  </si>
  <si>
    <t>Lituania</t>
  </si>
  <si>
    <t>Montenegro</t>
  </si>
  <si>
    <t>Noruega</t>
  </si>
  <si>
    <t>Polonia</t>
  </si>
  <si>
    <t>Portugal</t>
  </si>
  <si>
    <t>República Checa</t>
  </si>
  <si>
    <t>Rumania</t>
  </si>
  <si>
    <t>Serbia</t>
  </si>
  <si>
    <t>Suecia</t>
  </si>
  <si>
    <t>Suiza</t>
  </si>
  <si>
    <t>Generación hidráulica sobre generación total (%)</t>
  </si>
  <si>
    <t>Generación hidráulica/Generacion total (%)</t>
  </si>
  <si>
    <t>Comunidad Valenciana</t>
  </si>
  <si>
    <t>=</t>
  </si>
  <si>
    <r>
      <t>Potencia</t>
    </r>
    <r>
      <rPr>
        <b/>
        <vertAlign val="superscript"/>
        <sz val="8"/>
        <color theme="0"/>
        <rFont val="Arial"/>
        <family val="2"/>
      </rPr>
      <t xml:space="preserve"> (1)</t>
    </r>
  </si>
  <si>
    <r>
      <t>Potencia hidráulica instalada</t>
    </r>
    <r>
      <rPr>
        <b/>
        <sz val="8"/>
        <color rgb="FF004563"/>
        <rFont val="Arial"/>
        <family val="2"/>
      </rPr>
      <t>. Sistema eléctrico nacional</t>
    </r>
  </si>
  <si>
    <t>Turbinación bombeo (GWh)</t>
  </si>
  <si>
    <t>Datos de Islas Canarias disponibles desde 2006.</t>
  </si>
  <si>
    <t>Fuente: Datos Comisión Nacional de los Mercados y la Competencia (CNMC) hasta 2014 en hidráulica no UGH</t>
  </si>
  <si>
    <t>Generaciión hidráulica de cada comunidad autónoma sobre la generación hidráulica nacional</t>
  </si>
  <si>
    <t xml:space="preserve">Generación hidráulica por cuencas hidrográficas. 
Sistema eléctrico peninsular
</t>
  </si>
  <si>
    <r>
      <t>Generación hidráulica, máximos mensuales y participación en la generación total</t>
    </r>
    <r>
      <rPr>
        <b/>
        <sz val="8"/>
        <color rgb="FF004563"/>
        <rFont val="Arial"/>
        <family val="2"/>
      </rPr>
      <t xml:space="preserve">.
Sistema eléctrico nacional
</t>
    </r>
  </si>
  <si>
    <t>Reservas hidroeléctricas totales.
Sistema eléctrico peninsular</t>
  </si>
  <si>
    <t>Energía producible hidráulica diaria comparada con el producible medio histórico. Sistema eléctrico peninsular</t>
  </si>
  <si>
    <t>Generación hidráulica/ Generacion total (%)</t>
  </si>
  <si>
    <t>Potencia hidráulica de cada comunidad autónoma sobre la potencia hidráulica nacional  (%)</t>
  </si>
  <si>
    <t>Generación hidráulica de cada comunidad autónoma sobre la generación hidráulica nacional  (%)</t>
  </si>
  <si>
    <t>Participación de la hidráulica en la generación total. Sistema eléctrico nacional (%)</t>
  </si>
  <si>
    <t>Generación hidráulica por cuencas hidrográficas. Sistema eléctrico peninsular (GWh)</t>
  </si>
  <si>
    <t>Generación hidráulica, máximos mensuales y participación en la generación total. Sistema eléctrico nacional</t>
  </si>
  <si>
    <t>Potencia (MW)</t>
  </si>
  <si>
    <t>Reserva (GWh)</t>
  </si>
  <si>
    <t>Producible hidráulico por cuencas hidrográficas y variación anual</t>
  </si>
  <si>
    <t>Sistema eléctrico peninsular</t>
  </si>
  <si>
    <t xml:space="preserve">Participación de la hidráulica en la generación total. 
Sistema eléctrico nacional. </t>
  </si>
  <si>
    <t>Potencia hidráulica de cada comunidad autónoma sobre la potencia hidráulica nacional</t>
  </si>
  <si>
    <t>Ebro</t>
  </si>
  <si>
    <t>Macedonia</t>
  </si>
  <si>
    <t xml:space="preserve"> 8 diciembre de 2017</t>
  </si>
  <si>
    <t>8 diciembre de 2017</t>
  </si>
  <si>
    <t>C. Valenciana</t>
  </si>
  <si>
    <t xml:space="preserve">Perfil medio horario de la hidráulica sobre la generación total en 2019 (%) </t>
  </si>
  <si>
    <t>Informe 2020</t>
  </si>
  <si>
    <t>Información elaborada con datos a 11/04/2021</t>
  </si>
  <si>
    <t xml:space="preserve">Potencia hidráulica instalada a 31.12.2020. 
Sistema eléctrico nacional por CC. AA. </t>
  </si>
  <si>
    <t>Distribución geográfica peninsular de las instalaciones de energía hidráulica  a 31.12.2020</t>
  </si>
  <si>
    <t xml:space="preserve">Generación hidráulica en 2020. 
Sistema eléctrico nacional por CC. AA. </t>
  </si>
  <si>
    <t>Perfil medio horario de la hidráulica sobre la generación total en 2020. Sistema eléctrico nacional</t>
  </si>
  <si>
    <t>Potencia instalada y reservas hidroeléctricas a 31 de diciembre de 2020 por cuencias hidrográficas</t>
  </si>
  <si>
    <t>Potencia hidráulica instalada a 31.12.2020. Sistema eléctrico nacional por CC.AA. (MW)</t>
  </si>
  <si>
    <t>Reservas hidroeléctricas totales. Evolución 2016-2020 (GWh). Sistema eléctrico peninsular</t>
  </si>
  <si>
    <t>Potencia instalada y reservas hidroleéctricas a 31 de diciembre de 2020 por cuencas hidrográficas</t>
  </si>
  <si>
    <t>Generación hidráulica en 2019-2020. Sistema eléctrico nacional por CC.AA. (GWh)</t>
  </si>
  <si>
    <t/>
  </si>
  <si>
    <t>Generación hidráulica sobre generación total en los países miembros de ENTSO-E en 2020</t>
  </si>
  <si>
    <t>AL</t>
  </si>
  <si>
    <t>DE</t>
  </si>
  <si>
    <t>AT</t>
  </si>
  <si>
    <t>BE</t>
  </si>
  <si>
    <t>BA</t>
  </si>
  <si>
    <t>BG</t>
  </si>
  <si>
    <t>CY</t>
  </si>
  <si>
    <t>HR</t>
  </si>
  <si>
    <t>DK</t>
  </si>
  <si>
    <t>SK</t>
  </si>
  <si>
    <t>SI</t>
  </si>
  <si>
    <t>ES</t>
  </si>
  <si>
    <t>EE</t>
  </si>
  <si>
    <t>FI</t>
  </si>
  <si>
    <t>FR</t>
  </si>
  <si>
    <t>GB</t>
  </si>
  <si>
    <t>GR</t>
  </si>
  <si>
    <t>NL</t>
  </si>
  <si>
    <t>HU</t>
  </si>
  <si>
    <t>IE</t>
  </si>
  <si>
    <t>IS</t>
  </si>
  <si>
    <t>IT</t>
  </si>
  <si>
    <t>LV</t>
  </si>
  <si>
    <t>LT</t>
  </si>
  <si>
    <t>LU</t>
  </si>
  <si>
    <t>MK</t>
  </si>
  <si>
    <t>ME</t>
  </si>
  <si>
    <t>NO</t>
  </si>
  <si>
    <t>PL</t>
  </si>
  <si>
    <t>PT</t>
  </si>
  <si>
    <t>CZ</t>
  </si>
  <si>
    <t>RO</t>
  </si>
  <si>
    <t>RS</t>
  </si>
  <si>
    <t>SE</t>
  </si>
  <si>
    <t>CH</t>
  </si>
  <si>
    <t>-</t>
  </si>
  <si>
    <t>Evolución del índice de producible hidráulico</t>
  </si>
  <si>
    <t>Año</t>
  </si>
  <si>
    <t xml:space="preserve"> (GWh)</t>
  </si>
  <si>
    <t>producible</t>
  </si>
  <si>
    <t>Indice de</t>
  </si>
  <si>
    <t>Fuente: datos procedentes de ENTSO-E Transparency Platform con fecha 26/2/2021. Estos datos se amparan bajo los criterios del Reglamento (UE) nº543/2013, procediendo de los sistemas de tiempo real y por tanto difieren de los datos consolidados usados para el caso concreto de España a nivel nacional cuyo origen es el sistema de medidas.</t>
  </si>
  <si>
    <t>(1) Datos no disponibles</t>
  </si>
  <si>
    <t>(2) Incluye a Irlanda del Norte</t>
  </si>
  <si>
    <r>
      <t>Albania</t>
    </r>
    <r>
      <rPr>
        <vertAlign val="superscript"/>
        <sz val="8"/>
        <color indexed="8"/>
        <rFont val="Arial"/>
        <family val="2"/>
      </rPr>
      <t>(1)</t>
    </r>
  </si>
  <si>
    <r>
      <t>Gran Bretaña</t>
    </r>
    <r>
      <rPr>
        <vertAlign val="superscript"/>
        <sz val="8"/>
        <color indexed="8"/>
        <rFont val="Arial"/>
        <family val="2"/>
      </rPr>
      <t>(2)</t>
    </r>
  </si>
  <si>
    <r>
      <t>Islandia</t>
    </r>
    <r>
      <rPr>
        <vertAlign val="superscript"/>
        <sz val="8"/>
        <color indexed="8"/>
        <rFont val="Arial"/>
        <family val="2"/>
      </rPr>
      <t>(1)</t>
    </r>
  </si>
  <si>
    <r>
      <t>Luxemburgo</t>
    </r>
    <r>
      <rPr>
        <vertAlign val="superscript"/>
        <sz val="8"/>
        <color indexed="8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</si>
</sst>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€_-;\-* #,##0.00\ _€_-;_-* &quot;-&quot;??\ _€_-;_-@_-"/>
    <numFmt numFmtId="165" formatCode="_(* #,##0.00_);_(* \(#,##0.00\);_(* &quot;-&quot;??_);_(@_)"/>
    <numFmt numFmtId="166" formatCode="#,##0.0"/>
    <numFmt numFmtId="167" formatCode="0_)"/>
    <numFmt numFmtId="168" formatCode="0.0000"/>
    <numFmt numFmtId="169" formatCode="0.0%"/>
    <numFmt numFmtId="170" formatCode=";;;"/>
    <numFmt numFmtId="171" formatCode="[$-C0A]d\-mmm;@"/>
    <numFmt numFmtId="172" formatCode="0.0"/>
    <numFmt numFmtId="173" formatCode="0.0_)"/>
    <numFmt numFmtId="174" formatCode="mmm"/>
    <numFmt numFmtId="175" formatCode="_-* #,##0.0\ _€_-;\-* #,##0.0\ _€_-;_-* &quot;-&quot;??\ _€_-;_-@_-"/>
    <numFmt numFmtId="176" formatCode="#,##0.0000"/>
  </numFmts>
  <fonts count="39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8"/>
      <name val="Arial"/>
      <family val="2"/>
    </font>
    <font>
      <sz val="10"/>
      <name val="Geneva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4563"/>
      <name val="Arial"/>
      <family val="2"/>
    </font>
    <font>
      <b/>
      <sz val="8"/>
      <name val="Arial"/>
      <family val="2"/>
    </font>
    <font>
      <b/>
      <sz val="8"/>
      <color rgb="FF004563"/>
      <name val="Arial"/>
      <family val="2"/>
    </font>
    <font>
      <sz val="11"/>
      <color rgb="FF004563"/>
      <name val="Calibri"/>
      <family val="2"/>
      <scheme val="minor"/>
    </font>
    <font>
      <b/>
      <sz val="10"/>
      <color rgb="FF004563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rgb="FF215968"/>
      <name val="Arial"/>
      <family val="2"/>
    </font>
    <font>
      <sz val="11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56"/>
      <name val="Arial"/>
      <family val="2"/>
    </font>
    <font>
      <sz val="8"/>
      <color indexed="32"/>
      <name val="Arial"/>
      <family val="2"/>
    </font>
    <font>
      <sz val="10"/>
      <color indexed="32"/>
      <name val="Arial"/>
      <family val="2"/>
    </font>
    <font>
      <sz val="10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i/>
      <sz val="8"/>
      <color rgb="FF004563"/>
      <name val="Arial"/>
      <family val="2"/>
    </font>
    <font>
      <b/>
      <sz val="10"/>
      <name val="Arial"/>
      <family val="2"/>
    </font>
    <font>
      <sz val="10"/>
      <color rgb="FFFF0000"/>
      <name val="Geneva"/>
      <family val="2"/>
    </font>
    <font>
      <b/>
      <sz val="11"/>
      <color theme="0"/>
      <name val="Calibri"/>
      <family val="2"/>
      <scheme val="minor"/>
    </font>
    <font>
      <vertAlign val="superscript"/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0099CC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rgb="FF33333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</borders>
  <cellStyleXfs count="13">
    <xf numFmtId="0" fontId="0" fillId="0" borderId="0"/>
    <xf numFmtId="0" fontId="1" fillId="0" borderId="0" applyNumberFormat="0" applyFont="0" applyBorder="0" applyAlignment="0" applyProtection="0">
      <alignment horizontal="centerContinuous"/>
    </xf>
    <xf numFmtId="165" fontId="2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/>
    <xf numFmtId="167" fontId="5" fillId="0" borderId="0"/>
    <xf numFmtId="9" fontId="21" fillId="0" borderId="0" applyFont="0" applyFill="0" applyBorder="0" applyAlignment="0" applyProtection="0"/>
    <xf numFmtId="0" fontId="2" fillId="0" borderId="0"/>
    <xf numFmtId="164" fontId="21" fillId="0" borderId="0" applyFont="0" applyFill="0" applyBorder="0" applyAlignment="0" applyProtection="0"/>
  </cellStyleXfs>
  <cellXfs count="206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3" fontId="4" fillId="0" borderId="0" xfId="3" applyNumberFormat="1" applyFont="1" applyFill="1"/>
    <xf numFmtId="3" fontId="4" fillId="0" borderId="0" xfId="3" applyNumberFormat="1" applyFont="1" applyFill="1" applyAlignment="1">
      <alignment horizontal="center"/>
    </xf>
    <xf numFmtId="3" fontId="4" fillId="2" borderId="0" xfId="3" applyNumberFormat="1" applyFont="1" applyFill="1"/>
    <xf numFmtId="0" fontId="6" fillId="0" borderId="0" xfId="5" applyFont="1" applyFill="1" applyBorder="1" applyAlignment="1" applyProtection="1">
      <alignment vertical="top" wrapText="1"/>
    </xf>
    <xf numFmtId="3" fontId="6" fillId="0" borderId="0" xfId="3" applyNumberFormat="1" applyFont="1" applyFill="1" applyAlignment="1">
      <alignment vertical="top" wrapText="1"/>
    </xf>
    <xf numFmtId="0" fontId="7" fillId="2" borderId="0" xfId="6" applyFont="1" applyFill="1" applyProtection="1"/>
    <xf numFmtId="0" fontId="7" fillId="0" borderId="0" xfId="6" applyFont="1" applyFill="1" applyProtection="1"/>
    <xf numFmtId="0" fontId="8" fillId="0" borderId="0" xfId="0" applyFont="1"/>
    <xf numFmtId="0" fontId="4" fillId="0" borderId="0" xfId="0" applyFont="1" applyFill="1" applyBorder="1" applyProtection="1"/>
    <xf numFmtId="0" fontId="10" fillId="2" borderId="1" xfId="3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/>
    <xf numFmtId="0" fontId="8" fillId="2" borderId="0" xfId="3" applyFont="1" applyFill="1" applyBorder="1" applyAlignment="1" applyProtection="1">
      <alignment horizontal="left" wrapText="1"/>
    </xf>
    <xf numFmtId="3" fontId="8" fillId="2" borderId="0" xfId="3" applyNumberFormat="1" applyFont="1" applyFill="1" applyBorder="1" applyAlignment="1" applyProtection="1">
      <alignment horizontal="right" indent="1"/>
    </xf>
    <xf numFmtId="0" fontId="8" fillId="0" borderId="0" xfId="0" applyFont="1" applyFill="1" applyBorder="1" applyAlignment="1" applyProtection="1"/>
    <xf numFmtId="0" fontId="11" fillId="0" borderId="0" xfId="0" applyFont="1"/>
    <xf numFmtId="0" fontId="8" fillId="2" borderId="2" xfId="3" applyFont="1" applyFill="1" applyBorder="1" applyAlignment="1" applyProtection="1">
      <alignment horizontal="left"/>
    </xf>
    <xf numFmtId="3" fontId="8" fillId="2" borderId="2" xfId="3" applyNumberFormat="1" applyFont="1" applyFill="1" applyBorder="1" applyAlignment="1" applyProtection="1">
      <alignment horizontal="right" indent="1"/>
    </xf>
    <xf numFmtId="1" fontId="10" fillId="2" borderId="1" xfId="3" applyNumberFormat="1" applyFont="1" applyFill="1" applyBorder="1" applyAlignment="1" applyProtection="1">
      <alignment horizontal="right" wrapText="1" indent="1"/>
    </xf>
    <xf numFmtId="166" fontId="8" fillId="2" borderId="0" xfId="3" applyNumberFormat="1" applyFont="1" applyFill="1" applyBorder="1" applyAlignment="1" applyProtection="1">
      <alignment horizontal="right" indent="1"/>
    </xf>
    <xf numFmtId="166" fontId="8" fillId="2" borderId="2" xfId="3" applyNumberFormat="1" applyFont="1" applyFill="1" applyBorder="1" applyAlignment="1" applyProtection="1">
      <alignment horizontal="right" indent="1"/>
    </xf>
    <xf numFmtId="3" fontId="9" fillId="0" borderId="0" xfId="3" applyNumberFormat="1" applyFont="1" applyFill="1" applyAlignment="1"/>
    <xf numFmtId="0" fontId="12" fillId="0" borderId="0" xfId="4" applyFont="1" applyFill="1" applyAlignment="1" applyProtection="1">
      <alignment horizontal="right"/>
    </xf>
    <xf numFmtId="0" fontId="12" fillId="0" borderId="0" xfId="3" applyFont="1" applyFill="1" applyBorder="1" applyAlignment="1" applyProtection="1"/>
    <xf numFmtId="0" fontId="10" fillId="0" borderId="0" xfId="5" applyFont="1" applyFill="1" applyBorder="1" applyAlignment="1" applyProtection="1">
      <alignment vertical="top" wrapText="1"/>
    </xf>
    <xf numFmtId="3" fontId="10" fillId="0" borderId="0" xfId="3" applyNumberFormat="1" applyFont="1" applyFill="1" applyAlignment="1">
      <alignment vertical="top" wrapText="1"/>
    </xf>
    <xf numFmtId="0" fontId="10" fillId="2" borderId="2" xfId="3" applyFont="1" applyFill="1" applyBorder="1" applyAlignment="1" applyProtection="1">
      <alignment horizontal="left"/>
    </xf>
    <xf numFmtId="3" fontId="10" fillId="2" borderId="2" xfId="3" applyNumberFormat="1" applyFont="1" applyFill="1" applyBorder="1" applyAlignment="1" applyProtection="1">
      <alignment horizontal="right" indent="1"/>
    </xf>
    <xf numFmtId="0" fontId="8" fillId="0" borderId="0" xfId="0" applyFont="1" applyAlignment="1">
      <alignment wrapText="1"/>
    </xf>
    <xf numFmtId="3" fontId="4" fillId="0" borderId="0" xfId="3" applyNumberFormat="1" applyFont="1" applyFill="1" applyAlignment="1">
      <alignment wrapText="1"/>
    </xf>
    <xf numFmtId="0" fontId="13" fillId="0" borderId="0" xfId="3" applyFont="1" applyFill="1" applyBorder="1" applyAlignment="1" applyProtection="1">
      <alignment horizontal="left"/>
    </xf>
    <xf numFmtId="1" fontId="10" fillId="2" borderId="3" xfId="3" applyNumberFormat="1" applyFont="1" applyFill="1" applyBorder="1" applyAlignment="1" applyProtection="1">
      <alignment horizontal="right" wrapText="1" indent="1"/>
    </xf>
    <xf numFmtId="1" fontId="10" fillId="2" borderId="2" xfId="3" applyNumberFormat="1" applyFont="1" applyFill="1" applyBorder="1" applyAlignment="1" applyProtection="1">
      <alignment horizontal="right" wrapText="1" indent="1"/>
    </xf>
    <xf numFmtId="0" fontId="5" fillId="0" borderId="0" xfId="3" applyFill="1" applyProtection="1"/>
    <xf numFmtId="0" fontId="3" fillId="0" borderId="0" xfId="3" applyFont="1" applyFill="1" applyProtection="1"/>
    <xf numFmtId="0" fontId="15" fillId="0" borderId="0" xfId="3" applyFont="1" applyFill="1" applyBorder="1" applyProtection="1"/>
    <xf numFmtId="0" fontId="16" fillId="0" borderId="0" xfId="3" applyFont="1" applyFill="1" applyBorder="1" applyProtection="1"/>
    <xf numFmtId="0" fontId="6" fillId="0" borderId="0" xfId="3" applyFont="1" applyFill="1" applyBorder="1" applyAlignment="1" applyProtection="1"/>
    <xf numFmtId="0" fontId="6" fillId="0" borderId="0" xfId="3" applyFont="1" applyFill="1" applyBorder="1" applyAlignment="1" applyProtection="1">
      <alignment horizontal="right" vertical="center"/>
    </xf>
    <xf numFmtId="0" fontId="16" fillId="2" borderId="0" xfId="3" applyFont="1" applyFill="1" applyBorder="1" applyAlignment="1" applyProtection="1">
      <alignment horizontal="left" indent="1"/>
    </xf>
    <xf numFmtId="0" fontId="17" fillId="0" borderId="0" xfId="3" applyFont="1" applyFill="1" applyBorder="1" applyAlignment="1" applyProtection="1">
      <alignment horizontal="right"/>
    </xf>
    <xf numFmtId="0" fontId="18" fillId="2" borderId="0" xfId="3" applyFont="1" applyFill="1" applyBorder="1" applyAlignment="1" applyProtection="1">
      <alignment horizontal="right" vertical="center"/>
    </xf>
    <xf numFmtId="0" fontId="5" fillId="0" borderId="0" xfId="3"/>
    <xf numFmtId="0" fontId="20" fillId="0" borderId="0" xfId="3" applyFont="1" applyFill="1" applyBorder="1" applyAlignment="1" applyProtection="1"/>
    <xf numFmtId="14" fontId="0" fillId="0" borderId="0" xfId="0" applyNumberFormat="1" applyAlignment="1"/>
    <xf numFmtId="0" fontId="22" fillId="0" borderId="0" xfId="8" applyFont="1"/>
    <xf numFmtId="1" fontId="10" fillId="2" borderId="2" xfId="3" applyNumberFormat="1" applyFont="1" applyFill="1" applyBorder="1" applyAlignment="1" applyProtection="1">
      <alignment horizontal="center" wrapText="1"/>
    </xf>
    <xf numFmtId="168" fontId="0" fillId="0" borderId="0" xfId="0" applyNumberFormat="1"/>
    <xf numFmtId="169" fontId="0" fillId="0" borderId="0" xfId="10" applyNumberFormat="1" applyFont="1"/>
    <xf numFmtId="0" fontId="23" fillId="0" borderId="0" xfId="0" applyFont="1" applyAlignment="1"/>
    <xf numFmtId="3" fontId="14" fillId="0" borderId="0" xfId="0" applyNumberFormat="1" applyFont="1" applyFill="1"/>
    <xf numFmtId="0" fontId="14" fillId="0" borderId="0" xfId="0" applyFont="1" applyFill="1"/>
    <xf numFmtId="0" fontId="14" fillId="0" borderId="0" xfId="0" applyFont="1"/>
    <xf numFmtId="0" fontId="10" fillId="2" borderId="1" xfId="3" applyFont="1" applyFill="1" applyBorder="1" applyAlignment="1" applyProtection="1">
      <alignment horizontal="left" wrapText="1"/>
    </xf>
    <xf numFmtId="1" fontId="10" fillId="2" borderId="1" xfId="3" applyNumberFormat="1" applyFont="1" applyFill="1" applyBorder="1" applyAlignment="1" applyProtection="1">
      <alignment horizontal="center" wrapText="1"/>
    </xf>
    <xf numFmtId="3" fontId="10" fillId="0" borderId="0" xfId="3" applyNumberFormat="1" applyFont="1" applyFill="1" applyAlignment="1">
      <alignment vertical="justify" wrapText="1"/>
    </xf>
    <xf numFmtId="3" fontId="8" fillId="2" borderId="0" xfId="3" applyNumberFormat="1" applyFont="1" applyFill="1" applyBorder="1" applyAlignment="1" applyProtection="1">
      <alignment horizontal="center" wrapText="1"/>
    </xf>
    <xf numFmtId="3" fontId="14" fillId="0" borderId="0" xfId="0" applyNumberFormat="1" applyFont="1"/>
    <xf numFmtId="0" fontId="4" fillId="0" borderId="0" xfId="3" applyFont="1" applyFill="1" applyProtection="1"/>
    <xf numFmtId="0" fontId="6" fillId="0" borderId="0" xfId="3" applyFont="1" applyFill="1" applyAlignment="1" applyProtection="1">
      <alignment horizontal="right"/>
    </xf>
    <xf numFmtId="0" fontId="27" fillId="0" borderId="0" xfId="3" applyFont="1" applyFill="1" applyBorder="1" applyProtection="1"/>
    <xf numFmtId="0" fontId="7" fillId="0" borderId="0" xfId="3" applyFont="1" applyFill="1" applyBorder="1" applyProtection="1"/>
    <xf numFmtId="0" fontId="6" fillId="0" borderId="0" xfId="3" applyFont="1" applyFill="1" applyBorder="1" applyAlignment="1" applyProtection="1">
      <alignment horizontal="left" vertical="center" indent="1"/>
    </xf>
    <xf numFmtId="0" fontId="27" fillId="0" borderId="0" xfId="3" applyFont="1" applyFill="1" applyBorder="1" applyAlignment="1" applyProtection="1">
      <alignment horizontal="left" indent="1"/>
    </xf>
    <xf numFmtId="0" fontId="28" fillId="0" borderId="0" xfId="3" applyFont="1" applyFill="1" applyProtection="1"/>
    <xf numFmtId="3" fontId="28" fillId="0" borderId="0" xfId="3" applyNumberFormat="1" applyFont="1" applyFill="1" applyProtection="1"/>
    <xf numFmtId="0" fontId="10" fillId="2" borderId="0" xfId="3" applyFont="1" applyFill="1" applyAlignment="1" applyProtection="1">
      <alignment horizontal="left"/>
    </xf>
    <xf numFmtId="0" fontId="8" fillId="2" borderId="0" xfId="3" applyFont="1" applyFill="1" applyAlignment="1" applyProtection="1">
      <alignment horizontal="left"/>
    </xf>
    <xf numFmtId="0" fontId="8" fillId="2" borderId="0" xfId="3" applyFont="1" applyFill="1" applyProtection="1"/>
    <xf numFmtId="173" fontId="8" fillId="2" borderId="4" xfId="3" applyNumberFormat="1" applyFont="1" applyFill="1" applyBorder="1" applyAlignment="1" applyProtection="1">
      <alignment horizontal="left"/>
    </xf>
    <xf numFmtId="0" fontId="10" fillId="2" borderId="4" xfId="3" applyFont="1" applyFill="1" applyBorder="1" applyAlignment="1" applyProtection="1">
      <alignment horizontal="left"/>
    </xf>
    <xf numFmtId="170" fontId="26" fillId="3" borderId="0" xfId="3" applyNumberFormat="1" applyFont="1" applyFill="1" applyBorder="1" applyProtection="1"/>
    <xf numFmtId="170" fontId="26" fillId="3" borderId="4" xfId="3" applyNumberFormat="1" applyFont="1" applyFill="1" applyBorder="1" applyProtection="1"/>
    <xf numFmtId="0" fontId="26" fillId="3" borderId="4" xfId="3" applyFont="1" applyFill="1" applyBorder="1" applyAlignment="1" applyProtection="1">
      <alignment horizontal="right"/>
    </xf>
    <xf numFmtId="0" fontId="26" fillId="3" borderId="4" xfId="3" applyFont="1" applyFill="1" applyBorder="1" applyAlignment="1" applyProtection="1">
      <alignment horizontal="center"/>
    </xf>
    <xf numFmtId="0" fontId="26" fillId="3" borderId="5" xfId="3" applyFont="1" applyFill="1" applyBorder="1" applyAlignment="1" applyProtection="1">
      <alignment horizontal="centerContinuous"/>
    </xf>
    <xf numFmtId="0" fontId="26" fillId="3" borderId="5" xfId="3" applyFont="1" applyFill="1" applyBorder="1" applyAlignment="1" applyProtection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Fill="1"/>
    <xf numFmtId="2" fontId="8" fillId="2" borderId="0" xfId="3" applyNumberFormat="1" applyFont="1" applyFill="1" applyBorder="1" applyAlignment="1" applyProtection="1">
      <alignment horizontal="center" wrapText="1"/>
    </xf>
    <xf numFmtId="3" fontId="7" fillId="0" borderId="0" xfId="0" applyNumberFormat="1" applyFont="1" applyFill="1" applyBorder="1" applyProtection="1"/>
    <xf numFmtId="0" fontId="7" fillId="0" borderId="0" xfId="0" applyFont="1" applyFill="1" applyBorder="1"/>
    <xf numFmtId="0" fontId="6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3" fontId="8" fillId="2" borderId="2" xfId="3" applyNumberFormat="1" applyFont="1" applyFill="1" applyBorder="1" applyAlignment="1" applyProtection="1">
      <alignment horizontal="center" wrapText="1"/>
    </xf>
    <xf numFmtId="0" fontId="0" fillId="2" borderId="3" xfId="0" applyFill="1" applyBorder="1"/>
    <xf numFmtId="3" fontId="8" fillId="2" borderId="0" xfId="3" applyNumberFormat="1" applyFont="1" applyFill="1" applyBorder="1" applyAlignment="1" applyProtection="1">
      <alignment horizontal="right" wrapText="1"/>
    </xf>
    <xf numFmtId="0" fontId="10" fillId="2" borderId="2" xfId="0" applyFont="1" applyFill="1" applyBorder="1" applyAlignment="1">
      <alignment horizontal="right"/>
    </xf>
    <xf numFmtId="172" fontId="13" fillId="0" borderId="0" xfId="0" applyNumberFormat="1" applyFont="1" applyFill="1"/>
    <xf numFmtId="14" fontId="8" fillId="2" borderId="0" xfId="3" applyNumberFormat="1" applyFont="1" applyFill="1" applyBorder="1" applyAlignment="1" applyProtection="1">
      <alignment vertical="center"/>
    </xf>
    <xf numFmtId="1" fontId="13" fillId="0" borderId="0" xfId="0" applyNumberFormat="1" applyFont="1" applyFill="1"/>
    <xf numFmtId="0" fontId="29" fillId="0" borderId="0" xfId="5" applyFont="1" applyFill="1" applyProtection="1"/>
    <xf numFmtId="0" fontId="26" fillId="3" borderId="6" xfId="5" applyFont="1" applyFill="1" applyBorder="1" applyAlignment="1" applyProtection="1">
      <alignment horizontal="right" vertical="center"/>
    </xf>
    <xf numFmtId="0" fontId="26" fillId="3" borderId="6" xfId="5" applyFont="1" applyFill="1" applyBorder="1" applyAlignment="1" applyProtection="1">
      <alignment horizontal="right" vertical="center" wrapText="1"/>
    </xf>
    <xf numFmtId="0" fontId="30" fillId="0" borderId="0" xfId="5" applyFont="1" applyFill="1" applyProtection="1"/>
    <xf numFmtId="0" fontId="2" fillId="0" borderId="0" xfId="5"/>
    <xf numFmtId="0" fontId="0" fillId="0" borderId="0" xfId="0" applyFill="1"/>
    <xf numFmtId="0" fontId="25" fillId="0" borderId="0" xfId="0" applyFont="1" applyFill="1"/>
    <xf numFmtId="0" fontId="24" fillId="0" borderId="0" xfId="0" applyFont="1" applyFill="1"/>
    <xf numFmtId="0" fontId="8" fillId="0" borderId="0" xfId="0" applyFont="1" applyFill="1"/>
    <xf numFmtId="3" fontId="10" fillId="2" borderId="0" xfId="7" applyNumberFormat="1" applyFont="1" applyFill="1" applyBorder="1" applyAlignment="1" applyProtection="1">
      <alignment horizontal="left"/>
    </xf>
    <xf numFmtId="172" fontId="10" fillId="2" borderId="2" xfId="10" applyNumberFormat="1" applyFont="1" applyFill="1" applyBorder="1" applyAlignment="1" applyProtection="1">
      <alignment horizontal="right" indent="1"/>
    </xf>
    <xf numFmtId="3" fontId="8" fillId="0" borderId="0" xfId="3" applyNumberFormat="1" applyFont="1" applyFill="1"/>
    <xf numFmtId="0" fontId="10" fillId="0" borderId="0" xfId="5" applyFont="1" applyFill="1" applyAlignment="1" applyProtection="1">
      <alignment vertical="top" wrapText="1"/>
    </xf>
    <xf numFmtId="0" fontId="23" fillId="0" borderId="0" xfId="0" applyFont="1"/>
    <xf numFmtId="166" fontId="0" fillId="0" borderId="0" xfId="0" applyNumberFormat="1"/>
    <xf numFmtId="9" fontId="0" fillId="0" borderId="0" xfId="10" applyFont="1"/>
    <xf numFmtId="10" fontId="0" fillId="0" borderId="0" xfId="10" applyNumberFormat="1" applyFont="1"/>
    <xf numFmtId="9" fontId="0" fillId="0" borderId="0" xfId="0" applyNumberFormat="1"/>
    <xf numFmtId="4" fontId="4" fillId="0" borderId="0" xfId="3" applyNumberFormat="1" applyFont="1" applyFill="1" applyBorder="1" applyAlignment="1" applyProtection="1">
      <alignment horizontal="right" indent="1"/>
    </xf>
    <xf numFmtId="0" fontId="4" fillId="0" borderId="0" xfId="0" applyFont="1"/>
    <xf numFmtId="174" fontId="2" fillId="0" borderId="0" xfId="11" applyNumberFormat="1" applyFont="1" applyFill="1" applyBorder="1"/>
    <xf numFmtId="3" fontId="23" fillId="0" borderId="0" xfId="0" applyNumberFormat="1" applyFont="1"/>
    <xf numFmtId="17" fontId="2" fillId="0" borderId="0" xfId="11" applyNumberFormat="1" applyFont="1" applyFill="1" applyBorder="1"/>
    <xf numFmtId="1" fontId="2" fillId="0" borderId="0" xfId="11" applyNumberFormat="1" applyFont="1" applyFill="1" applyBorder="1"/>
    <xf numFmtId="0" fontId="2" fillId="0" borderId="0" xfId="11" applyFont="1" applyFill="1" applyBorder="1"/>
    <xf numFmtId="9" fontId="8" fillId="2" borderId="0" xfId="10" applyFont="1" applyFill="1" applyBorder="1" applyAlignment="1" applyProtection="1">
      <alignment horizontal="center" wrapText="1"/>
    </xf>
    <xf numFmtId="3" fontId="10" fillId="2" borderId="1" xfId="3" applyNumberFormat="1" applyFont="1" applyFill="1" applyBorder="1" applyAlignment="1" applyProtection="1">
      <alignment horizontal="center" wrapText="1"/>
    </xf>
    <xf numFmtId="9" fontId="10" fillId="2" borderId="1" xfId="10" applyFont="1" applyFill="1" applyBorder="1" applyAlignment="1" applyProtection="1">
      <alignment horizontal="center" wrapText="1"/>
    </xf>
    <xf numFmtId="164" fontId="0" fillId="0" borderId="0" xfId="12" applyFont="1"/>
    <xf numFmtId="0" fontId="33" fillId="0" borderId="0" xfId="0" applyFont="1"/>
    <xf numFmtId="3" fontId="32" fillId="0" borderId="0" xfId="3" applyNumberFormat="1" applyFont="1" applyFill="1"/>
    <xf numFmtId="0" fontId="32" fillId="0" borderId="0" xfId="0" applyFont="1" applyFill="1" applyBorder="1" applyProtection="1"/>
    <xf numFmtId="0" fontId="32" fillId="0" borderId="0" xfId="0" applyFont="1" applyFill="1" applyBorder="1" applyAlignment="1" applyProtection="1">
      <alignment horizontal="right"/>
    </xf>
    <xf numFmtId="0" fontId="32" fillId="0" borderId="0" xfId="0" applyFont="1" applyFill="1"/>
    <xf numFmtId="0" fontId="0" fillId="0" borderId="0" xfId="0" applyNumberFormat="1"/>
    <xf numFmtId="0" fontId="8" fillId="2" borderId="0" xfId="5" applyFont="1" applyFill="1" applyProtection="1"/>
    <xf numFmtId="0" fontId="10" fillId="2" borderId="0" xfId="5" applyFont="1" applyFill="1" applyProtection="1"/>
    <xf numFmtId="0" fontId="8" fillId="2" borderId="7" xfId="5" applyFont="1" applyFill="1" applyBorder="1" applyProtection="1"/>
    <xf numFmtId="0" fontId="34" fillId="0" borderId="0" xfId="0" applyFont="1"/>
    <xf numFmtId="0" fontId="34" fillId="0" borderId="0" xfId="0" applyFont="1" applyAlignment="1">
      <alignment wrapText="1"/>
    </xf>
    <xf numFmtId="0" fontId="35" fillId="0" borderId="0" xfId="4" applyFont="1" applyFill="1" applyAlignment="1" applyProtection="1">
      <alignment horizontal="right"/>
    </xf>
    <xf numFmtId="10" fontId="23" fillId="0" borderId="0" xfId="10" applyNumberFormat="1" applyFont="1"/>
    <xf numFmtId="169" fontId="23" fillId="0" borderId="0" xfId="10" applyNumberFormat="1" applyFont="1"/>
    <xf numFmtId="175" fontId="23" fillId="0" borderId="0" xfId="12" applyNumberFormat="1" applyFont="1" applyAlignment="1">
      <alignment horizontal="right"/>
    </xf>
    <xf numFmtId="164" fontId="23" fillId="0" borderId="0" xfId="12" applyFont="1"/>
    <xf numFmtId="164" fontId="23" fillId="0" borderId="0" xfId="0" applyNumberFormat="1" applyFont="1"/>
    <xf numFmtId="2" fontId="23" fillId="0" borderId="0" xfId="0" applyNumberFormat="1" applyFont="1"/>
    <xf numFmtId="0" fontId="36" fillId="0" borderId="0" xfId="5" applyFont="1" applyFill="1" applyBorder="1" applyProtection="1"/>
    <xf numFmtId="169" fontId="14" fillId="0" borderId="0" xfId="10" applyNumberFormat="1" applyFont="1"/>
    <xf numFmtId="0" fontId="13" fillId="0" borderId="0" xfId="0" applyFont="1"/>
    <xf numFmtId="0" fontId="8" fillId="2" borderId="0" xfId="3" applyFont="1" applyFill="1" applyBorder="1" applyAlignment="1" applyProtection="1">
      <alignment horizontal="left" vertical="center" wrapText="1"/>
    </xf>
    <xf numFmtId="0" fontId="8" fillId="2" borderId="0" xfId="3" applyFont="1" applyFill="1" applyBorder="1" applyAlignment="1" applyProtection="1">
      <alignment vertical="center" wrapText="1"/>
    </xf>
    <xf numFmtId="0" fontId="8" fillId="2" borderId="2" xfId="3" applyFont="1" applyFill="1" applyBorder="1" applyAlignment="1" applyProtection="1">
      <alignment vertical="center" wrapText="1"/>
    </xf>
    <xf numFmtId="3" fontId="14" fillId="0" borderId="0" xfId="0" applyNumberFormat="1" applyFont="1" applyAlignment="1"/>
    <xf numFmtId="0" fontId="8" fillId="2" borderId="9" xfId="3" applyFont="1" applyFill="1" applyBorder="1" applyAlignment="1" applyProtection="1">
      <alignment horizontal="left"/>
    </xf>
    <xf numFmtId="166" fontId="8" fillId="2" borderId="9" xfId="3" applyNumberFormat="1" applyFont="1" applyFill="1" applyBorder="1" applyAlignment="1" applyProtection="1">
      <alignment horizontal="right" indent="1"/>
    </xf>
    <xf numFmtId="15" fontId="8" fillId="2" borderId="0" xfId="3" applyNumberFormat="1" applyFont="1" applyFill="1" applyAlignment="1" applyProtection="1">
      <alignment horizontal="right"/>
    </xf>
    <xf numFmtId="172" fontId="8" fillId="2" borderId="0" xfId="3" applyNumberFormat="1" applyFont="1" applyFill="1" applyAlignment="1" applyProtection="1"/>
    <xf numFmtId="15" fontId="10" fillId="2" borderId="0" xfId="3" applyNumberFormat="1" applyFont="1" applyFill="1" applyAlignment="1" applyProtection="1">
      <alignment horizontal="right"/>
    </xf>
    <xf numFmtId="172" fontId="10" fillId="2" borderId="0" xfId="3" applyNumberFormat="1" applyFont="1" applyFill="1" applyAlignment="1" applyProtection="1"/>
    <xf numFmtId="0" fontId="8" fillId="2" borderId="0" xfId="3" applyFont="1" applyFill="1" applyAlignment="1" applyProtection="1">
      <alignment horizontal="right"/>
    </xf>
    <xf numFmtId="172" fontId="8" fillId="2" borderId="0" xfId="3" applyNumberFormat="1" applyFont="1" applyFill="1" applyAlignment="1" applyProtection="1">
      <alignment horizontal="right"/>
    </xf>
    <xf numFmtId="3" fontId="10" fillId="2" borderId="4" xfId="3" applyNumberFormat="1" applyFont="1" applyFill="1" applyBorder="1" applyAlignment="1" applyProtection="1">
      <alignment horizontal="right"/>
    </xf>
    <xf numFmtId="172" fontId="10" fillId="2" borderId="4" xfId="3" applyNumberFormat="1" applyFont="1" applyFill="1" applyBorder="1" applyAlignment="1" applyProtection="1"/>
    <xf numFmtId="0" fontId="13" fillId="0" borderId="0" xfId="3" applyFont="1" applyFill="1" applyProtection="1"/>
    <xf numFmtId="3" fontId="8" fillId="2" borderId="0" xfId="3" applyNumberFormat="1" applyFont="1" applyFill="1" applyAlignment="1" applyProtection="1">
      <alignment horizontal="right"/>
    </xf>
    <xf numFmtId="3" fontId="10" fillId="2" borderId="0" xfId="3" applyNumberFormat="1" applyFont="1" applyFill="1" applyAlignment="1" applyProtection="1">
      <alignment horizontal="right"/>
    </xf>
    <xf numFmtId="3" fontId="10" fillId="2" borderId="8" xfId="3" applyNumberFormat="1" applyFont="1" applyFill="1" applyBorder="1" applyProtection="1"/>
    <xf numFmtId="171" fontId="8" fillId="2" borderId="0" xfId="3" quotePrefix="1" applyNumberFormat="1" applyFont="1" applyFill="1" applyAlignment="1" applyProtection="1"/>
    <xf numFmtId="171" fontId="10" fillId="2" borderId="0" xfId="3" quotePrefix="1" applyNumberFormat="1" applyFont="1" applyFill="1" applyAlignment="1" applyProtection="1"/>
    <xf numFmtId="0" fontId="8" fillId="2" borderId="0" xfId="3" applyFont="1" applyFill="1" applyAlignment="1" applyProtection="1"/>
    <xf numFmtId="171" fontId="10" fillId="2" borderId="8" xfId="3" quotePrefix="1" applyNumberFormat="1" applyFont="1" applyFill="1" applyBorder="1" applyAlignment="1" applyProtection="1"/>
    <xf numFmtId="4" fontId="23" fillId="0" borderId="0" xfId="0" applyNumberFormat="1" applyFont="1" applyAlignment="1"/>
    <xf numFmtId="0" fontId="23" fillId="0" borderId="0" xfId="0" applyFont="1" applyFill="1"/>
    <xf numFmtId="3" fontId="23" fillId="0" borderId="0" xfId="0" applyNumberFormat="1" applyFont="1" applyFill="1"/>
    <xf numFmtId="4" fontId="14" fillId="4" borderId="0" xfId="0" applyNumberFormat="1" applyFont="1" applyFill="1" applyAlignment="1"/>
    <xf numFmtId="3" fontId="8" fillId="2" borderId="0" xfId="5" applyNumberFormat="1" applyFont="1" applyFill="1" applyAlignment="1" applyProtection="1">
      <alignment horizontal="right"/>
    </xf>
    <xf numFmtId="166" fontId="8" fillId="2" borderId="0" xfId="5" applyNumberFormat="1" applyFont="1" applyFill="1" applyAlignment="1" applyProtection="1">
      <alignment horizontal="right"/>
    </xf>
    <xf numFmtId="10" fontId="28" fillId="0" borderId="0" xfId="3" applyNumberFormat="1" applyFont="1" applyFill="1" applyProtection="1"/>
    <xf numFmtId="0" fontId="8" fillId="0" borderId="0" xfId="3" applyFont="1" applyFill="1" applyBorder="1" applyAlignment="1" applyProtection="1">
      <alignment horizontal="right"/>
    </xf>
    <xf numFmtId="10" fontId="10" fillId="2" borderId="1" xfId="3" applyNumberFormat="1" applyFont="1" applyFill="1" applyBorder="1" applyAlignment="1" applyProtection="1">
      <alignment horizontal="right" wrapText="1" indent="1"/>
    </xf>
    <xf numFmtId="2" fontId="8" fillId="2" borderId="0" xfId="10" applyNumberFormat="1" applyFont="1" applyFill="1" applyBorder="1" applyAlignment="1" applyProtection="1">
      <alignment horizontal="right" indent="1"/>
    </xf>
    <xf numFmtId="176" fontId="14" fillId="0" borderId="0" xfId="0" applyNumberFormat="1" applyFont="1" applyFill="1"/>
    <xf numFmtId="3" fontId="8" fillId="2" borderId="2" xfId="3" applyNumberFormat="1" applyFont="1" applyFill="1" applyBorder="1" applyAlignment="1" applyProtection="1">
      <alignment horizontal="right" wrapText="1"/>
    </xf>
    <xf numFmtId="4" fontId="0" fillId="0" borderId="0" xfId="0" applyNumberFormat="1"/>
    <xf numFmtId="4" fontId="8" fillId="2" borderId="2" xfId="3" applyNumberFormat="1" applyFont="1" applyFill="1" applyBorder="1" applyAlignment="1" applyProtection="1">
      <alignment horizontal="center" wrapText="1"/>
    </xf>
    <xf numFmtId="3" fontId="37" fillId="0" borderId="0" xfId="0" applyNumberFormat="1" applyFont="1" applyAlignment="1"/>
    <xf numFmtId="3" fontId="4" fillId="5" borderId="0" xfId="3" applyNumberFormat="1" applyFont="1" applyFill="1"/>
    <xf numFmtId="3" fontId="4" fillId="6" borderId="0" xfId="3" applyNumberFormat="1" applyFont="1" applyFill="1"/>
    <xf numFmtId="0" fontId="0" fillId="0" borderId="0" xfId="0"/>
    <xf numFmtId="3" fontId="10" fillId="2" borderId="0" xfId="5" applyNumberFormat="1" applyFont="1" applyFill="1" applyAlignment="1" applyProtection="1">
      <alignment horizontal="right"/>
    </xf>
    <xf numFmtId="166" fontId="10" fillId="2" borderId="0" xfId="5" applyNumberFormat="1" applyFont="1" applyFill="1" applyAlignment="1" applyProtection="1">
      <alignment horizontal="right"/>
    </xf>
    <xf numFmtId="3" fontId="13" fillId="0" borderId="0" xfId="3" applyNumberFormat="1" applyFont="1" applyFill="1" applyAlignment="1">
      <alignment horizontal="center"/>
    </xf>
    <xf numFmtId="0" fontId="30" fillId="0" borderId="0" xfId="5" applyFont="1"/>
    <xf numFmtId="4" fontId="8" fillId="2" borderId="2" xfId="3" applyNumberFormat="1" applyFont="1" applyFill="1" applyBorder="1" applyAlignment="1" applyProtection="1">
      <alignment horizontal="right" wrapText="1"/>
    </xf>
    <xf numFmtId="4" fontId="8" fillId="2" borderId="0" xfId="3" applyNumberFormat="1" applyFont="1" applyFill="1" applyBorder="1" applyAlignment="1" applyProtection="1">
      <alignment horizontal="right" wrapText="1"/>
    </xf>
    <xf numFmtId="0" fontId="8" fillId="0" borderId="0" xfId="5" applyFont="1" applyFill="1" applyBorder="1" applyAlignment="1" applyProtection="1">
      <alignment vertical="top" wrapText="1"/>
    </xf>
    <xf numFmtId="0" fontId="8" fillId="4" borderId="0" xfId="5" applyFont="1" applyFill="1" applyProtection="1"/>
    <xf numFmtId="3" fontId="10" fillId="0" borderId="0" xfId="3" applyNumberFormat="1" applyFont="1" applyFill="1" applyAlignment="1">
      <alignment horizontal="left" vertical="top" wrapText="1"/>
    </xf>
    <xf numFmtId="3" fontId="10" fillId="0" borderId="0" xfId="3" applyNumberFormat="1" applyFont="1" applyFill="1" applyAlignment="1">
      <alignment horizontal="left" vertical="center" wrapText="1"/>
    </xf>
    <xf numFmtId="3" fontId="10" fillId="0" borderId="0" xfId="3" applyNumberFormat="1" applyFont="1" applyFill="1" applyAlignment="1">
      <alignment horizontal="left" vertical="justify" wrapText="1"/>
    </xf>
    <xf numFmtId="0" fontId="12" fillId="0" borderId="0" xfId="3" applyFont="1" applyFill="1" applyAlignment="1" applyProtection="1">
      <alignment horizontal="right"/>
    </xf>
    <xf numFmtId="0" fontId="10" fillId="0" borderId="0" xfId="5" applyFont="1" applyFill="1" applyAlignment="1" applyProtection="1">
      <alignment horizontal="left" vertical="top" wrapText="1"/>
    </xf>
    <xf numFmtId="0" fontId="8" fillId="0" borderId="10" xfId="5" applyFont="1" applyFill="1" applyBorder="1" applyAlignment="1" applyProtection="1">
      <alignment horizontal="justify" vertical="top" wrapText="1"/>
    </xf>
    <xf numFmtId="1" fontId="10" fillId="2" borderId="3" xfId="3" applyNumberFormat="1" applyFont="1" applyFill="1" applyBorder="1" applyAlignment="1" applyProtection="1">
      <alignment horizontal="center" wrapText="1"/>
    </xf>
    <xf numFmtId="1" fontId="10" fillId="2" borderId="2" xfId="3" applyNumberFormat="1" applyFont="1" applyFill="1" applyBorder="1" applyAlignment="1" applyProtection="1">
      <alignment horizontal="center" wrapText="1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172" fontId="8" fillId="2" borderId="0" xfId="10" applyNumberFormat="1" applyFont="1" applyFill="1" applyBorder="1" applyAlignment="1" applyProtection="1">
      <alignment horizontal="right" indent="1"/>
    </xf>
  </cellXfs>
  <cellStyles count="13">
    <cellStyle name="consejo" xfId="1" xr:uid="{00000000-0005-0000-0000-000000000000}"/>
    <cellStyle name="Hipervínculo 2" xfId="7" xr:uid="{00000000-0005-0000-0000-000001000000}"/>
    <cellStyle name="Millares" xfId="12" builtinId="3"/>
    <cellStyle name="Millares 2" xfId="2" xr:uid="{00000000-0005-0000-0000-000003000000}"/>
    <cellStyle name="Normal" xfId="0" builtinId="0"/>
    <cellStyle name="Normal 2" xfId="3" xr:uid="{00000000-0005-0000-0000-000005000000}"/>
    <cellStyle name="Normal 2 2" xfId="9" xr:uid="{00000000-0005-0000-0000-000006000000}"/>
    <cellStyle name="Normal 3" xfId="11" xr:uid="{00000000-0005-0000-0000-000007000000}"/>
    <cellStyle name="Normal 5" xfId="8" xr:uid="{00000000-0005-0000-0000-000008000000}"/>
    <cellStyle name="Normal 6" xfId="5" xr:uid="{00000000-0005-0000-0000-000009000000}"/>
    <cellStyle name="Normal_A1 Comparacion Internacional" xfId="4" xr:uid="{00000000-0005-0000-0000-00000A000000}"/>
    <cellStyle name="Normal_TTTTTTTT" xfId="6" xr:uid="{00000000-0005-0000-0000-00000B000000}"/>
    <cellStyle name="Porcentaje" xfId="10" builtinId="5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70C0"/>
      <color rgb="FFA6A6A6"/>
      <color rgb="FF004563"/>
      <color rgb="FFF5F5F5"/>
      <color rgb="FF006699"/>
      <color rgb="FF0099CC"/>
      <color rgb="FF00CCFF"/>
      <color rgb="FF00FFFF"/>
      <color rgb="FF215967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414909304102196E-2"/>
          <c:y val="0.11862173901504763"/>
          <c:w val="0.88620740740740744"/>
          <c:h val="0.71942604166666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1'!$E$6</c:f>
              <c:strCache>
                <c:ptCount val="1"/>
                <c:pt idx="0">
                  <c:v>Acumulado (MW)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'Data 1'!$B$7:$B$23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'Data 1'!$E$7:$E$23</c:f>
              <c:numCache>
                <c:formatCode>#,##0</c:formatCode>
                <c:ptCount val="17"/>
                <c:pt idx="0">
                  <c:v>16122.538549999999</c:v>
                </c:pt>
                <c:pt idx="1">
                  <c:v>16229.44155</c:v>
                </c:pt>
                <c:pt idx="2">
                  <c:v>16364.038050000001</c:v>
                </c:pt>
                <c:pt idx="3">
                  <c:v>16450.283649999998</c:v>
                </c:pt>
                <c:pt idx="4">
                  <c:v>16614.048650000001</c:v>
                </c:pt>
                <c:pt idx="5">
                  <c:v>16657.07965</c:v>
                </c:pt>
                <c:pt idx="6">
                  <c:v>16687.53198</c:v>
                </c:pt>
                <c:pt idx="7">
                  <c:v>16704.893779999999</c:v>
                </c:pt>
                <c:pt idx="8">
                  <c:v>16927.841779999999</c:v>
                </c:pt>
                <c:pt idx="9">
                  <c:v>16985.874779999998</c:v>
                </c:pt>
                <c:pt idx="10">
                  <c:v>16992.104779999998</c:v>
                </c:pt>
                <c:pt idx="11">
                  <c:v>17042.638429999999</c:v>
                </c:pt>
                <c:pt idx="12">
                  <c:v>17049.668430000002</c:v>
                </c:pt>
                <c:pt idx="13">
                  <c:v>17052.937430000002</c:v>
                </c:pt>
                <c:pt idx="14">
                  <c:v>17063.59203</c:v>
                </c:pt>
                <c:pt idx="15">
                  <c:v>17097.779030000002</c:v>
                </c:pt>
                <c:pt idx="16">
                  <c:v>17097.674030000002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4-4C11-A292-14236571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53255584"/>
        <c:axId val="453255976"/>
      </c:barChart>
      <c:catAx>
        <c:axId val="45325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-540000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53255976"/>
        <c:crosses val="autoZero"/>
        <c:auto val="1"/>
        <c:lblAlgn val="ctr"/>
        <c:lblOffset val="100"/>
        <c:noMultiLvlLbl val="0"/>
      </c:catAx>
      <c:valAx>
        <c:axId val="453255976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  <a:prstDash val="sysDash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532555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414909304102196E-2"/>
          <c:y val="0.11862173901504763"/>
          <c:w val="0.88620740740740744"/>
          <c:h val="0.719426041666666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2'!$E$83:$E$84</c:f>
              <c:strCache>
                <c:ptCount val="2"/>
                <c:pt idx="0">
                  <c:v>Indice de</c:v>
                </c:pt>
                <c:pt idx="1">
                  <c:v>producible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'Data 2'!$C$85:$C$101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'Data 2'!$E$85:$E$101</c:f>
              <c:numCache>
                <c:formatCode>#,##0.00</c:formatCode>
                <c:ptCount val="17"/>
                <c:pt idx="0">
                  <c:v>0.92168433794861615</c:v>
                </c:pt>
                <c:pt idx="1">
                  <c:v>0.55127275330077719</c:v>
                </c:pt>
                <c:pt idx="2">
                  <c:v>0.98210539876038694</c:v>
                </c:pt>
                <c:pt idx="3">
                  <c:v>0.75424490965249624</c:v>
                </c:pt>
                <c:pt idx="4">
                  <c:v>0.78377794390519129</c:v>
                </c:pt>
                <c:pt idx="5">
                  <c:v>0.92293783060314472</c:v>
                </c:pt>
                <c:pt idx="6">
                  <c:v>1.5345408508692497</c:v>
                </c:pt>
                <c:pt idx="7">
                  <c:v>0.95162409669360837</c:v>
                </c:pt>
                <c:pt idx="8">
                  <c:v>0.61409918586620216</c:v>
                </c:pt>
                <c:pt idx="9">
                  <c:v>1.408356842909203</c:v>
                </c:pt>
                <c:pt idx="10">
                  <c:v>1.3450738172652816</c:v>
                </c:pt>
                <c:pt idx="11">
                  <c:v>0.82064663448889963</c:v>
                </c:pt>
                <c:pt idx="12">
                  <c:v>1.1243663743130567</c:v>
                </c:pt>
                <c:pt idx="13">
                  <c:v>0.52691726423567176</c:v>
                </c:pt>
                <c:pt idx="14">
                  <c:v>1.2821831304208802</c:v>
                </c:pt>
                <c:pt idx="15">
                  <c:v>0.88034840036383855</c:v>
                </c:pt>
                <c:pt idx="16">
                  <c:v>1.0281126629892612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74-46A9-9F60-1CC9DFE07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axId val="453255584"/>
        <c:axId val="453255976"/>
      </c:barChart>
      <c:lineChart>
        <c:grouping val="standard"/>
        <c:varyColors val="0"/>
        <c:ser>
          <c:idx val="0"/>
          <c:order val="1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'Data 2'!$F$85:$F$101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74-46A9-9F60-1CC9DFE07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255584"/>
        <c:axId val="453255976"/>
      </c:lineChart>
      <c:catAx>
        <c:axId val="45325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-540000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53255976"/>
        <c:crosses val="autoZero"/>
        <c:auto val="1"/>
        <c:lblAlgn val="ctr"/>
        <c:lblOffset val="100"/>
        <c:noMultiLvlLbl val="0"/>
      </c:catAx>
      <c:valAx>
        <c:axId val="453255976"/>
        <c:scaling>
          <c:orientation val="minMax"/>
          <c:max val="1.6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  <a:prstDash val="sysDash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532555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93129045791338E-2"/>
          <c:y val="7.7866296124749101E-2"/>
          <c:w val="0.92417575940391861"/>
          <c:h val="0.6495408929498786"/>
        </c:manualLayout>
      </c:layout>
      <c:areaChart>
        <c:grouping val="standard"/>
        <c:varyColors val="0"/>
        <c:ser>
          <c:idx val="4"/>
          <c:order val="0"/>
          <c:tx>
            <c:v>Húmedo</c:v>
          </c:tx>
          <c:spPr>
            <a:solidFill>
              <a:schemeClr val="accent1">
                <a:lumMod val="75000"/>
              </a:schemeClr>
            </a:solidFill>
            <a:ln w="25400">
              <a:solidFill>
                <a:schemeClr val="accent1">
                  <a:lumMod val="75000"/>
                </a:schemeClr>
              </a:solidFill>
            </a:ln>
          </c:spPr>
          <c:cat>
            <c:multiLvlStrRef>
              <c:f>'Data 2'!$A$107:$B$1932</c:f>
              <c:multiLvlStrCache>
                <c:ptCount val="1810"/>
                <c:lvl>
                  <c:pt idx="14">
                    <c:v>E</c:v>
                  </c:pt>
                  <c:pt idx="45">
                    <c:v>F</c:v>
                  </c:pt>
                  <c:pt idx="74">
                    <c:v>M</c:v>
                  </c:pt>
                  <c:pt idx="105">
                    <c:v>A</c:v>
                  </c:pt>
                  <c:pt idx="135">
                    <c:v>M</c:v>
                  </c:pt>
                  <c:pt idx="166">
                    <c:v>J</c:v>
                  </c:pt>
                  <c:pt idx="196">
                    <c:v>J</c:v>
                  </c:pt>
                  <c:pt idx="227">
                    <c:v>A</c:v>
                  </c:pt>
                  <c:pt idx="258">
                    <c:v>S</c:v>
                  </c:pt>
                  <c:pt idx="287">
                    <c:v>O</c:v>
                  </c:pt>
                  <c:pt idx="318">
                    <c:v>N</c:v>
                  </c:pt>
                  <c:pt idx="348">
                    <c:v>D</c:v>
                  </c:pt>
                  <c:pt idx="379">
                    <c:v>E</c:v>
                  </c:pt>
                  <c:pt idx="410">
                    <c:v>F</c:v>
                  </c:pt>
                  <c:pt idx="439">
                    <c:v>M</c:v>
                  </c:pt>
                  <c:pt idx="470">
                    <c:v>A</c:v>
                  </c:pt>
                  <c:pt idx="500">
                    <c:v>M</c:v>
                  </c:pt>
                  <c:pt idx="531">
                    <c:v>J</c:v>
                  </c:pt>
                  <c:pt idx="561">
                    <c:v>J</c:v>
                  </c:pt>
                  <c:pt idx="592">
                    <c:v>A</c:v>
                  </c:pt>
                  <c:pt idx="623">
                    <c:v>S</c:v>
                  </c:pt>
                  <c:pt idx="653">
                    <c:v>O</c:v>
                  </c:pt>
                  <c:pt idx="684">
                    <c:v>N</c:v>
                  </c:pt>
                  <c:pt idx="714">
                    <c:v>D</c:v>
                  </c:pt>
                  <c:pt idx="745">
                    <c:v>E</c:v>
                  </c:pt>
                  <c:pt idx="776">
                    <c:v>F</c:v>
                  </c:pt>
                  <c:pt idx="804">
                    <c:v>M</c:v>
                  </c:pt>
                  <c:pt idx="835">
                    <c:v>A</c:v>
                  </c:pt>
                  <c:pt idx="865">
                    <c:v>M</c:v>
                  </c:pt>
                  <c:pt idx="896">
                    <c:v>J</c:v>
                  </c:pt>
                  <c:pt idx="926">
                    <c:v>J</c:v>
                  </c:pt>
                  <c:pt idx="957">
                    <c:v>A</c:v>
                  </c:pt>
                  <c:pt idx="988">
                    <c:v>S</c:v>
                  </c:pt>
                  <c:pt idx="1018">
                    <c:v>O</c:v>
                  </c:pt>
                  <c:pt idx="1049">
                    <c:v>N</c:v>
                  </c:pt>
                  <c:pt idx="1079">
                    <c:v>D</c:v>
                  </c:pt>
                  <c:pt idx="1110">
                    <c:v>E</c:v>
                  </c:pt>
                  <c:pt idx="1141">
                    <c:v>F</c:v>
                  </c:pt>
                  <c:pt idx="1169">
                    <c:v>M</c:v>
                  </c:pt>
                  <c:pt idx="1200">
                    <c:v>A</c:v>
                  </c:pt>
                  <c:pt idx="1230">
                    <c:v>M</c:v>
                  </c:pt>
                  <c:pt idx="1261">
                    <c:v>J</c:v>
                  </c:pt>
                  <c:pt idx="1291">
                    <c:v>J</c:v>
                  </c:pt>
                  <c:pt idx="1322">
                    <c:v>A</c:v>
                  </c:pt>
                  <c:pt idx="1353">
                    <c:v>S</c:v>
                  </c:pt>
                  <c:pt idx="1383">
                    <c:v>O</c:v>
                  </c:pt>
                  <c:pt idx="1414">
                    <c:v>N</c:v>
                  </c:pt>
                  <c:pt idx="1444">
                    <c:v>D</c:v>
                  </c:pt>
                  <c:pt idx="1475">
                    <c:v>E</c:v>
                  </c:pt>
                  <c:pt idx="1506">
                    <c:v>F</c:v>
                  </c:pt>
                  <c:pt idx="1534">
                    <c:v>M</c:v>
                  </c:pt>
                  <c:pt idx="1565">
                    <c:v>A</c:v>
                  </c:pt>
                  <c:pt idx="1595">
                    <c:v>M</c:v>
                  </c:pt>
                  <c:pt idx="1626">
                    <c:v>J</c:v>
                  </c:pt>
                  <c:pt idx="1656">
                    <c:v>J</c:v>
                  </c:pt>
                  <c:pt idx="1687">
                    <c:v>A</c:v>
                  </c:pt>
                  <c:pt idx="1718">
                    <c:v>S</c:v>
                  </c:pt>
                  <c:pt idx="1748">
                    <c:v>O</c:v>
                  </c:pt>
                  <c:pt idx="1779">
                    <c:v>N</c:v>
                  </c:pt>
                  <c:pt idx="1809">
                    <c:v>D</c:v>
                  </c:pt>
                </c:lvl>
                <c:lvl>
                  <c:pt idx="0">
                    <c:v>2016</c:v>
                  </c:pt>
                  <c:pt idx="366">
                    <c:v>2017</c:v>
                  </c:pt>
                  <c:pt idx="731">
                    <c:v>2018</c:v>
                  </c:pt>
                  <c:pt idx="1096">
                    <c:v>2019</c:v>
                  </c:pt>
                  <c:pt idx="1461">
                    <c:v>2020</c:v>
                  </c:pt>
                </c:lvl>
              </c:multiLvlStrCache>
            </c:multiLvlStrRef>
          </c:cat>
          <c:val>
            <c:numRef>
              <c:f>'Data 2'!$D$107:$D$1932</c:f>
              <c:numCache>
                <c:formatCode>#,##0</c:formatCode>
                <c:ptCount val="1826"/>
                <c:pt idx="0">
                  <c:v>91.680352246001092</c:v>
                </c:pt>
                <c:pt idx="1">
                  <c:v>82.084770807999902</c:v>
                </c:pt>
                <c:pt idx="2">
                  <c:v>114.11031381600039</c:v>
                </c:pt>
                <c:pt idx="3">
                  <c:v>174.2157679659999</c:v>
                </c:pt>
                <c:pt idx="4">
                  <c:v>186.45707828999946</c:v>
                </c:pt>
                <c:pt idx="5">
                  <c:v>157.87451026600021</c:v>
                </c:pt>
                <c:pt idx="6">
                  <c:v>201.94310613999951</c:v>
                </c:pt>
                <c:pt idx="7">
                  <c:v>298.15912891599976</c:v>
                </c:pt>
                <c:pt idx="8">
                  <c:v>339.36040461000027</c:v>
                </c:pt>
                <c:pt idx="9">
                  <c:v>481.49299556800008</c:v>
                </c:pt>
                <c:pt idx="10">
                  <c:v>505.2243699840011</c:v>
                </c:pt>
                <c:pt idx="11">
                  <c:v>383.21277593600001</c:v>
                </c:pt>
                <c:pt idx="12">
                  <c:v>278.30180743999847</c:v>
                </c:pt>
                <c:pt idx="13">
                  <c:v>272.95071455199991</c:v>
                </c:pt>
                <c:pt idx="14">
                  <c:v>249.34473165599977</c:v>
                </c:pt>
                <c:pt idx="15">
                  <c:v>215.911569974001</c:v>
                </c:pt>
                <c:pt idx="16">
                  <c:v>180.70158156799957</c:v>
                </c:pt>
                <c:pt idx="17">
                  <c:v>164.23375264800001</c:v>
                </c:pt>
                <c:pt idx="18">
                  <c:v>156.30810875199987</c:v>
                </c:pt>
                <c:pt idx="19">
                  <c:v>139.04020862200002</c:v>
                </c:pt>
                <c:pt idx="20">
                  <c:v>125.73249736000105</c:v>
                </c:pt>
                <c:pt idx="21">
                  <c:v>136.05777458199879</c:v>
                </c:pt>
                <c:pt idx="22">
                  <c:v>135.60560908800105</c:v>
                </c:pt>
                <c:pt idx="23">
                  <c:v>137.08839328200051</c:v>
                </c:pt>
                <c:pt idx="24">
                  <c:v>131.70072863599896</c:v>
                </c:pt>
                <c:pt idx="25">
                  <c:v>121.07977764600021</c:v>
                </c:pt>
                <c:pt idx="26">
                  <c:v>111.13963191599967</c:v>
                </c:pt>
                <c:pt idx="27">
                  <c:v>104.32257650400113</c:v>
                </c:pt>
                <c:pt idx="28">
                  <c:v>119.85418015399931</c:v>
                </c:pt>
                <c:pt idx="29">
                  <c:v>109.80524180200068</c:v>
                </c:pt>
                <c:pt idx="30">
                  <c:v>119.07230422199885</c:v>
                </c:pt>
                <c:pt idx="31">
                  <c:v>38.803483540000656</c:v>
                </c:pt>
                <c:pt idx="32">
                  <c:v>95.799236876000037</c:v>
                </c:pt>
                <c:pt idx="33">
                  <c:v>83.620897367999333</c:v>
                </c:pt>
                <c:pt idx="34">
                  <c:v>73.731866595999819</c:v>
                </c:pt>
                <c:pt idx="35">
                  <c:v>89.600467947999732</c:v>
                </c:pt>
                <c:pt idx="36">
                  <c:v>94.838914672001465</c:v>
                </c:pt>
                <c:pt idx="37">
                  <c:v>114.19963802199852</c:v>
                </c:pt>
                <c:pt idx="38">
                  <c:v>101.19171489400041</c:v>
                </c:pt>
                <c:pt idx="39">
                  <c:v>116.47241911799971</c:v>
                </c:pt>
                <c:pt idx="40">
                  <c:v>165.45742096800072</c:v>
                </c:pt>
                <c:pt idx="41">
                  <c:v>209.27668404600016</c:v>
                </c:pt>
                <c:pt idx="42">
                  <c:v>294.64786634400019</c:v>
                </c:pt>
                <c:pt idx="43">
                  <c:v>373.43069132799866</c:v>
                </c:pt>
                <c:pt idx="44">
                  <c:v>306.69344374600053</c:v>
                </c:pt>
                <c:pt idx="45">
                  <c:v>268.25516583200113</c:v>
                </c:pt>
                <c:pt idx="46">
                  <c:v>244.69613365599969</c:v>
                </c:pt>
                <c:pt idx="47">
                  <c:v>216.98916586599961</c:v>
                </c:pt>
                <c:pt idx="48">
                  <c:v>186.04940463799917</c:v>
                </c:pt>
                <c:pt idx="49">
                  <c:v>176.36984946400031</c:v>
                </c:pt>
                <c:pt idx="50">
                  <c:v>166.80432414000128</c:v>
                </c:pt>
                <c:pt idx="51">
                  <c:v>180.25961881799861</c:v>
                </c:pt>
                <c:pt idx="52">
                  <c:v>145.8251014860013</c:v>
                </c:pt>
                <c:pt idx="53">
                  <c:v>152.82356231999978</c:v>
                </c:pt>
                <c:pt idx="54">
                  <c:v>146.13306466199987</c:v>
                </c:pt>
                <c:pt idx="55">
                  <c:v>142.64271750799873</c:v>
                </c:pt>
                <c:pt idx="56">
                  <c:v>171.85961805600019</c:v>
                </c:pt>
                <c:pt idx="57">
                  <c:v>185.58741888000006</c:v>
                </c:pt>
                <c:pt idx="58">
                  <c:v>187.53954229600015</c:v>
                </c:pt>
                <c:pt idx="59">
                  <c:v>159.85190548600033</c:v>
                </c:pt>
                <c:pt idx="60">
                  <c:v>152.15840173599926</c:v>
                </c:pt>
                <c:pt idx="61">
                  <c:v>153.15296208800092</c:v>
                </c:pt>
                <c:pt idx="62">
                  <c:v>160.04040318200063</c:v>
                </c:pt>
                <c:pt idx="63">
                  <c:v>166.60639557599831</c:v>
                </c:pt>
                <c:pt idx="64">
                  <c:v>167.66927739600141</c:v>
                </c:pt>
                <c:pt idx="65">
                  <c:v>163.38820657999878</c:v>
                </c:pt>
                <c:pt idx="66">
                  <c:v>155.21366966400109</c:v>
                </c:pt>
                <c:pt idx="67">
                  <c:v>155.83333414999913</c:v>
                </c:pt>
                <c:pt idx="68">
                  <c:v>152.57078347600083</c:v>
                </c:pt>
                <c:pt idx="69">
                  <c:v>169.57565583199974</c:v>
                </c:pt>
                <c:pt idx="70">
                  <c:v>139.4348229240002</c:v>
                </c:pt>
                <c:pt idx="71">
                  <c:v>45.183069387999069</c:v>
                </c:pt>
                <c:pt idx="72">
                  <c:v>131.92195695800135</c:v>
                </c:pt>
                <c:pt idx="73">
                  <c:v>122.12734830999943</c:v>
                </c:pt>
                <c:pt idx="74">
                  <c:v>131.12686904200021</c:v>
                </c:pt>
                <c:pt idx="75">
                  <c:v>139.36690233799928</c:v>
                </c:pt>
                <c:pt idx="76">
                  <c:v>122.97956031400058</c:v>
                </c:pt>
                <c:pt idx="77">
                  <c:v>112.53468737999906</c:v>
                </c:pt>
                <c:pt idx="78">
                  <c:v>120.01394984000164</c:v>
                </c:pt>
                <c:pt idx="79">
                  <c:v>141.73512112199859</c:v>
                </c:pt>
                <c:pt idx="80">
                  <c:v>126.52143602000035</c:v>
                </c:pt>
                <c:pt idx="81">
                  <c:v>130.44356251400023</c:v>
                </c:pt>
                <c:pt idx="82">
                  <c:v>129.99323035600003</c:v>
                </c:pt>
                <c:pt idx="83">
                  <c:v>124.9177259920002</c:v>
                </c:pt>
                <c:pt idx="84">
                  <c:v>140.74410814800046</c:v>
                </c:pt>
                <c:pt idx="85">
                  <c:v>152.37442374199972</c:v>
                </c:pt>
                <c:pt idx="86">
                  <c:v>146.19454399999907</c:v>
                </c:pt>
                <c:pt idx="87">
                  <c:v>293.91679995599986</c:v>
                </c:pt>
                <c:pt idx="88">
                  <c:v>188.69543007600095</c:v>
                </c:pt>
                <c:pt idx="89">
                  <c:v>170.71873201799988</c:v>
                </c:pt>
                <c:pt idx="90">
                  <c:v>195.51513284799915</c:v>
                </c:pt>
                <c:pt idx="91">
                  <c:v>165.62054624799987</c:v>
                </c:pt>
                <c:pt idx="92">
                  <c:v>156.89825492400021</c:v>
                </c:pt>
                <c:pt idx="93">
                  <c:v>184.77067633200116</c:v>
                </c:pt>
                <c:pt idx="94">
                  <c:v>170.29900244999843</c:v>
                </c:pt>
                <c:pt idx="95">
                  <c:v>191.07341666600166</c:v>
                </c:pt>
                <c:pt idx="96">
                  <c:v>185.53483086399876</c:v>
                </c:pt>
                <c:pt idx="97">
                  <c:v>198.32336780400018</c:v>
                </c:pt>
                <c:pt idx="98">
                  <c:v>171.78216957400056</c:v>
                </c:pt>
                <c:pt idx="99">
                  <c:v>139.42888937000049</c:v>
                </c:pt>
                <c:pt idx="100">
                  <c:v>158.73104768399989</c:v>
                </c:pt>
                <c:pt idx="101">
                  <c:v>159.87716136999944</c:v>
                </c:pt>
                <c:pt idx="102">
                  <c:v>154.27299756600004</c:v>
                </c:pt>
                <c:pt idx="103">
                  <c:v>176.31581799599931</c:v>
                </c:pt>
                <c:pt idx="104">
                  <c:v>202.51465697400039</c:v>
                </c:pt>
                <c:pt idx="105">
                  <c:v>269.06702538200011</c:v>
                </c:pt>
                <c:pt idx="106">
                  <c:v>356.38207994000078</c:v>
                </c:pt>
                <c:pt idx="107">
                  <c:v>307.44183415199927</c:v>
                </c:pt>
                <c:pt idx="108">
                  <c:v>247.68654779199929</c:v>
                </c:pt>
                <c:pt idx="109">
                  <c:v>239.66474866600095</c:v>
                </c:pt>
                <c:pt idx="110">
                  <c:v>284.79405183999967</c:v>
                </c:pt>
                <c:pt idx="111">
                  <c:v>294.91332734600059</c:v>
                </c:pt>
                <c:pt idx="112">
                  <c:v>255.71128922399933</c:v>
                </c:pt>
                <c:pt idx="113">
                  <c:v>227.14149119999908</c:v>
                </c:pt>
                <c:pt idx="114">
                  <c:v>201.65748368000183</c:v>
                </c:pt>
                <c:pt idx="115">
                  <c:v>188.73757707999837</c:v>
                </c:pt>
                <c:pt idx="116">
                  <c:v>188.72731156799998</c:v>
                </c:pt>
                <c:pt idx="117">
                  <c:v>160.92832226000155</c:v>
                </c:pt>
                <c:pt idx="118">
                  <c:v>164.77616837999949</c:v>
                </c:pt>
                <c:pt idx="119">
                  <c:v>152.84729911199904</c:v>
                </c:pt>
                <c:pt idx="120">
                  <c:v>148.90105448000128</c:v>
                </c:pt>
                <c:pt idx="121">
                  <c:v>154.01717080399965</c:v>
                </c:pt>
                <c:pt idx="122">
                  <c:v>134.25472267400011</c:v>
                </c:pt>
                <c:pt idx="123">
                  <c:v>107.87772795199881</c:v>
                </c:pt>
                <c:pt idx="124">
                  <c:v>120.30324396400094</c:v>
                </c:pt>
                <c:pt idx="125">
                  <c:v>117.25762962799979</c:v>
                </c:pt>
                <c:pt idx="126">
                  <c:v>137.11396006999973</c:v>
                </c:pt>
                <c:pt idx="127">
                  <c:v>164.52246422200048</c:v>
                </c:pt>
                <c:pt idx="128">
                  <c:v>227.98636658800024</c:v>
                </c:pt>
                <c:pt idx="129">
                  <c:v>274.83525271799977</c:v>
                </c:pt>
                <c:pt idx="130">
                  <c:v>290.1969893200004</c:v>
                </c:pt>
                <c:pt idx="131">
                  <c:v>273.67401767999871</c:v>
                </c:pt>
                <c:pt idx="132">
                  <c:v>357.28482952000013</c:v>
                </c:pt>
                <c:pt idx="133">
                  <c:v>260.9769134779998</c:v>
                </c:pt>
                <c:pt idx="134">
                  <c:v>230.2969768500009</c:v>
                </c:pt>
                <c:pt idx="135">
                  <c:v>234.85582238199902</c:v>
                </c:pt>
                <c:pt idx="136">
                  <c:v>226.96761410000013</c:v>
                </c:pt>
                <c:pt idx="137">
                  <c:v>201.21104061399998</c:v>
                </c:pt>
                <c:pt idx="138">
                  <c:v>175.20698964400054</c:v>
                </c:pt>
                <c:pt idx="139">
                  <c:v>169.20223279200053</c:v>
                </c:pt>
                <c:pt idx="140">
                  <c:v>150.40504237999986</c:v>
                </c:pt>
                <c:pt idx="141">
                  <c:v>153.86956855200077</c:v>
                </c:pt>
                <c:pt idx="142">
                  <c:v>151.72972666399895</c:v>
                </c:pt>
                <c:pt idx="143">
                  <c:v>140.29870396800038</c:v>
                </c:pt>
                <c:pt idx="144">
                  <c:v>146.79444065200045</c:v>
                </c:pt>
                <c:pt idx="145">
                  <c:v>121.49809170199866</c:v>
                </c:pt>
                <c:pt idx="146">
                  <c:v>121.71970026200016</c:v>
                </c:pt>
                <c:pt idx="147">
                  <c:v>122.47674464600026</c:v>
                </c:pt>
                <c:pt idx="148">
                  <c:v>131.25239287200094</c:v>
                </c:pt>
                <c:pt idx="149">
                  <c:v>150.56462991599918</c:v>
                </c:pt>
                <c:pt idx="150">
                  <c:v>129.88620676999963</c:v>
                </c:pt>
                <c:pt idx="151">
                  <c:v>104.55777612800122</c:v>
                </c:pt>
                <c:pt idx="152">
                  <c:v>96.117154683998464</c:v>
                </c:pt>
                <c:pt idx="153">
                  <c:v>98.883700126000903</c:v>
                </c:pt>
                <c:pt idx="154">
                  <c:v>86.167696192000278</c:v>
                </c:pt>
                <c:pt idx="155">
                  <c:v>107.24547500599917</c:v>
                </c:pt>
                <c:pt idx="156">
                  <c:v>97.223384091999691</c:v>
                </c:pt>
                <c:pt idx="157">
                  <c:v>88.773043902000495</c:v>
                </c:pt>
                <c:pt idx="158">
                  <c:v>77.719726245999297</c:v>
                </c:pt>
                <c:pt idx="159">
                  <c:v>73.885166060001524</c:v>
                </c:pt>
                <c:pt idx="160">
                  <c:v>77.4795894659986</c:v>
                </c:pt>
                <c:pt idx="161">
                  <c:v>75.191479508000413</c:v>
                </c:pt>
                <c:pt idx="162">
                  <c:v>76.389462060000483</c:v>
                </c:pt>
                <c:pt idx="163">
                  <c:v>75.280579237999603</c:v>
                </c:pt>
                <c:pt idx="164">
                  <c:v>78.319342198000939</c:v>
                </c:pt>
                <c:pt idx="165">
                  <c:v>62.291939461998709</c:v>
                </c:pt>
                <c:pt idx="166">
                  <c:v>81.1410853020015</c:v>
                </c:pt>
                <c:pt idx="167">
                  <c:v>61.056338463999893</c:v>
                </c:pt>
                <c:pt idx="168">
                  <c:v>71.419289419998591</c:v>
                </c:pt>
                <c:pt idx="169">
                  <c:v>77.698240265999871</c:v>
                </c:pt>
                <c:pt idx="170">
                  <c:v>78.913512789999999</c:v>
                </c:pt>
                <c:pt idx="171">
                  <c:v>44.870717064001433</c:v>
                </c:pt>
                <c:pt idx="172">
                  <c:v>65.23253792999931</c:v>
                </c:pt>
                <c:pt idx="173">
                  <c:v>52.507155049999682</c:v>
                </c:pt>
                <c:pt idx="174">
                  <c:v>55.056774446001114</c:v>
                </c:pt>
                <c:pt idx="175">
                  <c:v>51.706674315999955</c:v>
                </c:pt>
                <c:pt idx="176">
                  <c:v>56.208191722000024</c:v>
                </c:pt>
                <c:pt idx="177">
                  <c:v>79.724917918000202</c:v>
                </c:pt>
                <c:pt idx="178">
                  <c:v>50.016537197998957</c:v>
                </c:pt>
                <c:pt idx="179">
                  <c:v>29.363807632000178</c:v>
                </c:pt>
                <c:pt idx="180">
                  <c:v>46.84753864000033</c:v>
                </c:pt>
                <c:pt idx="181">
                  <c:v>38.822199485999491</c:v>
                </c:pt>
                <c:pt idx="182">
                  <c:v>46.539753944000374</c:v>
                </c:pt>
                <c:pt idx="183">
                  <c:v>43.119010073999426</c:v>
                </c:pt>
                <c:pt idx="184">
                  <c:v>53.985273438000014</c:v>
                </c:pt>
                <c:pt idx="185">
                  <c:v>37.418444243999545</c:v>
                </c:pt>
                <c:pt idx="186">
                  <c:v>44.077861464001359</c:v>
                </c:pt>
                <c:pt idx="187">
                  <c:v>40.023357193998919</c:v>
                </c:pt>
                <c:pt idx="188">
                  <c:v>40.880948916000705</c:v>
                </c:pt>
                <c:pt idx="189">
                  <c:v>49.53995657399971</c:v>
                </c:pt>
                <c:pt idx="190">
                  <c:v>37.386732931999546</c:v>
                </c:pt>
                <c:pt idx="191">
                  <c:v>42.478006812001134</c:v>
                </c:pt>
                <c:pt idx="192">
                  <c:v>37.026680794000086</c:v>
                </c:pt>
                <c:pt idx="193">
                  <c:v>24.196288009999797</c:v>
                </c:pt>
                <c:pt idx="194">
                  <c:v>36.610479341999664</c:v>
                </c:pt>
                <c:pt idx="195">
                  <c:v>28.688296480000485</c:v>
                </c:pt>
                <c:pt idx="196">
                  <c:v>27.65494961199877</c:v>
                </c:pt>
                <c:pt idx="197">
                  <c:v>23.830940288000786</c:v>
                </c:pt>
                <c:pt idx="198">
                  <c:v>28.041154651999207</c:v>
                </c:pt>
                <c:pt idx="199">
                  <c:v>17.515099358000523</c:v>
                </c:pt>
                <c:pt idx="200">
                  <c:v>16.488873710000313</c:v>
                </c:pt>
                <c:pt idx="201">
                  <c:v>16.357587079999149</c:v>
                </c:pt>
                <c:pt idx="202">
                  <c:v>4.3664579620015793</c:v>
                </c:pt>
                <c:pt idx="203">
                  <c:v>22.845233337998483</c:v>
                </c:pt>
                <c:pt idx="204">
                  <c:v>28.609475928001029</c:v>
                </c:pt>
                <c:pt idx="205">
                  <c:v>29.383967423999795</c:v>
                </c:pt>
                <c:pt idx="206">
                  <c:v>17.353374705999222</c:v>
                </c:pt>
                <c:pt idx="207">
                  <c:v>17.269115778000966</c:v>
                </c:pt>
                <c:pt idx="208">
                  <c:v>22.858008431999224</c:v>
                </c:pt>
                <c:pt idx="209">
                  <c:v>10.26956674400008</c:v>
                </c:pt>
                <c:pt idx="210">
                  <c:v>18.886042824000061</c:v>
                </c:pt>
                <c:pt idx="211">
                  <c:v>33.477851758000931</c:v>
                </c:pt>
                <c:pt idx="212">
                  <c:v>17.350108413999088</c:v>
                </c:pt>
                <c:pt idx="213">
                  <c:v>34.921225932000809</c:v>
                </c:pt>
                <c:pt idx="214">
                  <c:v>29.297170997998936</c:v>
                </c:pt>
                <c:pt idx="215">
                  <c:v>1.4925110900002128</c:v>
                </c:pt>
                <c:pt idx="216">
                  <c:v>4.0391243539999726</c:v>
                </c:pt>
                <c:pt idx="217">
                  <c:v>4.4108348660002603</c:v>
                </c:pt>
                <c:pt idx="218">
                  <c:v>6.0964504920006419</c:v>
                </c:pt>
                <c:pt idx="219">
                  <c:v>20.809074789998601</c:v>
                </c:pt>
                <c:pt idx="220">
                  <c:v>4.2826155760012536</c:v>
                </c:pt>
                <c:pt idx="221">
                  <c:v>3.3597494620000745</c:v>
                </c:pt>
                <c:pt idx="222">
                  <c:v>4.4271138199996862</c:v>
                </c:pt>
                <c:pt idx="223">
                  <c:v>14.421093837999452</c:v>
                </c:pt>
                <c:pt idx="224">
                  <c:v>8.673925290000069</c:v>
                </c:pt>
                <c:pt idx="225">
                  <c:v>17.010800739999713</c:v>
                </c:pt>
                <c:pt idx="226">
                  <c:v>15.381450505999883</c:v>
                </c:pt>
                <c:pt idx="227">
                  <c:v>8.5475550900009054</c:v>
                </c:pt>
                <c:pt idx="228">
                  <c:v>7.7913571059996887</c:v>
                </c:pt>
                <c:pt idx="229">
                  <c:v>15.312159416000702</c:v>
                </c:pt>
                <c:pt idx="230">
                  <c:v>27.645367857999094</c:v>
                </c:pt>
                <c:pt idx="231">
                  <c:v>2.0742677840006478</c:v>
                </c:pt>
                <c:pt idx="232">
                  <c:v>13.892774221998868</c:v>
                </c:pt>
                <c:pt idx="233">
                  <c:v>34.87667428200055</c:v>
                </c:pt>
                <c:pt idx="234">
                  <c:v>1.9932276659992867</c:v>
                </c:pt>
                <c:pt idx="235">
                  <c:v>5.1289855580015411</c:v>
                </c:pt>
                <c:pt idx="236">
                  <c:v>1.7331994239988171</c:v>
                </c:pt>
                <c:pt idx="237">
                  <c:v>6.3920768040001859</c:v>
                </c:pt>
                <c:pt idx="238">
                  <c:v>17.88133252600031</c:v>
                </c:pt>
                <c:pt idx="239">
                  <c:v>18.594659412001</c:v>
                </c:pt>
                <c:pt idx="240">
                  <c:v>8.8246278099991233</c:v>
                </c:pt>
                <c:pt idx="241">
                  <c:v>5.2366303279994817</c:v>
                </c:pt>
                <c:pt idx="242">
                  <c:v>16.939892096000225</c:v>
                </c:pt>
                <c:pt idx="243">
                  <c:v>5.3596058080006879</c:v>
                </c:pt>
                <c:pt idx="244">
                  <c:v>0.82405263599925871</c:v>
                </c:pt>
                <c:pt idx="245">
                  <c:v>6.1341522680001788</c:v>
                </c:pt>
                <c:pt idx="246">
                  <c:v>29.734572418000329</c:v>
                </c:pt>
                <c:pt idx="247">
                  <c:v>9.9101746919999361</c:v>
                </c:pt>
                <c:pt idx="248">
                  <c:v>12.378942748000457</c:v>
                </c:pt>
                <c:pt idx="249">
                  <c:v>11.413860919998802</c:v>
                </c:pt>
                <c:pt idx="250">
                  <c:v>9.8913448279997027</c:v>
                </c:pt>
                <c:pt idx="251">
                  <c:v>16.978158072001033</c:v>
                </c:pt>
                <c:pt idx="252">
                  <c:v>11.511644586000553</c:v>
                </c:pt>
                <c:pt idx="253">
                  <c:v>13.112955922000163</c:v>
                </c:pt>
                <c:pt idx="254">
                  <c:v>13.072513159998376</c:v>
                </c:pt>
                <c:pt idx="255">
                  <c:v>12.931721818000119</c:v>
                </c:pt>
                <c:pt idx="256">
                  <c:v>21.631261286001205</c:v>
                </c:pt>
                <c:pt idx="257">
                  <c:v>29.503904806000072</c:v>
                </c:pt>
                <c:pt idx="258">
                  <c:v>27.06723395600018</c:v>
                </c:pt>
                <c:pt idx="259">
                  <c:v>11.725717051999153</c:v>
                </c:pt>
                <c:pt idx="260">
                  <c:v>28.571090788000003</c:v>
                </c:pt>
                <c:pt idx="261">
                  <c:v>20.650506839999743</c:v>
                </c:pt>
                <c:pt idx="262">
                  <c:v>8.8973977260005075</c:v>
                </c:pt>
                <c:pt idx="263">
                  <c:v>11.86121912799948</c:v>
                </c:pt>
                <c:pt idx="264">
                  <c:v>11.863891775999647</c:v>
                </c:pt>
                <c:pt idx="265">
                  <c:v>15.84012162000154</c:v>
                </c:pt>
                <c:pt idx="266">
                  <c:v>14.02395117999921</c:v>
                </c:pt>
                <c:pt idx="267">
                  <c:v>22.021830070000433</c:v>
                </c:pt>
                <c:pt idx="268">
                  <c:v>21.565792135998731</c:v>
                </c:pt>
                <c:pt idx="269">
                  <c:v>13.512845400001549</c:v>
                </c:pt>
                <c:pt idx="270">
                  <c:v>21.742073849998686</c:v>
                </c:pt>
                <c:pt idx="271">
                  <c:v>13.555824108000612</c:v>
                </c:pt>
                <c:pt idx="272">
                  <c:v>13.984839619999418</c:v>
                </c:pt>
                <c:pt idx="273">
                  <c:v>14.037539030001163</c:v>
                </c:pt>
                <c:pt idx="274">
                  <c:v>13.980381225999345</c:v>
                </c:pt>
                <c:pt idx="275">
                  <c:v>11.820501001999389</c:v>
                </c:pt>
                <c:pt idx="276">
                  <c:v>9.183943084000612</c:v>
                </c:pt>
                <c:pt idx="277">
                  <c:v>21.364694357999429</c:v>
                </c:pt>
                <c:pt idx="278">
                  <c:v>12.081015914000666</c:v>
                </c:pt>
                <c:pt idx="279">
                  <c:v>19.75023014399946</c:v>
                </c:pt>
                <c:pt idx="280">
                  <c:v>20.473824648000011</c:v>
                </c:pt>
                <c:pt idx="281">
                  <c:v>18.334241744000142</c:v>
                </c:pt>
                <c:pt idx="282">
                  <c:v>19.383869850000305</c:v>
                </c:pt>
                <c:pt idx="283">
                  <c:v>7.1631281719996531</c:v>
                </c:pt>
                <c:pt idx="284">
                  <c:v>14.756452110000088</c:v>
                </c:pt>
                <c:pt idx="285">
                  <c:v>18.816477244000431</c:v>
                </c:pt>
                <c:pt idx="286">
                  <c:v>29.622796707999431</c:v>
                </c:pt>
                <c:pt idx="287">
                  <c:v>28.254868112000214</c:v>
                </c:pt>
                <c:pt idx="288">
                  <c:v>29.52991113800017</c:v>
                </c:pt>
                <c:pt idx="289">
                  <c:v>25.286090175999693</c:v>
                </c:pt>
                <c:pt idx="290">
                  <c:v>13.981123745999929</c:v>
                </c:pt>
                <c:pt idx="291">
                  <c:v>29.978495048000767</c:v>
                </c:pt>
                <c:pt idx="292">
                  <c:v>29.118062239999915</c:v>
                </c:pt>
                <c:pt idx="293">
                  <c:v>25.292147476000046</c:v>
                </c:pt>
                <c:pt idx="294">
                  <c:v>23.579436111999886</c:v>
                </c:pt>
                <c:pt idx="295">
                  <c:v>28.701039139999462</c:v>
                </c:pt>
                <c:pt idx="296">
                  <c:v>40.664859398000104</c:v>
                </c:pt>
                <c:pt idx="297">
                  <c:v>27.720228289999916</c:v>
                </c:pt>
                <c:pt idx="298">
                  <c:v>53.145507212000183</c:v>
                </c:pt>
                <c:pt idx="299">
                  <c:v>39.822712101999855</c:v>
                </c:pt>
                <c:pt idx="300">
                  <c:v>37.284416166000021</c:v>
                </c:pt>
                <c:pt idx="301">
                  <c:v>29.447729722000407</c:v>
                </c:pt>
                <c:pt idx="302">
                  <c:v>18.654039887999613</c:v>
                </c:pt>
                <c:pt idx="303">
                  <c:v>27.518662650000017</c:v>
                </c:pt>
                <c:pt idx="304">
                  <c:v>4.6959297720001647</c:v>
                </c:pt>
                <c:pt idx="305">
                  <c:v>18.994564302000391</c:v>
                </c:pt>
                <c:pt idx="306">
                  <c:v>22.263970957999248</c:v>
                </c:pt>
                <c:pt idx="307">
                  <c:v>23.433421348000177</c:v>
                </c:pt>
                <c:pt idx="308">
                  <c:v>23.772176080000129</c:v>
                </c:pt>
                <c:pt idx="309">
                  <c:v>50.162594371999567</c:v>
                </c:pt>
                <c:pt idx="310">
                  <c:v>55.572671170000433</c:v>
                </c:pt>
                <c:pt idx="311">
                  <c:v>57.047680662000019</c:v>
                </c:pt>
                <c:pt idx="312">
                  <c:v>32.352275134000166</c:v>
                </c:pt>
                <c:pt idx="313">
                  <c:v>40.15790319199953</c:v>
                </c:pt>
                <c:pt idx="314">
                  <c:v>32.603894671999917</c:v>
                </c:pt>
                <c:pt idx="315">
                  <c:v>31.803217134000786</c:v>
                </c:pt>
                <c:pt idx="316">
                  <c:v>31.685026899999873</c:v>
                </c:pt>
                <c:pt idx="317">
                  <c:v>37.545639041999451</c:v>
                </c:pt>
                <c:pt idx="318">
                  <c:v>46.763524862000317</c:v>
                </c:pt>
                <c:pt idx="319">
                  <c:v>30.371582161999957</c:v>
                </c:pt>
                <c:pt idx="320">
                  <c:v>23.562229924000171</c:v>
                </c:pt>
                <c:pt idx="321">
                  <c:v>26.495131319999636</c:v>
                </c:pt>
                <c:pt idx="322">
                  <c:v>36.166924652000205</c:v>
                </c:pt>
                <c:pt idx="323">
                  <c:v>31.586358840000351</c:v>
                </c:pt>
                <c:pt idx="324">
                  <c:v>57.140054563999449</c:v>
                </c:pt>
                <c:pt idx="325">
                  <c:v>62.448104028000323</c:v>
                </c:pt>
                <c:pt idx="326">
                  <c:v>84.701100879999828</c:v>
                </c:pt>
                <c:pt idx="327">
                  <c:v>84.184451541999863</c:v>
                </c:pt>
                <c:pt idx="328">
                  <c:v>118.47593227200066</c:v>
                </c:pt>
                <c:pt idx="329">
                  <c:v>121.03218257199967</c:v>
                </c:pt>
                <c:pt idx="330">
                  <c:v>85.601007070000023</c:v>
                </c:pt>
                <c:pt idx="331">
                  <c:v>94.870297829999885</c:v>
                </c:pt>
                <c:pt idx="332">
                  <c:v>95.705455775999638</c:v>
                </c:pt>
                <c:pt idx="333">
                  <c:v>77.264224762000566</c:v>
                </c:pt>
                <c:pt idx="334">
                  <c:v>58.350242195999805</c:v>
                </c:pt>
                <c:pt idx="335">
                  <c:v>55.917810288000069</c:v>
                </c:pt>
                <c:pt idx="336">
                  <c:v>62.627695123999949</c:v>
                </c:pt>
                <c:pt idx="337">
                  <c:v>51.575208812000056</c:v>
                </c:pt>
                <c:pt idx="338">
                  <c:v>83.050787764000134</c:v>
                </c:pt>
                <c:pt idx="339">
                  <c:v>66.52171095199941</c:v>
                </c:pt>
                <c:pt idx="340">
                  <c:v>45.067281540000316</c:v>
                </c:pt>
                <c:pt idx="341">
                  <c:v>50.553707902000241</c:v>
                </c:pt>
                <c:pt idx="342">
                  <c:v>58.335247609999371</c:v>
                </c:pt>
                <c:pt idx="343">
                  <c:v>55.737483928000728</c:v>
                </c:pt>
                <c:pt idx="344">
                  <c:v>31.227641003999612</c:v>
                </c:pt>
                <c:pt idx="345">
                  <c:v>40.776886473999703</c:v>
                </c:pt>
                <c:pt idx="346">
                  <c:v>31.950097241999895</c:v>
                </c:pt>
                <c:pt idx="347">
                  <c:v>37.451818170000458</c:v>
                </c:pt>
                <c:pt idx="348">
                  <c:v>41.624828007999938</c:v>
                </c:pt>
                <c:pt idx="349">
                  <c:v>48.038001639999976</c:v>
                </c:pt>
                <c:pt idx="350">
                  <c:v>63.340275024000491</c:v>
                </c:pt>
                <c:pt idx="351">
                  <c:v>55.310510459999279</c:v>
                </c:pt>
                <c:pt idx="352">
                  <c:v>44.744729742000061</c:v>
                </c:pt>
                <c:pt idx="353">
                  <c:v>57.029217060000192</c:v>
                </c:pt>
                <c:pt idx="354">
                  <c:v>39.773584460000336</c:v>
                </c:pt>
                <c:pt idx="355">
                  <c:v>41.930172235999905</c:v>
                </c:pt>
                <c:pt idx="356">
                  <c:v>30.329201351999725</c:v>
                </c:pt>
                <c:pt idx="357">
                  <c:v>34.893006088000256</c:v>
                </c:pt>
                <c:pt idx="358">
                  <c:v>33.432834700000313</c:v>
                </c:pt>
                <c:pt idx="359">
                  <c:v>42.20553948799914</c:v>
                </c:pt>
                <c:pt idx="360">
                  <c:v>36.287628690000602</c:v>
                </c:pt>
                <c:pt idx="361">
                  <c:v>39.67388838999991</c:v>
                </c:pt>
                <c:pt idx="362">
                  <c:v>36.065398647999622</c:v>
                </c:pt>
                <c:pt idx="363">
                  <c:v>7.9444240120001268</c:v>
                </c:pt>
                <c:pt idx="364">
                  <c:v>25.726331350000255</c:v>
                </c:pt>
                <c:pt idx="365">
                  <c:v>29.236935384000134</c:v>
                </c:pt>
                <c:pt idx="366">
                  <c:v>40.143912189999362</c:v>
                </c:pt>
                <c:pt idx="367">
                  <c:v>31.018028300000179</c:v>
                </c:pt>
                <c:pt idx="368">
                  <c:v>12.485869100000519</c:v>
                </c:pt>
                <c:pt idx="369">
                  <c:v>23.299230121999514</c:v>
                </c:pt>
                <c:pt idx="370">
                  <c:v>35.25974624400056</c:v>
                </c:pt>
                <c:pt idx="371">
                  <c:v>36.336624519999802</c:v>
                </c:pt>
                <c:pt idx="372">
                  <c:v>18.784905091999804</c:v>
                </c:pt>
                <c:pt idx="373">
                  <c:v>24.466190765999666</c:v>
                </c:pt>
                <c:pt idx="374">
                  <c:v>24.610396784000809</c:v>
                </c:pt>
                <c:pt idx="375">
                  <c:v>30.937071679999171</c:v>
                </c:pt>
                <c:pt idx="376">
                  <c:v>35.451309990000595</c:v>
                </c:pt>
                <c:pt idx="377">
                  <c:v>32.367372559999424</c:v>
                </c:pt>
                <c:pt idx="378">
                  <c:v>37.251271152000243</c:v>
                </c:pt>
                <c:pt idx="379">
                  <c:v>39.122848831999875</c:v>
                </c:pt>
                <c:pt idx="380">
                  <c:v>47.157150663999793</c:v>
                </c:pt>
                <c:pt idx="381">
                  <c:v>62.580421392000908</c:v>
                </c:pt>
                <c:pt idx="382">
                  <c:v>44.831928557999909</c:v>
                </c:pt>
                <c:pt idx="383">
                  <c:v>32.679928649999269</c:v>
                </c:pt>
                <c:pt idx="384">
                  <c:v>32.592007940000414</c:v>
                </c:pt>
                <c:pt idx="385">
                  <c:v>51.805916840000386</c:v>
                </c:pt>
                <c:pt idx="386">
                  <c:v>35.076065199999896</c:v>
                </c:pt>
                <c:pt idx="387">
                  <c:v>57.598945769999943</c:v>
                </c:pt>
                <c:pt idx="388">
                  <c:v>31.824096319999921</c:v>
                </c:pt>
                <c:pt idx="389">
                  <c:v>25.312860729999731</c:v>
                </c:pt>
                <c:pt idx="390">
                  <c:v>22.800894400000544</c:v>
                </c:pt>
                <c:pt idx="391">
                  <c:v>31.266176139999793</c:v>
                </c:pt>
                <c:pt idx="392">
                  <c:v>25.575356679999512</c:v>
                </c:pt>
                <c:pt idx="393">
                  <c:v>45.269110329999783</c:v>
                </c:pt>
                <c:pt idx="394">
                  <c:v>58.630953796000398</c:v>
                </c:pt>
                <c:pt idx="395">
                  <c:v>67.609366673999673</c:v>
                </c:pt>
                <c:pt idx="396">
                  <c:v>29.509638918000231</c:v>
                </c:pt>
                <c:pt idx="397">
                  <c:v>55.577880709999775</c:v>
                </c:pt>
                <c:pt idx="398">
                  <c:v>87.043671870000537</c:v>
                </c:pt>
                <c:pt idx="399">
                  <c:v>107.54224033399969</c:v>
                </c:pt>
                <c:pt idx="400">
                  <c:v>248.86023887200039</c:v>
                </c:pt>
                <c:pt idx="401">
                  <c:v>272.72377713000026</c:v>
                </c:pt>
                <c:pt idx="402">
                  <c:v>207.47561208600001</c:v>
                </c:pt>
                <c:pt idx="403">
                  <c:v>183.20199234599929</c:v>
                </c:pt>
                <c:pt idx="404">
                  <c:v>164.03482318799996</c:v>
                </c:pt>
                <c:pt idx="405">
                  <c:v>135.61262416800074</c:v>
                </c:pt>
                <c:pt idx="406">
                  <c:v>101.45426819199965</c:v>
                </c:pt>
                <c:pt idx="407">
                  <c:v>97.397172722000221</c:v>
                </c:pt>
                <c:pt idx="408">
                  <c:v>131.75015749399984</c:v>
                </c:pt>
                <c:pt idx="409">
                  <c:v>261.28123860799997</c:v>
                </c:pt>
                <c:pt idx="410">
                  <c:v>186.32725619599975</c:v>
                </c:pt>
                <c:pt idx="411">
                  <c:v>194.03083275399982</c:v>
                </c:pt>
                <c:pt idx="412">
                  <c:v>156.61388492600068</c:v>
                </c:pt>
                <c:pt idx="413">
                  <c:v>151.01464206799935</c:v>
                </c:pt>
                <c:pt idx="414">
                  <c:v>123.2484825020005</c:v>
                </c:pt>
                <c:pt idx="415">
                  <c:v>126.39738593399957</c:v>
                </c:pt>
                <c:pt idx="416">
                  <c:v>101.98508724999994</c:v>
                </c:pt>
                <c:pt idx="417">
                  <c:v>101.95417584400026</c:v>
                </c:pt>
                <c:pt idx="418">
                  <c:v>92.337894834000153</c:v>
                </c:pt>
                <c:pt idx="419">
                  <c:v>89.519695271999623</c:v>
                </c:pt>
                <c:pt idx="420">
                  <c:v>88.790611620000433</c:v>
                </c:pt>
                <c:pt idx="421">
                  <c:v>82.884872703999775</c:v>
                </c:pt>
                <c:pt idx="422">
                  <c:v>80.281867278000234</c:v>
                </c:pt>
                <c:pt idx="423">
                  <c:v>87.995253632000299</c:v>
                </c:pt>
                <c:pt idx="424">
                  <c:v>84.778273327999742</c:v>
                </c:pt>
                <c:pt idx="425">
                  <c:v>78.569219625999835</c:v>
                </c:pt>
                <c:pt idx="426">
                  <c:v>78.729144272000468</c:v>
                </c:pt>
                <c:pt idx="427">
                  <c:v>77.853596935999249</c:v>
                </c:pt>
                <c:pt idx="428">
                  <c:v>84.025676752000606</c:v>
                </c:pt>
                <c:pt idx="429">
                  <c:v>98.162687485999825</c:v>
                </c:pt>
                <c:pt idx="430">
                  <c:v>110.56319259600016</c:v>
                </c:pt>
                <c:pt idx="431">
                  <c:v>106.18936470199955</c:v>
                </c:pt>
                <c:pt idx="432">
                  <c:v>96.102246392000438</c:v>
                </c:pt>
                <c:pt idx="433">
                  <c:v>93.588625871999525</c:v>
                </c:pt>
                <c:pt idx="434">
                  <c:v>93.382853536000553</c:v>
                </c:pt>
                <c:pt idx="435">
                  <c:v>91.335976969999876</c:v>
                </c:pt>
                <c:pt idx="436">
                  <c:v>116.33127781000009</c:v>
                </c:pt>
                <c:pt idx="437">
                  <c:v>87.209041061999955</c:v>
                </c:pt>
                <c:pt idx="438">
                  <c:v>93.842022537999611</c:v>
                </c:pt>
                <c:pt idx="439">
                  <c:v>77.111101530000383</c:v>
                </c:pt>
                <c:pt idx="440">
                  <c:v>80.14274674799988</c:v>
                </c:pt>
                <c:pt idx="441">
                  <c:v>70.557616206000262</c:v>
                </c:pt>
                <c:pt idx="442">
                  <c:v>67.843051219999168</c:v>
                </c:pt>
                <c:pt idx="443">
                  <c:v>89.068449022000422</c:v>
                </c:pt>
                <c:pt idx="444">
                  <c:v>68.425539755999637</c:v>
                </c:pt>
                <c:pt idx="445">
                  <c:v>70.426230386000228</c:v>
                </c:pt>
                <c:pt idx="446">
                  <c:v>69.120999780000616</c:v>
                </c:pt>
                <c:pt idx="447">
                  <c:v>65.557339009999964</c:v>
                </c:pt>
                <c:pt idx="448">
                  <c:v>92.618067891999743</c:v>
                </c:pt>
                <c:pt idx="449">
                  <c:v>72.624456459999564</c:v>
                </c:pt>
                <c:pt idx="450">
                  <c:v>91.763044690000683</c:v>
                </c:pt>
                <c:pt idx="451">
                  <c:v>92.737862681999772</c:v>
                </c:pt>
                <c:pt idx="452">
                  <c:v>87.912533190000062</c:v>
                </c:pt>
                <c:pt idx="453">
                  <c:v>84.939549743999819</c:v>
                </c:pt>
                <c:pt idx="454">
                  <c:v>91.524458749999582</c:v>
                </c:pt>
                <c:pt idx="455">
                  <c:v>88.349820120000757</c:v>
                </c:pt>
                <c:pt idx="456">
                  <c:v>50.346269123999868</c:v>
                </c:pt>
                <c:pt idx="457">
                  <c:v>104.52855092400009</c:v>
                </c:pt>
                <c:pt idx="458">
                  <c:v>68.394094653999218</c:v>
                </c:pt>
                <c:pt idx="459">
                  <c:v>70.399811476000181</c:v>
                </c:pt>
                <c:pt idx="460">
                  <c:v>68.111350422000243</c:v>
                </c:pt>
                <c:pt idx="461">
                  <c:v>61.262930777999557</c:v>
                </c:pt>
                <c:pt idx="462">
                  <c:v>52.585938492000203</c:v>
                </c:pt>
                <c:pt idx="463">
                  <c:v>60.945289219999836</c:v>
                </c:pt>
                <c:pt idx="464">
                  <c:v>68.991165410000264</c:v>
                </c:pt>
                <c:pt idx="465">
                  <c:v>50.230958724000125</c:v>
                </c:pt>
                <c:pt idx="466">
                  <c:v>48.384794138000359</c:v>
                </c:pt>
                <c:pt idx="467">
                  <c:v>60.112869601999584</c:v>
                </c:pt>
                <c:pt idx="468">
                  <c:v>47.283735300000096</c:v>
                </c:pt>
                <c:pt idx="469">
                  <c:v>57.057085407999821</c:v>
                </c:pt>
                <c:pt idx="470">
                  <c:v>48.912813255999907</c:v>
                </c:pt>
                <c:pt idx="471">
                  <c:v>54.177635689999988</c:v>
                </c:pt>
                <c:pt idx="472">
                  <c:v>41.687413700000654</c:v>
                </c:pt>
                <c:pt idx="473">
                  <c:v>42.949923417999209</c:v>
                </c:pt>
                <c:pt idx="474">
                  <c:v>49.264046782000349</c:v>
                </c:pt>
                <c:pt idx="475">
                  <c:v>39.240910387999854</c:v>
                </c:pt>
                <c:pt idx="476">
                  <c:v>35.621072822000272</c:v>
                </c:pt>
                <c:pt idx="477">
                  <c:v>38.637712047999507</c:v>
                </c:pt>
                <c:pt idx="478">
                  <c:v>45.580778726000652</c:v>
                </c:pt>
                <c:pt idx="479">
                  <c:v>25.275467405999755</c:v>
                </c:pt>
                <c:pt idx="480">
                  <c:v>37.939975529999828</c:v>
                </c:pt>
                <c:pt idx="481">
                  <c:v>45.967260284000631</c:v>
                </c:pt>
                <c:pt idx="482">
                  <c:v>36.408935001999112</c:v>
                </c:pt>
                <c:pt idx="483">
                  <c:v>38.008882802000542</c:v>
                </c:pt>
                <c:pt idx="484">
                  <c:v>31.607246863999666</c:v>
                </c:pt>
                <c:pt idx="485">
                  <c:v>65.670594078000022</c:v>
                </c:pt>
                <c:pt idx="486">
                  <c:v>47.889841462000092</c:v>
                </c:pt>
                <c:pt idx="487">
                  <c:v>34.561846632000112</c:v>
                </c:pt>
                <c:pt idx="488">
                  <c:v>37.44959208399964</c:v>
                </c:pt>
                <c:pt idx="489">
                  <c:v>27.259807492000633</c:v>
                </c:pt>
                <c:pt idx="490">
                  <c:v>57.156915550000072</c:v>
                </c:pt>
                <c:pt idx="491">
                  <c:v>54.318371110000129</c:v>
                </c:pt>
                <c:pt idx="492">
                  <c:v>55.656618377999621</c:v>
                </c:pt>
                <c:pt idx="493">
                  <c:v>39.90473734600004</c:v>
                </c:pt>
                <c:pt idx="494">
                  <c:v>44.98466751600003</c:v>
                </c:pt>
                <c:pt idx="495">
                  <c:v>52.491749465999824</c:v>
                </c:pt>
                <c:pt idx="496">
                  <c:v>85.542420404000197</c:v>
                </c:pt>
                <c:pt idx="497">
                  <c:v>57.381332081999481</c:v>
                </c:pt>
                <c:pt idx="498">
                  <c:v>93.707607060000697</c:v>
                </c:pt>
                <c:pt idx="499">
                  <c:v>162.61234454599966</c:v>
                </c:pt>
                <c:pt idx="500">
                  <c:v>74.0387582999996</c:v>
                </c:pt>
                <c:pt idx="501">
                  <c:v>66.372392640000683</c:v>
                </c:pt>
                <c:pt idx="502">
                  <c:v>191.96822727199964</c:v>
                </c:pt>
                <c:pt idx="503">
                  <c:v>67.443566308000342</c:v>
                </c:pt>
                <c:pt idx="504">
                  <c:v>71.798703447999884</c:v>
                </c:pt>
                <c:pt idx="505">
                  <c:v>75.64639052800014</c:v>
                </c:pt>
                <c:pt idx="506">
                  <c:v>57.76731123799992</c:v>
                </c:pt>
                <c:pt idx="507">
                  <c:v>47.559131131999699</c:v>
                </c:pt>
                <c:pt idx="508">
                  <c:v>45.512632126000092</c:v>
                </c:pt>
                <c:pt idx="509">
                  <c:v>40.99225245999974</c:v>
                </c:pt>
                <c:pt idx="510">
                  <c:v>64.456822310000149</c:v>
                </c:pt>
                <c:pt idx="511">
                  <c:v>67.479620878000006</c:v>
                </c:pt>
                <c:pt idx="512">
                  <c:v>35.134676860000297</c:v>
                </c:pt>
                <c:pt idx="513">
                  <c:v>66.537605583999778</c:v>
                </c:pt>
                <c:pt idx="514">
                  <c:v>61.304498284000104</c:v>
                </c:pt>
                <c:pt idx="515">
                  <c:v>62.03119452999983</c:v>
                </c:pt>
                <c:pt idx="516">
                  <c:v>42.572773130000257</c:v>
                </c:pt>
                <c:pt idx="517">
                  <c:v>40.376535897999958</c:v>
                </c:pt>
                <c:pt idx="518">
                  <c:v>62.39815031799958</c:v>
                </c:pt>
                <c:pt idx="519">
                  <c:v>49.963671258000204</c:v>
                </c:pt>
                <c:pt idx="520">
                  <c:v>48.788967280000534</c:v>
                </c:pt>
                <c:pt idx="521">
                  <c:v>64.975606035999192</c:v>
                </c:pt>
                <c:pt idx="522">
                  <c:v>67.692613684000349</c:v>
                </c:pt>
                <c:pt idx="523">
                  <c:v>31.818615683999667</c:v>
                </c:pt>
                <c:pt idx="524">
                  <c:v>32.083742932000355</c:v>
                </c:pt>
                <c:pt idx="525">
                  <c:v>34.522308751999724</c:v>
                </c:pt>
                <c:pt idx="526">
                  <c:v>43.637513102000021</c:v>
                </c:pt>
                <c:pt idx="527">
                  <c:v>55.615623654000096</c:v>
                </c:pt>
                <c:pt idx="528">
                  <c:v>32.364342644000189</c:v>
                </c:pt>
                <c:pt idx="529">
                  <c:v>25.492739110000336</c:v>
                </c:pt>
                <c:pt idx="530">
                  <c:v>47.710623641999568</c:v>
                </c:pt>
                <c:pt idx="531">
                  <c:v>18.72301255599961</c:v>
                </c:pt>
                <c:pt idx="532">
                  <c:v>4.855308974000045</c:v>
                </c:pt>
                <c:pt idx="533">
                  <c:v>42.875751320000482</c:v>
                </c:pt>
                <c:pt idx="534">
                  <c:v>30.117699382000385</c:v>
                </c:pt>
                <c:pt idx="535">
                  <c:v>28.704467371999961</c:v>
                </c:pt>
                <c:pt idx="536">
                  <c:v>16.375677109999462</c:v>
                </c:pt>
                <c:pt idx="537">
                  <c:v>42.369094168000089</c:v>
                </c:pt>
                <c:pt idx="538">
                  <c:v>25.263739727999798</c:v>
                </c:pt>
                <c:pt idx="539">
                  <c:v>16.768126220000116</c:v>
                </c:pt>
                <c:pt idx="540">
                  <c:v>24.697495263999787</c:v>
                </c:pt>
                <c:pt idx="541">
                  <c:v>23.064919642000088</c:v>
                </c:pt>
                <c:pt idx="542">
                  <c:v>20.269577129999934</c:v>
                </c:pt>
                <c:pt idx="543">
                  <c:v>29.316554212000717</c:v>
                </c:pt>
                <c:pt idx="544">
                  <c:v>34.744246739999923</c:v>
                </c:pt>
                <c:pt idx="545">
                  <c:v>31.417335347999586</c:v>
                </c:pt>
                <c:pt idx="546">
                  <c:v>47.25711161599979</c:v>
                </c:pt>
                <c:pt idx="547">
                  <c:v>17.630889559999915</c:v>
                </c:pt>
                <c:pt idx="548">
                  <c:v>33.042621928000131</c:v>
                </c:pt>
                <c:pt idx="549">
                  <c:v>32.464222740000153</c:v>
                </c:pt>
                <c:pt idx="550">
                  <c:v>22.375748725999607</c:v>
                </c:pt>
                <c:pt idx="551">
                  <c:v>19.180821824000255</c:v>
                </c:pt>
                <c:pt idx="552">
                  <c:v>20.96264235000011</c:v>
                </c:pt>
                <c:pt idx="553">
                  <c:v>30.075392741999682</c:v>
                </c:pt>
                <c:pt idx="554">
                  <c:v>39.072449470000123</c:v>
                </c:pt>
                <c:pt idx="555">
                  <c:v>10.452418350000272</c:v>
                </c:pt>
                <c:pt idx="556">
                  <c:v>49.714428229999889</c:v>
                </c:pt>
                <c:pt idx="557">
                  <c:v>3.5974873880000224</c:v>
                </c:pt>
                <c:pt idx="558">
                  <c:v>25.262630490000021</c:v>
                </c:pt>
                <c:pt idx="559">
                  <c:v>16.863148058000085</c:v>
                </c:pt>
                <c:pt idx="560">
                  <c:v>12.64196985199958</c:v>
                </c:pt>
                <c:pt idx="561">
                  <c:v>18.813900324000482</c:v>
                </c:pt>
                <c:pt idx="562">
                  <c:v>44.375635526000131</c:v>
                </c:pt>
                <c:pt idx="563">
                  <c:v>1.0058903679999991</c:v>
                </c:pt>
                <c:pt idx="564">
                  <c:v>4.4931087440001232</c:v>
                </c:pt>
                <c:pt idx="565">
                  <c:v>16.20269827999968</c:v>
                </c:pt>
                <c:pt idx="566">
                  <c:v>8.5069737639999694</c:v>
                </c:pt>
                <c:pt idx="567">
                  <c:v>11.65973510600017</c:v>
                </c:pt>
                <c:pt idx="568">
                  <c:v>3.5801353179997135</c:v>
                </c:pt>
                <c:pt idx="569">
                  <c:v>11.501396654000299</c:v>
                </c:pt>
                <c:pt idx="570">
                  <c:v>29.826264983999629</c:v>
                </c:pt>
                <c:pt idx="571">
                  <c:v>3.1561152319998356</c:v>
                </c:pt>
                <c:pt idx="572">
                  <c:v>8.6868206500006853</c:v>
                </c:pt>
                <c:pt idx="573">
                  <c:v>15.672003331999582</c:v>
                </c:pt>
                <c:pt idx="574">
                  <c:v>13.390439215999722</c:v>
                </c:pt>
                <c:pt idx="575">
                  <c:v>1.52724735000064</c:v>
                </c:pt>
                <c:pt idx="576">
                  <c:v>7.6585041500001028</c:v>
                </c:pt>
                <c:pt idx="577">
                  <c:v>23.753820245999862</c:v>
                </c:pt>
                <c:pt idx="578">
                  <c:v>3.8168256220002226</c:v>
                </c:pt>
                <c:pt idx="579">
                  <c:v>1.4380734259992314</c:v>
                </c:pt>
                <c:pt idx="580">
                  <c:v>2.975847520000082</c:v>
                </c:pt>
                <c:pt idx="581">
                  <c:v>4.1446258560001583</c:v>
                </c:pt>
                <c:pt idx="582">
                  <c:v>14.927450494000192</c:v>
                </c:pt>
                <c:pt idx="583">
                  <c:v>21.924414267999925</c:v>
                </c:pt>
                <c:pt idx="584">
                  <c:v>4.3516992580000657</c:v>
                </c:pt>
                <c:pt idx="585">
                  <c:v>4.9573860239996579</c:v>
                </c:pt>
                <c:pt idx="586">
                  <c:v>7.6060317239999868</c:v>
                </c:pt>
                <c:pt idx="587">
                  <c:v>11.689617402</c:v>
                </c:pt>
                <c:pt idx="588">
                  <c:v>5.4022796820006693</c:v>
                </c:pt>
                <c:pt idx="589">
                  <c:v>16.487690755999655</c:v>
                </c:pt>
                <c:pt idx="590">
                  <c:v>7.0919091539998513</c:v>
                </c:pt>
                <c:pt idx="591">
                  <c:v>3.661566798000119</c:v>
                </c:pt>
                <c:pt idx="592">
                  <c:v>10.475100337999793</c:v>
                </c:pt>
                <c:pt idx="593">
                  <c:v>3.1593870580005476</c:v>
                </c:pt>
                <c:pt idx="594">
                  <c:v>0.45896479200006796</c:v>
                </c:pt>
                <c:pt idx="595">
                  <c:v>9.4797988639998785</c:v>
                </c:pt>
                <c:pt idx="596">
                  <c:v>7.8928468739995994</c:v>
                </c:pt>
                <c:pt idx="597">
                  <c:v>12.568396003999778</c:v>
                </c:pt>
                <c:pt idx="598">
                  <c:v>5.658252427999896</c:v>
                </c:pt>
                <c:pt idx="599">
                  <c:v>4.5894439959999778</c:v>
                </c:pt>
                <c:pt idx="600">
                  <c:v>2.9210418860007135</c:v>
                </c:pt>
                <c:pt idx="601">
                  <c:v>4.626087771999992</c:v>
                </c:pt>
                <c:pt idx="602">
                  <c:v>6.1624998199996499</c:v>
                </c:pt>
                <c:pt idx="603">
                  <c:v>1.9062715880004926</c:v>
                </c:pt>
                <c:pt idx="604">
                  <c:v>21.763451713999657</c:v>
                </c:pt>
                <c:pt idx="605">
                  <c:v>1.9350464739997406</c:v>
                </c:pt>
                <c:pt idx="606">
                  <c:v>20.435218976000037</c:v>
                </c:pt>
                <c:pt idx="607">
                  <c:v>17.370576209999832</c:v>
                </c:pt>
                <c:pt idx="608">
                  <c:v>10.939863956000016</c:v>
                </c:pt>
                <c:pt idx="609">
                  <c:v>8.206970124000323</c:v>
                </c:pt>
                <c:pt idx="610">
                  <c:v>18.052470175999915</c:v>
                </c:pt>
                <c:pt idx="611">
                  <c:v>10.010554954000334</c:v>
                </c:pt>
                <c:pt idx="612">
                  <c:v>12.942998063999433</c:v>
                </c:pt>
                <c:pt idx="613">
                  <c:v>9.2383161040006758</c:v>
                </c:pt>
                <c:pt idx="614">
                  <c:v>5.956177771999533</c:v>
                </c:pt>
                <c:pt idx="615">
                  <c:v>8.1167387440001608</c:v>
                </c:pt>
                <c:pt idx="616">
                  <c:v>12.103987826000184</c:v>
                </c:pt>
                <c:pt idx="617">
                  <c:v>16.91100437399945</c:v>
                </c:pt>
                <c:pt idx="618">
                  <c:v>30.780945924000033</c:v>
                </c:pt>
                <c:pt idx="619">
                  <c:v>9.2367546279999591</c:v>
                </c:pt>
                <c:pt idx="620">
                  <c:v>2.1625062840003837</c:v>
                </c:pt>
                <c:pt idx="621">
                  <c:v>1.5955005419996415</c:v>
                </c:pt>
                <c:pt idx="622">
                  <c:v>1.929082758000388</c:v>
                </c:pt>
                <c:pt idx="623">
                  <c:v>1.4055502099996002</c:v>
                </c:pt>
                <c:pt idx="624">
                  <c:v>0.36852824000048984</c:v>
                </c:pt>
                <c:pt idx="625">
                  <c:v>12.750772416000249</c:v>
                </c:pt>
                <c:pt idx="626">
                  <c:v>13.657197353999779</c:v>
                </c:pt>
                <c:pt idx="627">
                  <c:v>7.8491512639997936</c:v>
                </c:pt>
                <c:pt idx="628">
                  <c:v>5.1132767800000929</c:v>
                </c:pt>
                <c:pt idx="629">
                  <c:v>9.2812838220002014</c:v>
                </c:pt>
                <c:pt idx="630">
                  <c:v>16.838750676000075</c:v>
                </c:pt>
                <c:pt idx="631">
                  <c:v>9.4011935739992651</c:v>
                </c:pt>
                <c:pt idx="632">
                  <c:v>14.334016136000541</c:v>
                </c:pt>
                <c:pt idx="633">
                  <c:v>6.2679970279997912</c:v>
                </c:pt>
                <c:pt idx="634">
                  <c:v>6.1972966640001896</c:v>
                </c:pt>
                <c:pt idx="635">
                  <c:v>2.0169837979996506</c:v>
                </c:pt>
                <c:pt idx="636">
                  <c:v>12.939576510000126</c:v>
                </c:pt>
                <c:pt idx="637">
                  <c:v>4.2383000019998347</c:v>
                </c:pt>
                <c:pt idx="638">
                  <c:v>17.541421690000611</c:v>
                </c:pt>
                <c:pt idx="639">
                  <c:v>18.704515311999913</c:v>
                </c:pt>
                <c:pt idx="640">
                  <c:v>7.9476282499992852</c:v>
                </c:pt>
                <c:pt idx="641">
                  <c:v>20.167072540000685</c:v>
                </c:pt>
                <c:pt idx="642">
                  <c:v>8.2272621300000424</c:v>
                </c:pt>
                <c:pt idx="643">
                  <c:v>4.618792947999232</c:v>
                </c:pt>
                <c:pt idx="644">
                  <c:v>23.979947690000003</c:v>
                </c:pt>
                <c:pt idx="645">
                  <c:v>8.6178349180003195</c:v>
                </c:pt>
                <c:pt idx="646">
                  <c:v>11.772894552000514</c:v>
                </c:pt>
                <c:pt idx="647">
                  <c:v>7.8747849579994647</c:v>
                </c:pt>
                <c:pt idx="648">
                  <c:v>13.134850287999672</c:v>
                </c:pt>
                <c:pt idx="649">
                  <c:v>3.1997314180002765</c:v>
                </c:pt>
                <c:pt idx="650">
                  <c:v>7.489909994000441</c:v>
                </c:pt>
                <c:pt idx="651">
                  <c:v>7.0782381979996591</c:v>
                </c:pt>
                <c:pt idx="652">
                  <c:v>6.2584046580004333</c:v>
                </c:pt>
                <c:pt idx="653">
                  <c:v>16.927156399999777</c:v>
                </c:pt>
                <c:pt idx="654">
                  <c:v>8.1017168120000012</c:v>
                </c:pt>
                <c:pt idx="655">
                  <c:v>5.3093006480000877</c:v>
                </c:pt>
                <c:pt idx="656">
                  <c:v>9.2630509999999404</c:v>
                </c:pt>
                <c:pt idx="657">
                  <c:v>13.121949748000079</c:v>
                </c:pt>
                <c:pt idx="658">
                  <c:v>31.441332551999668</c:v>
                </c:pt>
                <c:pt idx="659">
                  <c:v>28.556591200000469</c:v>
                </c:pt>
                <c:pt idx="660">
                  <c:v>21.152104345999373</c:v>
                </c:pt>
                <c:pt idx="661">
                  <c:v>13.914616522000234</c:v>
                </c:pt>
                <c:pt idx="662">
                  <c:v>16.208384197999635</c:v>
                </c:pt>
                <c:pt idx="663">
                  <c:v>15.650725930000466</c:v>
                </c:pt>
                <c:pt idx="664">
                  <c:v>11.03848122400008</c:v>
                </c:pt>
                <c:pt idx="665">
                  <c:v>13.911933183999464</c:v>
                </c:pt>
                <c:pt idx="666">
                  <c:v>7.4580657020006473</c:v>
                </c:pt>
                <c:pt idx="667">
                  <c:v>31.727150849999934</c:v>
                </c:pt>
                <c:pt idx="668">
                  <c:v>9.2012166319993884</c:v>
                </c:pt>
                <c:pt idx="669">
                  <c:v>8.7855625760004763</c:v>
                </c:pt>
                <c:pt idx="670">
                  <c:v>8.2103473059999565</c:v>
                </c:pt>
                <c:pt idx="671">
                  <c:v>9.3651794860003115</c:v>
                </c:pt>
                <c:pt idx="672">
                  <c:v>14.113379666000116</c:v>
                </c:pt>
                <c:pt idx="673">
                  <c:v>9.9491037799998292</c:v>
                </c:pt>
                <c:pt idx="674">
                  <c:v>28.843987403999993</c:v>
                </c:pt>
                <c:pt idx="675">
                  <c:v>25.576473809999584</c:v>
                </c:pt>
                <c:pt idx="676">
                  <c:v>15.436841493999896</c:v>
                </c:pt>
                <c:pt idx="677">
                  <c:v>2.1950885600001566</c:v>
                </c:pt>
                <c:pt idx="678">
                  <c:v>10.758405394000391</c:v>
                </c:pt>
                <c:pt idx="679">
                  <c:v>27.18471618199926</c:v>
                </c:pt>
                <c:pt idx="680">
                  <c:v>21.372766288000523</c:v>
                </c:pt>
                <c:pt idx="681">
                  <c:v>33.457879177999544</c:v>
                </c:pt>
                <c:pt idx="682">
                  <c:v>32.093920494000201</c:v>
                </c:pt>
                <c:pt idx="683">
                  <c:v>18.139776781999796</c:v>
                </c:pt>
                <c:pt idx="684">
                  <c:v>7.7859623420007376</c:v>
                </c:pt>
                <c:pt idx="685">
                  <c:v>14.535573775999961</c:v>
                </c:pt>
                <c:pt idx="686">
                  <c:v>12.580275401999382</c:v>
                </c:pt>
                <c:pt idx="687">
                  <c:v>33.068154081999971</c:v>
                </c:pt>
                <c:pt idx="688">
                  <c:v>22.931885048000126</c:v>
                </c:pt>
                <c:pt idx="689">
                  <c:v>15.904532910000347</c:v>
                </c:pt>
                <c:pt idx="690">
                  <c:v>13.025878311999739</c:v>
                </c:pt>
                <c:pt idx="691">
                  <c:v>10.57376741600031</c:v>
                </c:pt>
                <c:pt idx="692">
                  <c:v>17.985621332000253</c:v>
                </c:pt>
                <c:pt idx="693">
                  <c:v>17.956019549999681</c:v>
                </c:pt>
                <c:pt idx="694">
                  <c:v>23.836756611999604</c:v>
                </c:pt>
                <c:pt idx="695">
                  <c:v>26.105798189999813</c:v>
                </c:pt>
                <c:pt idx="696">
                  <c:v>8.1135639680006904</c:v>
                </c:pt>
                <c:pt idx="697">
                  <c:v>3.4256280719995829</c:v>
                </c:pt>
                <c:pt idx="698">
                  <c:v>26.152670303999869</c:v>
                </c:pt>
                <c:pt idx="699">
                  <c:v>17.432545392000581</c:v>
                </c:pt>
                <c:pt idx="700">
                  <c:v>8.8544509540000451</c:v>
                </c:pt>
                <c:pt idx="701">
                  <c:v>31.234745385999865</c:v>
                </c:pt>
                <c:pt idx="702">
                  <c:v>27.489775494000138</c:v>
                </c:pt>
                <c:pt idx="703">
                  <c:v>6.640168649999687</c:v>
                </c:pt>
                <c:pt idx="704">
                  <c:v>14.456189891999545</c:v>
                </c:pt>
                <c:pt idx="705">
                  <c:v>14.707701754000245</c:v>
                </c:pt>
                <c:pt idx="706">
                  <c:v>28.234186062000102</c:v>
                </c:pt>
                <c:pt idx="707">
                  <c:v>24.086839598000438</c:v>
                </c:pt>
                <c:pt idx="708">
                  <c:v>37.908427159999526</c:v>
                </c:pt>
                <c:pt idx="709">
                  <c:v>75.787528893999863</c:v>
                </c:pt>
                <c:pt idx="710">
                  <c:v>133.71425564600011</c:v>
                </c:pt>
                <c:pt idx="711">
                  <c:v>106.06486796800039</c:v>
                </c:pt>
                <c:pt idx="712">
                  <c:v>61.569184114000187</c:v>
                </c:pt>
                <c:pt idx="713">
                  <c:v>98.005116379999322</c:v>
                </c:pt>
                <c:pt idx="714">
                  <c:v>101.76139547400032</c:v>
                </c:pt>
                <c:pt idx="715">
                  <c:v>74.413492190000255</c:v>
                </c:pt>
                <c:pt idx="716">
                  <c:v>49.984638545999779</c:v>
                </c:pt>
                <c:pt idx="717">
                  <c:v>61.124411660000057</c:v>
                </c:pt>
                <c:pt idx="718">
                  <c:v>55.687786108000267</c:v>
                </c:pt>
                <c:pt idx="719">
                  <c:v>60.014038807999576</c:v>
                </c:pt>
                <c:pt idx="720">
                  <c:v>43.888313440000069</c:v>
                </c:pt>
                <c:pt idx="721">
                  <c:v>45.149051252000262</c:v>
                </c:pt>
                <c:pt idx="722">
                  <c:v>116.80852258400007</c:v>
                </c:pt>
                <c:pt idx="723">
                  <c:v>36.160617945999505</c:v>
                </c:pt>
                <c:pt idx="724">
                  <c:v>36.19546463200053</c:v>
                </c:pt>
                <c:pt idx="725">
                  <c:v>60.816156899999754</c:v>
                </c:pt>
                <c:pt idx="726">
                  <c:v>66.296639185999865</c:v>
                </c:pt>
                <c:pt idx="727">
                  <c:v>41.25654523999993</c:v>
                </c:pt>
                <c:pt idx="728">
                  <c:v>45.083249121999515</c:v>
                </c:pt>
                <c:pt idx="729">
                  <c:v>89.630860876000924</c:v>
                </c:pt>
                <c:pt idx="730">
                  <c:v>80.858669753999109</c:v>
                </c:pt>
                <c:pt idx="731">
                  <c:v>107.88135805200038</c:v>
                </c:pt>
                <c:pt idx="732">
                  <c:v>106.79630875999985</c:v>
                </c:pt>
                <c:pt idx="733">
                  <c:v>124.77749660000056</c:v>
                </c:pt>
                <c:pt idx="734">
                  <c:v>119.58731484599919</c:v>
                </c:pt>
                <c:pt idx="735">
                  <c:v>120.35012729400026</c:v>
                </c:pt>
                <c:pt idx="736">
                  <c:v>105.77221650599999</c:v>
                </c:pt>
                <c:pt idx="737">
                  <c:v>98.458093232000152</c:v>
                </c:pt>
                <c:pt idx="738">
                  <c:v>99.757455161999815</c:v>
                </c:pt>
                <c:pt idx="739">
                  <c:v>88.95906277600065</c:v>
                </c:pt>
                <c:pt idx="740">
                  <c:v>97.591731657999432</c:v>
                </c:pt>
                <c:pt idx="741">
                  <c:v>91.420214731999963</c:v>
                </c:pt>
                <c:pt idx="742">
                  <c:v>99.253143072000128</c:v>
                </c:pt>
                <c:pt idx="743">
                  <c:v>81.108525740000388</c:v>
                </c:pt>
                <c:pt idx="744">
                  <c:v>77.843521599999278</c:v>
                </c:pt>
                <c:pt idx="745">
                  <c:v>81.147773526000762</c:v>
                </c:pt>
                <c:pt idx="746">
                  <c:v>80.801034311999544</c:v>
                </c:pt>
                <c:pt idx="747">
                  <c:v>92.883437954000257</c:v>
                </c:pt>
                <c:pt idx="748">
                  <c:v>73.970259667999912</c:v>
                </c:pt>
                <c:pt idx="749">
                  <c:v>59.893059246000249</c:v>
                </c:pt>
                <c:pt idx="750">
                  <c:v>56.403515999999868</c:v>
                </c:pt>
                <c:pt idx="751">
                  <c:v>87.476849279999485</c:v>
                </c:pt>
                <c:pt idx="752">
                  <c:v>94.27746432200037</c:v>
                </c:pt>
                <c:pt idx="753">
                  <c:v>71.359911038000021</c:v>
                </c:pt>
                <c:pt idx="754">
                  <c:v>75.372917997999579</c:v>
                </c:pt>
                <c:pt idx="755">
                  <c:v>73.951607154000314</c:v>
                </c:pt>
                <c:pt idx="756">
                  <c:v>88.363976406000475</c:v>
                </c:pt>
                <c:pt idx="757">
                  <c:v>76.196114011999384</c:v>
                </c:pt>
                <c:pt idx="758">
                  <c:v>74.181140028000016</c:v>
                </c:pt>
                <c:pt idx="759">
                  <c:v>76.000416010000336</c:v>
                </c:pt>
                <c:pt idx="760">
                  <c:v>62.410825923999774</c:v>
                </c:pt>
                <c:pt idx="761">
                  <c:v>65.165746878000078</c:v>
                </c:pt>
                <c:pt idx="762">
                  <c:v>61.746009000000413</c:v>
                </c:pt>
                <c:pt idx="763">
                  <c:v>70.320572835999727</c:v>
                </c:pt>
                <c:pt idx="764">
                  <c:v>60.116614275999673</c:v>
                </c:pt>
                <c:pt idx="765">
                  <c:v>82.003756379999714</c:v>
                </c:pt>
                <c:pt idx="766">
                  <c:v>79.076439846000653</c:v>
                </c:pt>
                <c:pt idx="767">
                  <c:v>79.006717319999424</c:v>
                </c:pt>
                <c:pt idx="768">
                  <c:v>64.202171916000665</c:v>
                </c:pt>
                <c:pt idx="769">
                  <c:v>63.245197533999587</c:v>
                </c:pt>
                <c:pt idx="770">
                  <c:v>68.850626578000103</c:v>
                </c:pt>
                <c:pt idx="771">
                  <c:v>68.119414094000135</c:v>
                </c:pt>
                <c:pt idx="772">
                  <c:v>96.709272532000242</c:v>
                </c:pt>
                <c:pt idx="773">
                  <c:v>69.374099871999704</c:v>
                </c:pt>
                <c:pt idx="774">
                  <c:v>94.226937927999998</c:v>
                </c:pt>
                <c:pt idx="775">
                  <c:v>112.94239189800008</c:v>
                </c:pt>
                <c:pt idx="776">
                  <c:v>133.20955556600001</c:v>
                </c:pt>
                <c:pt idx="777">
                  <c:v>128.22247856600001</c:v>
                </c:pt>
                <c:pt idx="778">
                  <c:v>138.29318329399976</c:v>
                </c:pt>
                <c:pt idx="779">
                  <c:v>133.09562086599985</c:v>
                </c:pt>
                <c:pt idx="780">
                  <c:v>134.08807781600044</c:v>
                </c:pt>
                <c:pt idx="781">
                  <c:v>134.19744140599948</c:v>
                </c:pt>
                <c:pt idx="782">
                  <c:v>118.39809074400038</c:v>
                </c:pt>
                <c:pt idx="783">
                  <c:v>100.02392709400036</c:v>
                </c:pt>
                <c:pt idx="784">
                  <c:v>62.946316363999244</c:v>
                </c:pt>
                <c:pt idx="785">
                  <c:v>95.437508968000529</c:v>
                </c:pt>
                <c:pt idx="786">
                  <c:v>86.890734556000154</c:v>
                </c:pt>
                <c:pt idx="787">
                  <c:v>94.1496125179996</c:v>
                </c:pt>
                <c:pt idx="788">
                  <c:v>72.37554608999983</c:v>
                </c:pt>
                <c:pt idx="789">
                  <c:v>105.78097549199975</c:v>
                </c:pt>
                <c:pt idx="790">
                  <c:v>178.98040184800087</c:v>
                </c:pt>
                <c:pt idx="791">
                  <c:v>201.88273954199965</c:v>
                </c:pt>
                <c:pt idx="792">
                  <c:v>231.73633905800031</c:v>
                </c:pt>
                <c:pt idx="793">
                  <c:v>266.14969254999954</c:v>
                </c:pt>
                <c:pt idx="794">
                  <c:v>280.78351580800012</c:v>
                </c:pt>
                <c:pt idx="795">
                  <c:v>238.13106541399978</c:v>
                </c:pt>
                <c:pt idx="796">
                  <c:v>215.7201776159998</c:v>
                </c:pt>
                <c:pt idx="797">
                  <c:v>180.90718696600015</c:v>
                </c:pt>
                <c:pt idx="798">
                  <c:v>258.98821041599979</c:v>
                </c:pt>
                <c:pt idx="799">
                  <c:v>508.47937581800011</c:v>
                </c:pt>
                <c:pt idx="800">
                  <c:v>448.69639765200071</c:v>
                </c:pt>
                <c:pt idx="801">
                  <c:v>403.93001681799944</c:v>
                </c:pt>
                <c:pt idx="802">
                  <c:v>296.76694019600029</c:v>
                </c:pt>
                <c:pt idx="803">
                  <c:v>477.07701482599987</c:v>
                </c:pt>
                <c:pt idx="804">
                  <c:v>391.78752665199977</c:v>
                </c:pt>
                <c:pt idx="805">
                  <c:v>372.84823746600085</c:v>
                </c:pt>
                <c:pt idx="806">
                  <c:v>367.38850625000032</c:v>
                </c:pt>
                <c:pt idx="807">
                  <c:v>322.30071002999892</c:v>
                </c:pt>
                <c:pt idx="808">
                  <c:v>319.42373380199984</c:v>
                </c:pt>
                <c:pt idx="809">
                  <c:v>243.17582171799972</c:v>
                </c:pt>
                <c:pt idx="810">
                  <c:v>212.62120034800108</c:v>
                </c:pt>
                <c:pt idx="811">
                  <c:v>259.7173753699995</c:v>
                </c:pt>
                <c:pt idx="812">
                  <c:v>224.24443767200003</c:v>
                </c:pt>
                <c:pt idx="813">
                  <c:v>227.66554067600012</c:v>
                </c:pt>
                <c:pt idx="814">
                  <c:v>197.52040654999973</c:v>
                </c:pt>
                <c:pt idx="815">
                  <c:v>174.88350930200093</c:v>
                </c:pt>
                <c:pt idx="816">
                  <c:v>197.23063437199974</c:v>
                </c:pt>
                <c:pt idx="817">
                  <c:v>183.19844093400036</c:v>
                </c:pt>
                <c:pt idx="818">
                  <c:v>191.34344834999959</c:v>
                </c:pt>
                <c:pt idx="819">
                  <c:v>203.26603734199892</c:v>
                </c:pt>
                <c:pt idx="820">
                  <c:v>208.34055919400006</c:v>
                </c:pt>
                <c:pt idx="821">
                  <c:v>180.64092513600011</c:v>
                </c:pt>
                <c:pt idx="822">
                  <c:v>206.37630946400034</c:v>
                </c:pt>
                <c:pt idx="823">
                  <c:v>216.29166977199995</c:v>
                </c:pt>
                <c:pt idx="824">
                  <c:v>250.44172915600009</c:v>
                </c:pt>
                <c:pt idx="825">
                  <c:v>196.75077450199959</c:v>
                </c:pt>
                <c:pt idx="826">
                  <c:v>213.14835845800005</c:v>
                </c:pt>
                <c:pt idx="827">
                  <c:v>221.89988266800003</c:v>
                </c:pt>
                <c:pt idx="828">
                  <c:v>216.58680302600061</c:v>
                </c:pt>
                <c:pt idx="829">
                  <c:v>335.10069685799931</c:v>
                </c:pt>
                <c:pt idx="830">
                  <c:v>294.00231751600057</c:v>
                </c:pt>
                <c:pt idx="831">
                  <c:v>233.969173998</c:v>
                </c:pt>
                <c:pt idx="832">
                  <c:v>312.56351789200062</c:v>
                </c:pt>
                <c:pt idx="833">
                  <c:v>281.97988253599908</c:v>
                </c:pt>
                <c:pt idx="834">
                  <c:v>248.9169950080003</c:v>
                </c:pt>
                <c:pt idx="835">
                  <c:v>240.38875156599943</c:v>
                </c:pt>
                <c:pt idx="836">
                  <c:v>294.6830245980014</c:v>
                </c:pt>
                <c:pt idx="837">
                  <c:v>272.28712626600009</c:v>
                </c:pt>
                <c:pt idx="838">
                  <c:v>249.0718813019993</c:v>
                </c:pt>
                <c:pt idx="839">
                  <c:v>264.27313651200058</c:v>
                </c:pt>
                <c:pt idx="840">
                  <c:v>249.09162544799864</c:v>
                </c:pt>
                <c:pt idx="841">
                  <c:v>222.10088909600057</c:v>
                </c:pt>
                <c:pt idx="842">
                  <c:v>211.81943688000064</c:v>
                </c:pt>
                <c:pt idx="843">
                  <c:v>195.794170388</c:v>
                </c:pt>
                <c:pt idx="844">
                  <c:v>189.36339298399866</c:v>
                </c:pt>
                <c:pt idx="845">
                  <c:v>188.09817892400014</c:v>
                </c:pt>
                <c:pt idx="846">
                  <c:v>206.65323700400137</c:v>
                </c:pt>
                <c:pt idx="847">
                  <c:v>188.37901537799851</c:v>
                </c:pt>
                <c:pt idx="848">
                  <c:v>172.94093433800157</c:v>
                </c:pt>
                <c:pt idx="849">
                  <c:v>178.54838854399873</c:v>
                </c:pt>
                <c:pt idx="850">
                  <c:v>184.06716502800126</c:v>
                </c:pt>
                <c:pt idx="851">
                  <c:v>161.72530520799984</c:v>
                </c:pt>
                <c:pt idx="852">
                  <c:v>128.14030725199848</c:v>
                </c:pt>
                <c:pt idx="853">
                  <c:v>130.10232026000128</c:v>
                </c:pt>
                <c:pt idx="854">
                  <c:v>132.97824705199886</c:v>
                </c:pt>
                <c:pt idx="855">
                  <c:v>121.63721203200132</c:v>
                </c:pt>
                <c:pt idx="856">
                  <c:v>137.34454470200009</c:v>
                </c:pt>
                <c:pt idx="857">
                  <c:v>105.71225961999892</c:v>
                </c:pt>
                <c:pt idx="858">
                  <c:v>145.71779165999999</c:v>
                </c:pt>
                <c:pt idx="859">
                  <c:v>132.12742509399988</c:v>
                </c:pt>
                <c:pt idx="860">
                  <c:v>120.99884701200124</c:v>
                </c:pt>
                <c:pt idx="861">
                  <c:v>102.25985699999903</c:v>
                </c:pt>
                <c:pt idx="862">
                  <c:v>136.62566195999943</c:v>
                </c:pt>
                <c:pt idx="863">
                  <c:v>128.66054245799978</c:v>
                </c:pt>
                <c:pt idx="864">
                  <c:v>130.08930832800002</c:v>
                </c:pt>
                <c:pt idx="865">
                  <c:v>99.303679692001751</c:v>
                </c:pt>
                <c:pt idx="866">
                  <c:v>88.95340967199833</c:v>
                </c:pt>
                <c:pt idx="867">
                  <c:v>87.102957502001004</c:v>
                </c:pt>
                <c:pt idx="868">
                  <c:v>84.90524368799916</c:v>
                </c:pt>
                <c:pt idx="869">
                  <c:v>106.68403058400047</c:v>
                </c:pt>
                <c:pt idx="870">
                  <c:v>94.50606752400013</c:v>
                </c:pt>
                <c:pt idx="871">
                  <c:v>111.65829537600005</c:v>
                </c:pt>
                <c:pt idx="872">
                  <c:v>106.2375112060008</c:v>
                </c:pt>
                <c:pt idx="873">
                  <c:v>88.031645835999271</c:v>
                </c:pt>
                <c:pt idx="874">
                  <c:v>114.12441026600068</c:v>
                </c:pt>
                <c:pt idx="875">
                  <c:v>107.27422800799881</c:v>
                </c:pt>
                <c:pt idx="876">
                  <c:v>136.31577750000025</c:v>
                </c:pt>
                <c:pt idx="877">
                  <c:v>113.51445925200046</c:v>
                </c:pt>
                <c:pt idx="878">
                  <c:v>133.85437754600059</c:v>
                </c:pt>
                <c:pt idx="879">
                  <c:v>196.8115773079987</c:v>
                </c:pt>
                <c:pt idx="880">
                  <c:v>102.41424729200045</c:v>
                </c:pt>
                <c:pt idx="881">
                  <c:v>135.24416343399946</c:v>
                </c:pt>
                <c:pt idx="882">
                  <c:v>133.53712503799977</c:v>
                </c:pt>
                <c:pt idx="883">
                  <c:v>110.29734557600038</c:v>
                </c:pt>
                <c:pt idx="884">
                  <c:v>133.33009142200038</c:v>
                </c:pt>
                <c:pt idx="885">
                  <c:v>125.34429112600037</c:v>
                </c:pt>
                <c:pt idx="886">
                  <c:v>108.44983464799874</c:v>
                </c:pt>
                <c:pt idx="887">
                  <c:v>152.26290827200128</c:v>
                </c:pt>
                <c:pt idx="888">
                  <c:v>122.53201015199907</c:v>
                </c:pt>
                <c:pt idx="889">
                  <c:v>155.96860897000076</c:v>
                </c:pt>
                <c:pt idx="890">
                  <c:v>156.70038058999921</c:v>
                </c:pt>
                <c:pt idx="891">
                  <c:v>160.59838424999964</c:v>
                </c:pt>
                <c:pt idx="892">
                  <c:v>172.36232985200098</c:v>
                </c:pt>
                <c:pt idx="893">
                  <c:v>141.86062300799989</c:v>
                </c:pt>
                <c:pt idx="894">
                  <c:v>134.30981026200041</c:v>
                </c:pt>
                <c:pt idx="895">
                  <c:v>154.84686982799877</c:v>
                </c:pt>
                <c:pt idx="896">
                  <c:v>126.11994040400162</c:v>
                </c:pt>
                <c:pt idx="897">
                  <c:v>134.16614112799948</c:v>
                </c:pt>
                <c:pt idx="898">
                  <c:v>101.77368865599892</c:v>
                </c:pt>
                <c:pt idx="899">
                  <c:v>131.88725680799996</c:v>
                </c:pt>
                <c:pt idx="900">
                  <c:v>94.370074128000383</c:v>
                </c:pt>
                <c:pt idx="901">
                  <c:v>98.643268891999753</c:v>
                </c:pt>
                <c:pt idx="902">
                  <c:v>94.469394864000989</c:v>
                </c:pt>
                <c:pt idx="903">
                  <c:v>97.863587735998834</c:v>
                </c:pt>
                <c:pt idx="904">
                  <c:v>70.112905008001448</c:v>
                </c:pt>
                <c:pt idx="905">
                  <c:v>80.629059501998753</c:v>
                </c:pt>
                <c:pt idx="906">
                  <c:v>99.260723599999821</c:v>
                </c:pt>
                <c:pt idx="907">
                  <c:v>80.488984246000967</c:v>
                </c:pt>
                <c:pt idx="908">
                  <c:v>70.639832656000195</c:v>
                </c:pt>
                <c:pt idx="909">
                  <c:v>76.723105204000333</c:v>
                </c:pt>
                <c:pt idx="910">
                  <c:v>84.375995497999099</c:v>
                </c:pt>
                <c:pt idx="911">
                  <c:v>94.439170259999344</c:v>
                </c:pt>
                <c:pt idx="912">
                  <c:v>83.442903070001222</c:v>
                </c:pt>
                <c:pt idx="913">
                  <c:v>87.552219355998915</c:v>
                </c:pt>
                <c:pt idx="914">
                  <c:v>84.88066473200044</c:v>
                </c:pt>
                <c:pt idx="915">
                  <c:v>85.820354398000092</c:v>
                </c:pt>
                <c:pt idx="916">
                  <c:v>69.123795566000467</c:v>
                </c:pt>
                <c:pt idx="917">
                  <c:v>83.784133238000351</c:v>
                </c:pt>
                <c:pt idx="918">
                  <c:v>62.529769319999858</c:v>
                </c:pt>
                <c:pt idx="919">
                  <c:v>45.655510867999546</c:v>
                </c:pt>
                <c:pt idx="920">
                  <c:v>73.347079030000401</c:v>
                </c:pt>
                <c:pt idx="921">
                  <c:v>71.813322876000214</c:v>
                </c:pt>
                <c:pt idx="922">
                  <c:v>57.828826144000296</c:v>
                </c:pt>
                <c:pt idx="923">
                  <c:v>67.78115290999979</c:v>
                </c:pt>
                <c:pt idx="924">
                  <c:v>37.368353595998762</c:v>
                </c:pt>
                <c:pt idx="925">
                  <c:v>22.442121530000588</c:v>
                </c:pt>
                <c:pt idx="926">
                  <c:v>6.4768478000008471</c:v>
                </c:pt>
                <c:pt idx="927">
                  <c:v>7.1221750679984108</c:v>
                </c:pt>
                <c:pt idx="928">
                  <c:v>5.5775102060000501</c:v>
                </c:pt>
                <c:pt idx="929">
                  <c:v>6.9436143500001055</c:v>
                </c:pt>
                <c:pt idx="930">
                  <c:v>8.0428851500002061</c:v>
                </c:pt>
                <c:pt idx="931">
                  <c:v>5.3483192739994845</c:v>
                </c:pt>
                <c:pt idx="932">
                  <c:v>4.3246602700016812</c:v>
                </c:pt>
                <c:pt idx="933">
                  <c:v>3.1530496419999401</c:v>
                </c:pt>
                <c:pt idx="934">
                  <c:v>61.288159533999846</c:v>
                </c:pt>
                <c:pt idx="935">
                  <c:v>54.448891888000247</c:v>
                </c:pt>
                <c:pt idx="936">
                  <c:v>48.740762289998735</c:v>
                </c:pt>
                <c:pt idx="937">
                  <c:v>48.222570548000483</c:v>
                </c:pt>
                <c:pt idx="938">
                  <c:v>48.665647313999173</c:v>
                </c:pt>
                <c:pt idx="939">
                  <c:v>41.122686298001703</c:v>
                </c:pt>
                <c:pt idx="940">
                  <c:v>36.724430007999224</c:v>
                </c:pt>
                <c:pt idx="941">
                  <c:v>43.001909232000386</c:v>
                </c:pt>
                <c:pt idx="942">
                  <c:v>34.720002079999318</c:v>
                </c:pt>
                <c:pt idx="943">
                  <c:v>50.225131983210481</c:v>
                </c:pt>
                <c:pt idx="944">
                  <c:v>61.525882113210479</c:v>
                </c:pt>
                <c:pt idx="945">
                  <c:v>73.043389039210481</c:v>
                </c:pt>
                <c:pt idx="946">
                  <c:v>47.858004181210475</c:v>
                </c:pt>
                <c:pt idx="947">
                  <c:v>38.260484667210477</c:v>
                </c:pt>
                <c:pt idx="948">
                  <c:v>54.943769509208607</c:v>
                </c:pt>
                <c:pt idx="949">
                  <c:v>41.099467483212344</c:v>
                </c:pt>
                <c:pt idx="950">
                  <c:v>40.945786410027097</c:v>
                </c:pt>
                <c:pt idx="951">
                  <c:v>35.889768946025235</c:v>
                </c:pt>
                <c:pt idx="952">
                  <c:v>27.263751104027097</c:v>
                </c:pt>
                <c:pt idx="953">
                  <c:v>38.547140088027099</c:v>
                </c:pt>
                <c:pt idx="954">
                  <c:v>28.974149410027103</c:v>
                </c:pt>
                <c:pt idx="955">
                  <c:v>32.685722826027103</c:v>
                </c:pt>
                <c:pt idx="956">
                  <c:v>29.523825512027098</c:v>
                </c:pt>
                <c:pt idx="957">
                  <c:v>26.665017136181465</c:v>
                </c:pt>
                <c:pt idx="958">
                  <c:v>34.922528152181464</c:v>
                </c:pt>
                <c:pt idx="959">
                  <c:v>20.846139648181467</c:v>
                </c:pt>
                <c:pt idx="960">
                  <c:v>22.256766180181469</c:v>
                </c:pt>
                <c:pt idx="961">
                  <c:v>21.563551994183335</c:v>
                </c:pt>
                <c:pt idx="962">
                  <c:v>52.050600474181472</c:v>
                </c:pt>
                <c:pt idx="963">
                  <c:v>49.617254990181465</c:v>
                </c:pt>
                <c:pt idx="964">
                  <c:v>47.518441093241606</c:v>
                </c:pt>
                <c:pt idx="965">
                  <c:v>48.319693417243471</c:v>
                </c:pt>
                <c:pt idx="966">
                  <c:v>30.097564563243466</c:v>
                </c:pt>
                <c:pt idx="967">
                  <c:v>11.081069043241602</c:v>
                </c:pt>
                <c:pt idx="968">
                  <c:v>13.516125849243464</c:v>
                </c:pt>
                <c:pt idx="969">
                  <c:v>46.489331559243467</c:v>
                </c:pt>
                <c:pt idx="970">
                  <c:v>40.751426009241605</c:v>
                </c:pt>
                <c:pt idx="971">
                  <c:v>34.861840490035739</c:v>
                </c:pt>
                <c:pt idx="972">
                  <c:v>43.86060615203575</c:v>
                </c:pt>
                <c:pt idx="973">
                  <c:v>28.653423582033881</c:v>
                </c:pt>
                <c:pt idx="974">
                  <c:v>16.294752982035746</c:v>
                </c:pt>
                <c:pt idx="975">
                  <c:v>28.816997316035739</c:v>
                </c:pt>
                <c:pt idx="976">
                  <c:v>39.483969496035748</c:v>
                </c:pt>
                <c:pt idx="977">
                  <c:v>33.960398858035738</c:v>
                </c:pt>
                <c:pt idx="978">
                  <c:v>37.351551555248456</c:v>
                </c:pt>
                <c:pt idx="979">
                  <c:v>26.66675027724845</c:v>
                </c:pt>
                <c:pt idx="980">
                  <c:v>24.869887769250315</c:v>
                </c:pt>
                <c:pt idx="981">
                  <c:v>29.214634431248452</c:v>
                </c:pt>
                <c:pt idx="982">
                  <c:v>19.462440435248457</c:v>
                </c:pt>
                <c:pt idx="983">
                  <c:v>34.980224583250312</c:v>
                </c:pt>
                <c:pt idx="984">
                  <c:v>52.279389133248451</c:v>
                </c:pt>
                <c:pt idx="985">
                  <c:v>55.021547317802558</c:v>
                </c:pt>
                <c:pt idx="986">
                  <c:v>51.873194353802553</c:v>
                </c:pt>
                <c:pt idx="987">
                  <c:v>36.709130287802545</c:v>
                </c:pt>
                <c:pt idx="988">
                  <c:v>15.321682983802551</c:v>
                </c:pt>
                <c:pt idx="989">
                  <c:v>8.5670798258025531</c:v>
                </c:pt>
                <c:pt idx="990">
                  <c:v>14.361746075802548</c:v>
                </c:pt>
                <c:pt idx="991">
                  <c:v>28.290935725802555</c:v>
                </c:pt>
                <c:pt idx="992">
                  <c:v>52.471706541696435</c:v>
                </c:pt>
                <c:pt idx="993">
                  <c:v>48.68368813969829</c:v>
                </c:pt>
                <c:pt idx="994">
                  <c:v>41.438852311696436</c:v>
                </c:pt>
                <c:pt idx="995">
                  <c:v>15.701163941696432</c:v>
                </c:pt>
                <c:pt idx="996">
                  <c:v>5.7509639036982989</c:v>
                </c:pt>
                <c:pt idx="997">
                  <c:v>18.114253911696434</c:v>
                </c:pt>
                <c:pt idx="998">
                  <c:v>18.965505891696434</c:v>
                </c:pt>
                <c:pt idx="999">
                  <c:v>10.509841021213367</c:v>
                </c:pt>
                <c:pt idx="1000">
                  <c:v>10.026835815213373</c:v>
                </c:pt>
                <c:pt idx="1001">
                  <c:v>10.121648751212437</c:v>
                </c:pt>
                <c:pt idx="1002">
                  <c:v>8.9165426272133708</c:v>
                </c:pt>
                <c:pt idx="1003">
                  <c:v>8.1962194632124366</c:v>
                </c:pt>
                <c:pt idx="1004">
                  <c:v>7.4049304952133683</c:v>
                </c:pt>
                <c:pt idx="1005">
                  <c:v>4.6220452072124392</c:v>
                </c:pt>
                <c:pt idx="1006">
                  <c:v>2.4096957607003278</c:v>
                </c:pt>
                <c:pt idx="1007">
                  <c:v>7.0492362647012632</c:v>
                </c:pt>
                <c:pt idx="1008">
                  <c:v>5.9302590727003262</c:v>
                </c:pt>
                <c:pt idx="1009">
                  <c:v>3.9637368527003272</c:v>
                </c:pt>
                <c:pt idx="1010">
                  <c:v>1.9810356107003282</c:v>
                </c:pt>
                <c:pt idx="1011">
                  <c:v>2.5055745447012594</c:v>
                </c:pt>
                <c:pt idx="1012">
                  <c:v>5.0956557527003312</c:v>
                </c:pt>
                <c:pt idx="1013">
                  <c:v>29.974421912888815</c:v>
                </c:pt>
                <c:pt idx="1014">
                  <c:v>25.404605768888818</c:v>
                </c:pt>
                <c:pt idx="1015">
                  <c:v>26.301615220888817</c:v>
                </c:pt>
                <c:pt idx="1016">
                  <c:v>14.215277838888818</c:v>
                </c:pt>
                <c:pt idx="1017">
                  <c:v>17.381102476889748</c:v>
                </c:pt>
                <c:pt idx="1018">
                  <c:v>36.138248392888819</c:v>
                </c:pt>
                <c:pt idx="1019">
                  <c:v>65.728597520888812</c:v>
                </c:pt>
                <c:pt idx="1020">
                  <c:v>73.399671114986489</c:v>
                </c:pt>
                <c:pt idx="1021">
                  <c:v>45.958927128986495</c:v>
                </c:pt>
                <c:pt idx="1022">
                  <c:v>49.23836292698649</c:v>
                </c:pt>
                <c:pt idx="1023">
                  <c:v>45.347124974987416</c:v>
                </c:pt>
                <c:pt idx="1024">
                  <c:v>45.979064122986493</c:v>
                </c:pt>
                <c:pt idx="1025">
                  <c:v>44.119488864986486</c:v>
                </c:pt>
                <c:pt idx="1026">
                  <c:v>42.562096610986487</c:v>
                </c:pt>
                <c:pt idx="1027">
                  <c:v>32.04813831445005</c:v>
                </c:pt>
                <c:pt idx="1028">
                  <c:v>46.548202682450047</c:v>
                </c:pt>
                <c:pt idx="1029">
                  <c:v>49.28055410445004</c:v>
                </c:pt>
                <c:pt idx="1030">
                  <c:v>19.409299686450044</c:v>
                </c:pt>
                <c:pt idx="1031">
                  <c:v>11.565496718450049</c:v>
                </c:pt>
                <c:pt idx="1032">
                  <c:v>16.514832544450051</c:v>
                </c:pt>
                <c:pt idx="1033">
                  <c:v>46.016396108450046</c:v>
                </c:pt>
                <c:pt idx="1034">
                  <c:v>76.021301372363624</c:v>
                </c:pt>
                <c:pt idx="1035">
                  <c:v>43.424996616363622</c:v>
                </c:pt>
                <c:pt idx="1036">
                  <c:v>47.082716798362696</c:v>
                </c:pt>
                <c:pt idx="1037">
                  <c:v>47.250558606363619</c:v>
                </c:pt>
                <c:pt idx="1038">
                  <c:v>43.322230924363616</c:v>
                </c:pt>
                <c:pt idx="1039">
                  <c:v>57.866048662362694</c:v>
                </c:pt>
                <c:pt idx="1040">
                  <c:v>48.88475467436362</c:v>
                </c:pt>
                <c:pt idx="1041">
                  <c:v>86.827557459148878</c:v>
                </c:pt>
                <c:pt idx="1042">
                  <c:v>90.703995073148889</c:v>
                </c:pt>
                <c:pt idx="1043">
                  <c:v>92.80593763914888</c:v>
                </c:pt>
                <c:pt idx="1044">
                  <c:v>95.004198411147954</c:v>
                </c:pt>
                <c:pt idx="1045">
                  <c:v>98.092598529148887</c:v>
                </c:pt>
                <c:pt idx="1046">
                  <c:v>121.65085452914889</c:v>
                </c:pt>
                <c:pt idx="1047">
                  <c:v>115.99554830914889</c:v>
                </c:pt>
                <c:pt idx="1048">
                  <c:v>92.899406129739191</c:v>
                </c:pt>
                <c:pt idx="1049">
                  <c:v>99.544248713739194</c:v>
                </c:pt>
                <c:pt idx="1050">
                  <c:v>100.65316206573826</c:v>
                </c:pt>
                <c:pt idx="1051">
                  <c:v>76.331348461739196</c:v>
                </c:pt>
                <c:pt idx="1052">
                  <c:v>72.29296538173918</c:v>
                </c:pt>
                <c:pt idx="1053">
                  <c:v>107.86359773573918</c:v>
                </c:pt>
                <c:pt idx="1054">
                  <c:v>95.260906345739187</c:v>
                </c:pt>
                <c:pt idx="1055">
                  <c:v>84.219487363573009</c:v>
                </c:pt>
                <c:pt idx="1056">
                  <c:v>100.04509160957394</c:v>
                </c:pt>
                <c:pt idx="1057">
                  <c:v>93.980402249573928</c:v>
                </c:pt>
                <c:pt idx="1058">
                  <c:v>71.511494399572996</c:v>
                </c:pt>
                <c:pt idx="1059">
                  <c:v>73.564121463573926</c:v>
                </c:pt>
                <c:pt idx="1060">
                  <c:v>89.040418399572999</c:v>
                </c:pt>
                <c:pt idx="1061">
                  <c:v>91.799074073573934</c:v>
                </c:pt>
                <c:pt idx="1062">
                  <c:v>100.63240383628586</c:v>
                </c:pt>
                <c:pt idx="1063">
                  <c:v>106.08269200028586</c:v>
                </c:pt>
                <c:pt idx="1064">
                  <c:v>97.483749356285841</c:v>
                </c:pt>
                <c:pt idx="1065">
                  <c:v>90.406102360286781</c:v>
                </c:pt>
                <c:pt idx="1066">
                  <c:v>84.877445290285849</c:v>
                </c:pt>
                <c:pt idx="1067">
                  <c:v>108.38442733628585</c:v>
                </c:pt>
                <c:pt idx="1068">
                  <c:v>126.39369236228585</c:v>
                </c:pt>
                <c:pt idx="1069">
                  <c:v>87.530024344428583</c:v>
                </c:pt>
                <c:pt idx="1070">
                  <c:v>77.79707729442859</c:v>
                </c:pt>
                <c:pt idx="1071">
                  <c:v>62.221405000428589</c:v>
                </c:pt>
                <c:pt idx="1072">
                  <c:v>55.722765724428598</c:v>
                </c:pt>
                <c:pt idx="1073">
                  <c:v>55.570950698428589</c:v>
                </c:pt>
                <c:pt idx="1074">
                  <c:v>67.086032550428584</c:v>
                </c:pt>
                <c:pt idx="1075">
                  <c:v>96.116496704428585</c:v>
                </c:pt>
                <c:pt idx="1076">
                  <c:v>108.89356766227644</c:v>
                </c:pt>
                <c:pt idx="1077">
                  <c:v>84.367956072275518</c:v>
                </c:pt>
                <c:pt idx="1078">
                  <c:v>86.439192054275509</c:v>
                </c:pt>
                <c:pt idx="1079">
                  <c:v>74.558017642275516</c:v>
                </c:pt>
                <c:pt idx="1080">
                  <c:v>69.979588598275512</c:v>
                </c:pt>
                <c:pt idx="1081">
                  <c:v>111.35579548227645</c:v>
                </c:pt>
                <c:pt idx="1082">
                  <c:v>93.976316482275507</c:v>
                </c:pt>
                <c:pt idx="1083">
                  <c:v>100.39496794998715</c:v>
                </c:pt>
                <c:pt idx="1084">
                  <c:v>105.42220162998713</c:v>
                </c:pt>
                <c:pt idx="1085">
                  <c:v>94.193360369987133</c:v>
                </c:pt>
                <c:pt idx="1086">
                  <c:v>95.961340389987129</c:v>
                </c:pt>
                <c:pt idx="1087">
                  <c:v>90.140903709987128</c:v>
                </c:pt>
                <c:pt idx="1088">
                  <c:v>92.598722409987133</c:v>
                </c:pt>
                <c:pt idx="1089">
                  <c:v>78.200598777987139</c:v>
                </c:pt>
                <c:pt idx="1090">
                  <c:v>80.392952800517691</c:v>
                </c:pt>
                <c:pt idx="1091">
                  <c:v>100.61535695651676</c:v>
                </c:pt>
                <c:pt idx="1092">
                  <c:v>78.507003536517686</c:v>
                </c:pt>
                <c:pt idx="1093">
                  <c:v>61.730001186517676</c:v>
                </c:pt>
                <c:pt idx="1094">
                  <c:v>62.125770364517678</c:v>
                </c:pt>
                <c:pt idx="1095">
                  <c:v>67.709005472517688</c:v>
                </c:pt>
                <c:pt idx="1096">
                  <c:v>48.123127146517682</c:v>
                </c:pt>
                <c:pt idx="1097">
                  <c:v>42.636473521669153</c:v>
                </c:pt>
                <c:pt idx="1098">
                  <c:v>64.323681971667284</c:v>
                </c:pt>
                <c:pt idx="1099">
                  <c:v>75.643640243669154</c:v>
                </c:pt>
                <c:pt idx="1100">
                  <c:v>40.164393683671022</c:v>
                </c:pt>
                <c:pt idx="1101">
                  <c:v>23.406447041667292</c:v>
                </c:pt>
                <c:pt idx="1102">
                  <c:v>48.050071631669155</c:v>
                </c:pt>
                <c:pt idx="1103">
                  <c:v>49.386536037670083</c:v>
                </c:pt>
                <c:pt idx="1104">
                  <c:v>33.719116509774096</c:v>
                </c:pt>
                <c:pt idx="1105">
                  <c:v>47.290569803776897</c:v>
                </c:pt>
                <c:pt idx="1106">
                  <c:v>49.306202171775034</c:v>
                </c:pt>
                <c:pt idx="1107">
                  <c:v>21.417700821775025</c:v>
                </c:pt>
                <c:pt idx="1108">
                  <c:v>27.372357911775957</c:v>
                </c:pt>
                <c:pt idx="1109">
                  <c:v>38.601003241775963</c:v>
                </c:pt>
                <c:pt idx="1110">
                  <c:v>66.269905331775973</c:v>
                </c:pt>
                <c:pt idx="1111">
                  <c:v>57.049382584859849</c:v>
                </c:pt>
                <c:pt idx="1112">
                  <c:v>47.086793530857058</c:v>
                </c:pt>
                <c:pt idx="1113">
                  <c:v>75.72736085885893</c:v>
                </c:pt>
                <c:pt idx="1114">
                  <c:v>43.378133048858913</c:v>
                </c:pt>
                <c:pt idx="1115">
                  <c:v>21.839733468858917</c:v>
                </c:pt>
                <c:pt idx="1116">
                  <c:v>65.404301698859854</c:v>
                </c:pt>
                <c:pt idx="1117">
                  <c:v>50.40606404885893</c:v>
                </c:pt>
                <c:pt idx="1118">
                  <c:v>86.933992344619128</c:v>
                </c:pt>
                <c:pt idx="1119">
                  <c:v>93.897589926620057</c:v>
                </c:pt>
                <c:pt idx="1120">
                  <c:v>99.325622760620988</c:v>
                </c:pt>
                <c:pt idx="1121">
                  <c:v>91.521473510619117</c:v>
                </c:pt>
                <c:pt idx="1122">
                  <c:v>77.209113650621902</c:v>
                </c:pt>
                <c:pt idx="1123">
                  <c:v>99.019040460619109</c:v>
                </c:pt>
                <c:pt idx="1124">
                  <c:v>101.45238873061912</c:v>
                </c:pt>
                <c:pt idx="1125">
                  <c:v>167.32990158214932</c:v>
                </c:pt>
                <c:pt idx="1126">
                  <c:v>172.57129317015026</c:v>
                </c:pt>
                <c:pt idx="1127">
                  <c:v>185.58193324014655</c:v>
                </c:pt>
                <c:pt idx="1128">
                  <c:v>185.57443929814841</c:v>
                </c:pt>
                <c:pt idx="1129">
                  <c:v>184.96758135014844</c:v>
                </c:pt>
                <c:pt idx="1130">
                  <c:v>193.9985455941484</c:v>
                </c:pt>
                <c:pt idx="1131">
                  <c:v>194.73273308214843</c:v>
                </c:pt>
                <c:pt idx="1132">
                  <c:v>141.24960643784806</c:v>
                </c:pt>
                <c:pt idx="1133">
                  <c:v>141.99456505784809</c:v>
                </c:pt>
                <c:pt idx="1134">
                  <c:v>133.18816221984807</c:v>
                </c:pt>
                <c:pt idx="1135">
                  <c:v>126.08179446984809</c:v>
                </c:pt>
                <c:pt idx="1136">
                  <c:v>114.24660454384994</c:v>
                </c:pt>
                <c:pt idx="1137">
                  <c:v>123.23982218384808</c:v>
                </c:pt>
                <c:pt idx="1138">
                  <c:v>139.96621025384809</c:v>
                </c:pt>
                <c:pt idx="1139">
                  <c:v>120.51201069644542</c:v>
                </c:pt>
                <c:pt idx="1140">
                  <c:v>103.62366132644726</c:v>
                </c:pt>
                <c:pt idx="1141">
                  <c:v>107.92361247844542</c:v>
                </c:pt>
                <c:pt idx="1142">
                  <c:v>94.661395232447276</c:v>
                </c:pt>
                <c:pt idx="1143">
                  <c:v>84.417533128447275</c:v>
                </c:pt>
                <c:pt idx="1144">
                  <c:v>109.91697916244728</c:v>
                </c:pt>
                <c:pt idx="1145">
                  <c:v>119.44313481844542</c:v>
                </c:pt>
                <c:pt idx="1146">
                  <c:v>87.669133587945765</c:v>
                </c:pt>
                <c:pt idx="1147">
                  <c:v>79.117863777947633</c:v>
                </c:pt>
                <c:pt idx="1148">
                  <c:v>75.298925477949496</c:v>
                </c:pt>
                <c:pt idx="1149">
                  <c:v>64.675635013947627</c:v>
                </c:pt>
                <c:pt idx="1150">
                  <c:v>66.564979371945768</c:v>
                </c:pt>
                <c:pt idx="1151">
                  <c:v>91.917289957949492</c:v>
                </c:pt>
                <c:pt idx="1152">
                  <c:v>75.530994327947624</c:v>
                </c:pt>
                <c:pt idx="1153">
                  <c:v>69.289270910230613</c:v>
                </c:pt>
                <c:pt idx="1154">
                  <c:v>63.050235326230613</c:v>
                </c:pt>
                <c:pt idx="1155">
                  <c:v>70.281357594230599</c:v>
                </c:pt>
                <c:pt idx="1156">
                  <c:v>55.068870526230612</c:v>
                </c:pt>
                <c:pt idx="1157">
                  <c:v>40.962997326230607</c:v>
                </c:pt>
                <c:pt idx="1158">
                  <c:v>48.809925076230606</c:v>
                </c:pt>
                <c:pt idx="1159">
                  <c:v>50.552694536232472</c:v>
                </c:pt>
                <c:pt idx="1160">
                  <c:v>97.019147523550728</c:v>
                </c:pt>
                <c:pt idx="1161">
                  <c:v>113.84208296755631</c:v>
                </c:pt>
                <c:pt idx="1162">
                  <c:v>134.52197430355446</c:v>
                </c:pt>
                <c:pt idx="1163">
                  <c:v>133.51658054355258</c:v>
                </c:pt>
                <c:pt idx="1164">
                  <c:v>106.09207119355446</c:v>
                </c:pt>
                <c:pt idx="1165">
                  <c:v>131.25724003755448</c:v>
                </c:pt>
                <c:pt idx="1166">
                  <c:v>122.23211537355259</c:v>
                </c:pt>
                <c:pt idx="1167">
                  <c:v>66.423159921277957</c:v>
                </c:pt>
                <c:pt idx="1168">
                  <c:v>83.605284791279814</c:v>
                </c:pt>
                <c:pt idx="1169">
                  <c:v>97.31405930127795</c:v>
                </c:pt>
                <c:pt idx="1170">
                  <c:v>74.730085641279814</c:v>
                </c:pt>
                <c:pt idx="1171">
                  <c:v>41.10151062127796</c:v>
                </c:pt>
                <c:pt idx="1172">
                  <c:v>61.183520481277952</c:v>
                </c:pt>
                <c:pt idx="1173">
                  <c:v>62.019924013279812</c:v>
                </c:pt>
                <c:pt idx="1174">
                  <c:v>59.071055764690456</c:v>
                </c:pt>
                <c:pt idx="1175">
                  <c:v>74.935512428690458</c:v>
                </c:pt>
                <c:pt idx="1176">
                  <c:v>98.979232132692331</c:v>
                </c:pt>
                <c:pt idx="1177">
                  <c:v>68.350062472690468</c:v>
                </c:pt>
                <c:pt idx="1178">
                  <c:v>41.342092642692322</c:v>
                </c:pt>
                <c:pt idx="1179">
                  <c:v>42.097826022690462</c:v>
                </c:pt>
                <c:pt idx="1180">
                  <c:v>37.964593062692323</c:v>
                </c:pt>
                <c:pt idx="1181">
                  <c:v>39.213666627381343</c:v>
                </c:pt>
                <c:pt idx="1182">
                  <c:v>50.573830553377618</c:v>
                </c:pt>
                <c:pt idx="1183">
                  <c:v>62.572995467381347</c:v>
                </c:pt>
                <c:pt idx="1184">
                  <c:v>40.591657867379489</c:v>
                </c:pt>
                <c:pt idx="1185">
                  <c:v>51.834302707379486</c:v>
                </c:pt>
                <c:pt idx="1186">
                  <c:v>76.663596839381356</c:v>
                </c:pt>
                <c:pt idx="1187">
                  <c:v>73.117987955377629</c:v>
                </c:pt>
                <c:pt idx="1188">
                  <c:v>45.025457179779593</c:v>
                </c:pt>
                <c:pt idx="1189">
                  <c:v>42.334654523779598</c:v>
                </c:pt>
                <c:pt idx="1190">
                  <c:v>53.15974707177773</c:v>
                </c:pt>
                <c:pt idx="1191">
                  <c:v>35.480903467779591</c:v>
                </c:pt>
                <c:pt idx="1192">
                  <c:v>30.381967119777727</c:v>
                </c:pt>
                <c:pt idx="1193">
                  <c:v>38.908794747777726</c:v>
                </c:pt>
                <c:pt idx="1194">
                  <c:v>35.47107080377959</c:v>
                </c:pt>
                <c:pt idx="1195">
                  <c:v>73.712806241523097</c:v>
                </c:pt>
                <c:pt idx="1196">
                  <c:v>82.085805213523102</c:v>
                </c:pt>
                <c:pt idx="1197">
                  <c:v>81.396663489523092</c:v>
                </c:pt>
                <c:pt idx="1198">
                  <c:v>71.818522277523101</c:v>
                </c:pt>
                <c:pt idx="1199">
                  <c:v>65.274229237523102</c:v>
                </c:pt>
                <c:pt idx="1200">
                  <c:v>75.212506453521229</c:v>
                </c:pt>
                <c:pt idx="1201">
                  <c:v>82.935088981523094</c:v>
                </c:pt>
                <c:pt idx="1202">
                  <c:v>100.01955431620908</c:v>
                </c:pt>
                <c:pt idx="1203">
                  <c:v>97.641006000207213</c:v>
                </c:pt>
                <c:pt idx="1204">
                  <c:v>76.378897956209073</c:v>
                </c:pt>
                <c:pt idx="1205">
                  <c:v>73.471277276207203</c:v>
                </c:pt>
                <c:pt idx="1206">
                  <c:v>82.185639796209074</c:v>
                </c:pt>
                <c:pt idx="1207">
                  <c:v>83.159873272209083</c:v>
                </c:pt>
                <c:pt idx="1208">
                  <c:v>84.985026912207204</c:v>
                </c:pt>
                <c:pt idx="1209">
                  <c:v>120.16118679154842</c:v>
                </c:pt>
                <c:pt idx="1210">
                  <c:v>122.20380337154656</c:v>
                </c:pt>
                <c:pt idx="1211">
                  <c:v>133.72847785954656</c:v>
                </c:pt>
                <c:pt idx="1212">
                  <c:v>132.6313132315484</c:v>
                </c:pt>
                <c:pt idx="1213">
                  <c:v>124.85783189154841</c:v>
                </c:pt>
                <c:pt idx="1214">
                  <c:v>140.27523416354651</c:v>
                </c:pt>
                <c:pt idx="1215">
                  <c:v>140.00997154754842</c:v>
                </c:pt>
                <c:pt idx="1216">
                  <c:v>105.74578503098869</c:v>
                </c:pt>
                <c:pt idx="1217">
                  <c:v>100.10085957899055</c:v>
                </c:pt>
                <c:pt idx="1218">
                  <c:v>102.84508728298869</c:v>
                </c:pt>
                <c:pt idx="1219">
                  <c:v>101.27597645099054</c:v>
                </c:pt>
                <c:pt idx="1220">
                  <c:v>93.979603794990538</c:v>
                </c:pt>
                <c:pt idx="1221">
                  <c:v>113.62013143498868</c:v>
                </c:pt>
                <c:pt idx="1222">
                  <c:v>103.96619035099054</c:v>
                </c:pt>
                <c:pt idx="1223">
                  <c:v>66.240335729308811</c:v>
                </c:pt>
                <c:pt idx="1224">
                  <c:v>74.459838409306926</c:v>
                </c:pt>
                <c:pt idx="1225">
                  <c:v>83.681761461306934</c:v>
                </c:pt>
                <c:pt idx="1226">
                  <c:v>75.979343089306937</c:v>
                </c:pt>
                <c:pt idx="1227">
                  <c:v>66.332061533306927</c:v>
                </c:pt>
                <c:pt idx="1228">
                  <c:v>71.994792609306927</c:v>
                </c:pt>
                <c:pt idx="1229">
                  <c:v>75.318443213308797</c:v>
                </c:pt>
                <c:pt idx="1230">
                  <c:v>74.387238174155129</c:v>
                </c:pt>
                <c:pt idx="1231">
                  <c:v>68.013996766156993</c:v>
                </c:pt>
                <c:pt idx="1232">
                  <c:v>65.746196786157</c:v>
                </c:pt>
                <c:pt idx="1233">
                  <c:v>64.555813354155134</c:v>
                </c:pt>
                <c:pt idx="1234">
                  <c:v>60.693564762158857</c:v>
                </c:pt>
                <c:pt idx="1235">
                  <c:v>72.660255906155129</c:v>
                </c:pt>
                <c:pt idx="1236">
                  <c:v>76.323855826155139</c:v>
                </c:pt>
                <c:pt idx="1237">
                  <c:v>66.072444093736294</c:v>
                </c:pt>
                <c:pt idx="1238">
                  <c:v>60.112883253734438</c:v>
                </c:pt>
                <c:pt idx="1239">
                  <c:v>59.233670805736296</c:v>
                </c:pt>
                <c:pt idx="1240">
                  <c:v>57.441988131732572</c:v>
                </c:pt>
                <c:pt idx="1241">
                  <c:v>54.705956471738155</c:v>
                </c:pt>
                <c:pt idx="1242">
                  <c:v>58.482604127732571</c:v>
                </c:pt>
                <c:pt idx="1243">
                  <c:v>53.428196333734434</c:v>
                </c:pt>
                <c:pt idx="1244">
                  <c:v>47.014110174643342</c:v>
                </c:pt>
                <c:pt idx="1245">
                  <c:v>47.436331922641486</c:v>
                </c:pt>
                <c:pt idx="1246">
                  <c:v>54.150731126643343</c:v>
                </c:pt>
                <c:pt idx="1247">
                  <c:v>46.084931126641479</c:v>
                </c:pt>
                <c:pt idx="1248">
                  <c:v>41.295931126643346</c:v>
                </c:pt>
                <c:pt idx="1249">
                  <c:v>49.686531126643345</c:v>
                </c:pt>
                <c:pt idx="1250">
                  <c:v>42.183331126641484</c:v>
                </c:pt>
                <c:pt idx="1251">
                  <c:v>44.163185207716381</c:v>
                </c:pt>
                <c:pt idx="1252">
                  <c:v>41.304885207716374</c:v>
                </c:pt>
                <c:pt idx="1253">
                  <c:v>46.568585207718236</c:v>
                </c:pt>
                <c:pt idx="1254">
                  <c:v>36.401185207716381</c:v>
                </c:pt>
                <c:pt idx="1255">
                  <c:v>36.240585207718233</c:v>
                </c:pt>
                <c:pt idx="1256">
                  <c:v>34.975485207718236</c:v>
                </c:pt>
                <c:pt idx="1257">
                  <c:v>40.61178520771638</c:v>
                </c:pt>
                <c:pt idx="1258">
                  <c:v>39.261803894815593</c:v>
                </c:pt>
                <c:pt idx="1259">
                  <c:v>28.651903894815593</c:v>
                </c:pt>
                <c:pt idx="1260">
                  <c:v>32.455803894815595</c:v>
                </c:pt>
                <c:pt idx="1261">
                  <c:v>29.773503894813729</c:v>
                </c:pt>
                <c:pt idx="1262">
                  <c:v>32.924003894815591</c:v>
                </c:pt>
                <c:pt idx="1263">
                  <c:v>39.106903894817457</c:v>
                </c:pt>
                <c:pt idx="1264">
                  <c:v>30.577103894813728</c:v>
                </c:pt>
                <c:pt idx="1265">
                  <c:v>41.711706325653196</c:v>
                </c:pt>
                <c:pt idx="1266">
                  <c:v>34.654706325653201</c:v>
                </c:pt>
                <c:pt idx="1267">
                  <c:v>40.438406325653197</c:v>
                </c:pt>
                <c:pt idx="1268">
                  <c:v>28.86030632565506</c:v>
                </c:pt>
                <c:pt idx="1269">
                  <c:v>27.151306325651333</c:v>
                </c:pt>
                <c:pt idx="1270">
                  <c:v>32.900106325653191</c:v>
                </c:pt>
                <c:pt idx="1271">
                  <c:v>46.088606325655057</c:v>
                </c:pt>
                <c:pt idx="1272">
                  <c:v>29.643409891292453</c:v>
                </c:pt>
                <c:pt idx="1273">
                  <c:v>25.588109891296174</c:v>
                </c:pt>
                <c:pt idx="1274">
                  <c:v>35.40990989129245</c:v>
                </c:pt>
                <c:pt idx="1275">
                  <c:v>19.301609891294312</c:v>
                </c:pt>
                <c:pt idx="1276">
                  <c:v>18.178709891294318</c:v>
                </c:pt>
                <c:pt idx="1277">
                  <c:v>29.170809891294319</c:v>
                </c:pt>
                <c:pt idx="1278">
                  <c:v>23.836309891292455</c:v>
                </c:pt>
                <c:pt idx="1279">
                  <c:v>24.171580756324534</c:v>
                </c:pt>
                <c:pt idx="1280">
                  <c:v>24.525180756322669</c:v>
                </c:pt>
                <c:pt idx="1281">
                  <c:v>40.275780756324529</c:v>
                </c:pt>
                <c:pt idx="1282">
                  <c:v>13.178880756322666</c:v>
                </c:pt>
                <c:pt idx="1283">
                  <c:v>7.1900807563226703</c:v>
                </c:pt>
                <c:pt idx="1284">
                  <c:v>8.1274807563245268</c:v>
                </c:pt>
                <c:pt idx="1285">
                  <c:v>10.879480756322664</c:v>
                </c:pt>
                <c:pt idx="1286">
                  <c:v>20.654325364394115</c:v>
                </c:pt>
                <c:pt idx="1287">
                  <c:v>33.782525364395973</c:v>
                </c:pt>
                <c:pt idx="1288">
                  <c:v>47.436525364394107</c:v>
                </c:pt>
                <c:pt idx="1289">
                  <c:v>12.604325364394114</c:v>
                </c:pt>
                <c:pt idx="1290">
                  <c:v>5.0408253643959764</c:v>
                </c:pt>
                <c:pt idx="1291">
                  <c:v>21.670225364394113</c:v>
                </c:pt>
                <c:pt idx="1292">
                  <c:v>17.974725364394114</c:v>
                </c:pt>
                <c:pt idx="1293">
                  <c:v>11.192986466132847</c:v>
                </c:pt>
                <c:pt idx="1294">
                  <c:v>7.9429864661347089</c:v>
                </c:pt>
                <c:pt idx="1295">
                  <c:v>9.7821864661328508</c:v>
                </c:pt>
                <c:pt idx="1296">
                  <c:v>1.0664864661328466</c:v>
                </c:pt>
                <c:pt idx="1297">
                  <c:v>3.5552864661309869</c:v>
                </c:pt>
                <c:pt idx="1298">
                  <c:v>4.9879864661347089</c:v>
                </c:pt>
                <c:pt idx="1299">
                  <c:v>5.8272864661328496</c:v>
                </c:pt>
                <c:pt idx="1300">
                  <c:v>4.6114055504418943</c:v>
                </c:pt>
                <c:pt idx="1301">
                  <c:v>2.9684055504400311</c:v>
                </c:pt>
                <c:pt idx="1302">
                  <c:v>1.8456055504400284</c:v>
                </c:pt>
                <c:pt idx="1303">
                  <c:v>5.8290055504418925</c:v>
                </c:pt>
                <c:pt idx="1304">
                  <c:v>4.9188055504381625</c:v>
                </c:pt>
                <c:pt idx="1305">
                  <c:v>4.0187055504418892</c:v>
                </c:pt>
                <c:pt idx="1306">
                  <c:v>3.7050055504390986</c:v>
                </c:pt>
                <c:pt idx="1307">
                  <c:v>2.4357594445340363</c:v>
                </c:pt>
                <c:pt idx="1308">
                  <c:v>7.921759444534036</c:v>
                </c:pt>
                <c:pt idx="1309">
                  <c:v>8.0706594445349626</c:v>
                </c:pt>
                <c:pt idx="1310">
                  <c:v>2.303459444533102</c:v>
                </c:pt>
                <c:pt idx="1311">
                  <c:v>2.2632594445358989</c:v>
                </c:pt>
                <c:pt idx="1312">
                  <c:v>8.6283594445331033</c:v>
                </c:pt>
                <c:pt idx="1313">
                  <c:v>12.321859444534034</c:v>
                </c:pt>
                <c:pt idx="1314">
                  <c:v>13.953842123182119</c:v>
                </c:pt>
                <c:pt idx="1315">
                  <c:v>7.5600421231811854</c:v>
                </c:pt>
                <c:pt idx="1316">
                  <c:v>9.4049421231811863</c:v>
                </c:pt>
                <c:pt idx="1317">
                  <c:v>7.8990421231830474</c:v>
                </c:pt>
                <c:pt idx="1318">
                  <c:v>1.0778421231802569</c:v>
                </c:pt>
                <c:pt idx="1319">
                  <c:v>2.5057421231811858</c:v>
                </c:pt>
                <c:pt idx="1320">
                  <c:v>7.1567421231811892</c:v>
                </c:pt>
                <c:pt idx="1321">
                  <c:v>12.507459146538379</c:v>
                </c:pt>
                <c:pt idx="1322">
                  <c:v>6.774159146535581</c:v>
                </c:pt>
                <c:pt idx="1323">
                  <c:v>10.204259146538375</c:v>
                </c:pt>
                <c:pt idx="1324">
                  <c:v>6.5130591465346512</c:v>
                </c:pt>
                <c:pt idx="1325">
                  <c:v>5.2382591465365111</c:v>
                </c:pt>
                <c:pt idx="1326">
                  <c:v>10.979259146537443</c:v>
                </c:pt>
                <c:pt idx="1327">
                  <c:v>9.7327591465374432</c:v>
                </c:pt>
                <c:pt idx="1328">
                  <c:v>13.338738730264456</c:v>
                </c:pt>
                <c:pt idx="1329">
                  <c:v>16.770238730264456</c:v>
                </c:pt>
                <c:pt idx="1330">
                  <c:v>17.645238730265387</c:v>
                </c:pt>
                <c:pt idx="1331">
                  <c:v>9.76253873026352</c:v>
                </c:pt>
                <c:pt idx="1332">
                  <c:v>6.1917387302663194</c:v>
                </c:pt>
                <c:pt idx="1333">
                  <c:v>21.387338730264457</c:v>
                </c:pt>
                <c:pt idx="1334">
                  <c:v>26.522638730264458</c:v>
                </c:pt>
                <c:pt idx="1335">
                  <c:v>22.041808789266643</c:v>
                </c:pt>
                <c:pt idx="1336">
                  <c:v>28.401608789263854</c:v>
                </c:pt>
                <c:pt idx="1337">
                  <c:v>25.551408789266642</c:v>
                </c:pt>
                <c:pt idx="1338">
                  <c:v>16.91890878926478</c:v>
                </c:pt>
                <c:pt idx="1339">
                  <c:v>5.6608789265716039E-2</c:v>
                </c:pt>
                <c:pt idx="1340">
                  <c:v>6.8008087892666449</c:v>
                </c:pt>
                <c:pt idx="1341">
                  <c:v>7.4540087892647859</c:v>
                </c:pt>
                <c:pt idx="1342">
                  <c:v>9.473986316166819</c:v>
                </c:pt>
                <c:pt idx="1343">
                  <c:v>7.5670863161686794</c:v>
                </c:pt>
                <c:pt idx="1344">
                  <c:v>4.8946863161677499</c:v>
                </c:pt>
                <c:pt idx="1345">
                  <c:v>8.6041863161677501</c:v>
                </c:pt>
                <c:pt idx="1346">
                  <c:v>9.1698863161677515</c:v>
                </c:pt>
                <c:pt idx="1347">
                  <c:v>19.102386316166818</c:v>
                </c:pt>
                <c:pt idx="1348">
                  <c:v>9.2536863161686771</c:v>
                </c:pt>
                <c:pt idx="1349">
                  <c:v>17.118359862556311</c:v>
                </c:pt>
                <c:pt idx="1350">
                  <c:v>25.524759862556312</c:v>
                </c:pt>
                <c:pt idx="1351">
                  <c:v>20.05075986255445</c:v>
                </c:pt>
                <c:pt idx="1352">
                  <c:v>3.6369598625572399</c:v>
                </c:pt>
                <c:pt idx="1353">
                  <c:v>2.6740598625553758</c:v>
                </c:pt>
                <c:pt idx="1354">
                  <c:v>40.739559862557243</c:v>
                </c:pt>
                <c:pt idx="1355">
                  <c:v>39.242559862555375</c:v>
                </c:pt>
                <c:pt idx="1356">
                  <c:v>23.118518795825171</c:v>
                </c:pt>
                <c:pt idx="1357">
                  <c:v>27.618318795825164</c:v>
                </c:pt>
                <c:pt idx="1358">
                  <c:v>11.5241187958261</c:v>
                </c:pt>
                <c:pt idx="1359">
                  <c:v>0.93441879582516774</c:v>
                </c:pt>
                <c:pt idx="1360">
                  <c:v>2.0038187958251692</c:v>
                </c:pt>
                <c:pt idx="1361">
                  <c:v>10.811618795824238</c:v>
                </c:pt>
                <c:pt idx="1362">
                  <c:v>6.8628187958270281</c:v>
                </c:pt>
                <c:pt idx="1363">
                  <c:v>21.662145676559209</c:v>
                </c:pt>
                <c:pt idx="1364">
                  <c:v>22.574145676560139</c:v>
                </c:pt>
                <c:pt idx="1365">
                  <c:v>19.652445676559211</c:v>
                </c:pt>
                <c:pt idx="1366">
                  <c:v>13.30114567656107</c:v>
                </c:pt>
                <c:pt idx="1367">
                  <c:v>11.31904567656014</c:v>
                </c:pt>
                <c:pt idx="1368">
                  <c:v>24.896845676560144</c:v>
                </c:pt>
                <c:pt idx="1369">
                  <c:v>14.787145676559208</c:v>
                </c:pt>
                <c:pt idx="1370">
                  <c:v>6.2827469593767091</c:v>
                </c:pt>
                <c:pt idx="1371">
                  <c:v>10.331546959379502</c:v>
                </c:pt>
                <c:pt idx="1372">
                  <c:v>15.268646959375779</c:v>
                </c:pt>
                <c:pt idx="1373">
                  <c:v>2.7910469593776397</c:v>
                </c:pt>
                <c:pt idx="1374">
                  <c:v>3.2249469593776374</c:v>
                </c:pt>
                <c:pt idx="1375">
                  <c:v>9.1845469593767088</c:v>
                </c:pt>
                <c:pt idx="1376">
                  <c:v>11.674146959377639</c:v>
                </c:pt>
                <c:pt idx="1377">
                  <c:v>10.977229880998282</c:v>
                </c:pt>
                <c:pt idx="1378">
                  <c:v>12.443029881001079</c:v>
                </c:pt>
                <c:pt idx="1379">
                  <c:v>8.7944298809982833</c:v>
                </c:pt>
                <c:pt idx="1380">
                  <c:v>2.3547298810001447</c:v>
                </c:pt>
                <c:pt idx="1381">
                  <c:v>1.3171298810001462</c:v>
                </c:pt>
                <c:pt idx="1382">
                  <c:v>4.5437298809992139</c:v>
                </c:pt>
                <c:pt idx="1383">
                  <c:v>9.1585298810001472</c:v>
                </c:pt>
                <c:pt idx="1384">
                  <c:v>35.133996117213002</c:v>
                </c:pt>
                <c:pt idx="1385">
                  <c:v>45.923296117213923</c:v>
                </c:pt>
                <c:pt idx="1386">
                  <c:v>44.572796117213926</c:v>
                </c:pt>
                <c:pt idx="1387">
                  <c:v>37.309396117213922</c:v>
                </c:pt>
                <c:pt idx="1388">
                  <c:v>48.717896117214856</c:v>
                </c:pt>
                <c:pt idx="1389">
                  <c:v>71.53699611721207</c:v>
                </c:pt>
                <c:pt idx="1390">
                  <c:v>67.127296117213007</c:v>
                </c:pt>
                <c:pt idx="1391">
                  <c:v>69.631620449879208</c:v>
                </c:pt>
                <c:pt idx="1392">
                  <c:v>65.837620449877349</c:v>
                </c:pt>
                <c:pt idx="1393">
                  <c:v>59.193120449877341</c:v>
                </c:pt>
                <c:pt idx="1394">
                  <c:v>50.350620449876416</c:v>
                </c:pt>
                <c:pt idx="1395">
                  <c:v>53.539420449879209</c:v>
                </c:pt>
                <c:pt idx="1396">
                  <c:v>64.557420449877341</c:v>
                </c:pt>
                <c:pt idx="1397">
                  <c:v>70.300020449877337</c:v>
                </c:pt>
                <c:pt idx="1398">
                  <c:v>57.953495321749706</c:v>
                </c:pt>
                <c:pt idx="1399">
                  <c:v>48.92169532175064</c:v>
                </c:pt>
                <c:pt idx="1400">
                  <c:v>32.750995321750644</c:v>
                </c:pt>
                <c:pt idx="1401">
                  <c:v>33.413095321749708</c:v>
                </c:pt>
                <c:pt idx="1402">
                  <c:v>39.359695321751566</c:v>
                </c:pt>
                <c:pt idx="1403">
                  <c:v>49.605095321750639</c:v>
                </c:pt>
                <c:pt idx="1404">
                  <c:v>55.317295321749711</c:v>
                </c:pt>
                <c:pt idx="1405">
                  <c:v>96.69022090814002</c:v>
                </c:pt>
                <c:pt idx="1406">
                  <c:v>97.172820908139087</c:v>
                </c:pt>
                <c:pt idx="1407">
                  <c:v>99.457520908140026</c:v>
                </c:pt>
                <c:pt idx="1408">
                  <c:v>100.58242090814002</c:v>
                </c:pt>
                <c:pt idx="1409">
                  <c:v>100.16012090814002</c:v>
                </c:pt>
                <c:pt idx="1410">
                  <c:v>103.75672090813909</c:v>
                </c:pt>
                <c:pt idx="1411">
                  <c:v>108.05162090814095</c:v>
                </c:pt>
                <c:pt idx="1412">
                  <c:v>169.53390638546196</c:v>
                </c:pt>
                <c:pt idx="1413">
                  <c:v>179.08830638546013</c:v>
                </c:pt>
                <c:pt idx="1414">
                  <c:v>175.86230638546013</c:v>
                </c:pt>
                <c:pt idx="1415">
                  <c:v>172.47260638546197</c:v>
                </c:pt>
                <c:pt idx="1416">
                  <c:v>168.68210638546012</c:v>
                </c:pt>
                <c:pt idx="1417">
                  <c:v>177.03180638546107</c:v>
                </c:pt>
                <c:pt idx="1418">
                  <c:v>191.38050638546011</c:v>
                </c:pt>
                <c:pt idx="1419">
                  <c:v>165.7317124804627</c:v>
                </c:pt>
                <c:pt idx="1420">
                  <c:v>164.64921248046363</c:v>
                </c:pt>
                <c:pt idx="1421">
                  <c:v>142.72911248046458</c:v>
                </c:pt>
                <c:pt idx="1422">
                  <c:v>149.97001248046365</c:v>
                </c:pt>
                <c:pt idx="1423">
                  <c:v>152.80211248046365</c:v>
                </c:pt>
                <c:pt idx="1424">
                  <c:v>160.75901248046367</c:v>
                </c:pt>
                <c:pt idx="1425">
                  <c:v>155.05231248046178</c:v>
                </c:pt>
                <c:pt idx="1426">
                  <c:v>208.97216638452076</c:v>
                </c:pt>
                <c:pt idx="1427">
                  <c:v>218.74646638451983</c:v>
                </c:pt>
                <c:pt idx="1428">
                  <c:v>228.64096638451983</c:v>
                </c:pt>
                <c:pt idx="1429">
                  <c:v>214.75856638452075</c:v>
                </c:pt>
                <c:pt idx="1430">
                  <c:v>220.02446638451889</c:v>
                </c:pt>
                <c:pt idx="1431">
                  <c:v>220.93696638452076</c:v>
                </c:pt>
                <c:pt idx="1432">
                  <c:v>238.31986638452074</c:v>
                </c:pt>
                <c:pt idx="1433">
                  <c:v>156.94177797175308</c:v>
                </c:pt>
                <c:pt idx="1434">
                  <c:v>156.35437797175402</c:v>
                </c:pt>
                <c:pt idx="1435">
                  <c:v>145.71837797175311</c:v>
                </c:pt>
                <c:pt idx="1436">
                  <c:v>138.4799779717531</c:v>
                </c:pt>
                <c:pt idx="1437">
                  <c:v>123.6798779717531</c:v>
                </c:pt>
                <c:pt idx="1438">
                  <c:v>121.28207797175217</c:v>
                </c:pt>
                <c:pt idx="1439">
                  <c:v>130.3171779717531</c:v>
                </c:pt>
                <c:pt idx="1440">
                  <c:v>138.70278654671944</c:v>
                </c:pt>
                <c:pt idx="1441">
                  <c:v>127.68308654672039</c:v>
                </c:pt>
                <c:pt idx="1442">
                  <c:v>135.46618654671852</c:v>
                </c:pt>
                <c:pt idx="1443">
                  <c:v>142.37948654671945</c:v>
                </c:pt>
                <c:pt idx="1444">
                  <c:v>136.77508654672039</c:v>
                </c:pt>
                <c:pt idx="1445">
                  <c:v>157.64818654672038</c:v>
                </c:pt>
                <c:pt idx="1446">
                  <c:v>173.63738654671945</c:v>
                </c:pt>
                <c:pt idx="1447">
                  <c:v>334.36363688784093</c:v>
                </c:pt>
                <c:pt idx="1448">
                  <c:v>332.79693688784465</c:v>
                </c:pt>
                <c:pt idx="1449">
                  <c:v>354.77393688784275</c:v>
                </c:pt>
                <c:pt idx="1450">
                  <c:v>354.52443688784462</c:v>
                </c:pt>
                <c:pt idx="1451">
                  <c:v>343.64063688784279</c:v>
                </c:pt>
                <c:pt idx="1452">
                  <c:v>350.88903688784467</c:v>
                </c:pt>
                <c:pt idx="1453">
                  <c:v>355.5973368878428</c:v>
                </c:pt>
                <c:pt idx="1454">
                  <c:v>172.96803796917945</c:v>
                </c:pt>
                <c:pt idx="1455">
                  <c:v>174.7728379691813</c:v>
                </c:pt>
                <c:pt idx="1456">
                  <c:v>178.6237379691832</c:v>
                </c:pt>
                <c:pt idx="1457">
                  <c:v>175.33903796917946</c:v>
                </c:pt>
                <c:pt idx="1458">
                  <c:v>165.11513796918132</c:v>
                </c:pt>
                <c:pt idx="1459">
                  <c:v>163.71783796918129</c:v>
                </c:pt>
                <c:pt idx="1460">
                  <c:v>161.18603796918876</c:v>
                </c:pt>
                <c:pt idx="1461">
                  <c:v>184.31065313992656</c:v>
                </c:pt>
                <c:pt idx="1462">
                  <c:v>192.00076720592654</c:v>
                </c:pt>
                <c:pt idx="1463">
                  <c:v>184.82575559392654</c:v>
                </c:pt>
                <c:pt idx="1464">
                  <c:v>172.7011760039247</c:v>
                </c:pt>
                <c:pt idx="1465">
                  <c:v>159.62935820392653</c:v>
                </c:pt>
                <c:pt idx="1466">
                  <c:v>163.17843949992655</c:v>
                </c:pt>
                <c:pt idx="1467">
                  <c:v>178.44633406792653</c:v>
                </c:pt>
                <c:pt idx="1468">
                  <c:v>184.37766332720474</c:v>
                </c:pt>
                <c:pt idx="1469">
                  <c:v>167.81118605720474</c:v>
                </c:pt>
                <c:pt idx="1470">
                  <c:v>172.55013010720475</c:v>
                </c:pt>
                <c:pt idx="1471">
                  <c:v>146.47955262920476</c:v>
                </c:pt>
                <c:pt idx="1472">
                  <c:v>143.21789412520474</c:v>
                </c:pt>
                <c:pt idx="1473">
                  <c:v>168.05978188120474</c:v>
                </c:pt>
                <c:pt idx="1474">
                  <c:v>162.00581978920474</c:v>
                </c:pt>
                <c:pt idx="1475">
                  <c:v>109.51591220692852</c:v>
                </c:pt>
                <c:pt idx="1476">
                  <c:v>102.83626179493038</c:v>
                </c:pt>
                <c:pt idx="1477">
                  <c:v>95.593275680928514</c:v>
                </c:pt>
                <c:pt idx="1478">
                  <c:v>78.560293868930387</c:v>
                </c:pt>
                <c:pt idx="1479">
                  <c:v>81.28734691492852</c:v>
                </c:pt>
                <c:pt idx="1480">
                  <c:v>107.22600599893039</c:v>
                </c:pt>
                <c:pt idx="1481">
                  <c:v>110.01404580092853</c:v>
                </c:pt>
                <c:pt idx="1482">
                  <c:v>156.74939822485578</c:v>
                </c:pt>
                <c:pt idx="1483">
                  <c:v>153.75199542085761</c:v>
                </c:pt>
                <c:pt idx="1484">
                  <c:v>158.32645952485578</c:v>
                </c:pt>
                <c:pt idx="1485">
                  <c:v>142.17803514085577</c:v>
                </c:pt>
                <c:pt idx="1486">
                  <c:v>113.04152681685576</c:v>
                </c:pt>
                <c:pt idx="1487">
                  <c:v>106.39816320485762</c:v>
                </c:pt>
                <c:pt idx="1488">
                  <c:v>117.32437367885576</c:v>
                </c:pt>
                <c:pt idx="1489">
                  <c:v>163.13722659618944</c:v>
                </c:pt>
                <c:pt idx="1490">
                  <c:v>149.3451413461913</c:v>
                </c:pt>
                <c:pt idx="1491">
                  <c:v>156.07046554418571</c:v>
                </c:pt>
                <c:pt idx="1492">
                  <c:v>145.24361234219128</c:v>
                </c:pt>
                <c:pt idx="1493">
                  <c:v>144.9542028641913</c:v>
                </c:pt>
                <c:pt idx="1494">
                  <c:v>153.95653899618944</c:v>
                </c:pt>
                <c:pt idx="1495">
                  <c:v>147.45303419619316</c:v>
                </c:pt>
                <c:pt idx="1496">
                  <c:v>101.21494766068176</c:v>
                </c:pt>
                <c:pt idx="1497">
                  <c:v>119.89483406868176</c:v>
                </c:pt>
                <c:pt idx="1498">
                  <c:v>132.52511194868177</c:v>
                </c:pt>
                <c:pt idx="1499">
                  <c:v>111.28670961868175</c:v>
                </c:pt>
                <c:pt idx="1500">
                  <c:v>81.632432828679896</c:v>
                </c:pt>
                <c:pt idx="1501">
                  <c:v>93.540708556683612</c:v>
                </c:pt>
                <c:pt idx="1502">
                  <c:v>120.88465370868362</c:v>
                </c:pt>
                <c:pt idx="1503">
                  <c:v>138.6469504695182</c:v>
                </c:pt>
                <c:pt idx="1504">
                  <c:v>96.852409229518202</c:v>
                </c:pt>
                <c:pt idx="1505">
                  <c:v>124.79370678952006</c:v>
                </c:pt>
                <c:pt idx="1506">
                  <c:v>77.77838789951447</c:v>
                </c:pt>
                <c:pt idx="1507">
                  <c:v>60.043368629521922</c:v>
                </c:pt>
                <c:pt idx="1508">
                  <c:v>83.628993823518201</c:v>
                </c:pt>
                <c:pt idx="1509">
                  <c:v>108.06292742952006</c:v>
                </c:pt>
                <c:pt idx="1510">
                  <c:v>106.53119925888871</c:v>
                </c:pt>
                <c:pt idx="1511">
                  <c:v>108.25581243088871</c:v>
                </c:pt>
                <c:pt idx="1512">
                  <c:v>96.380460498890557</c:v>
                </c:pt>
                <c:pt idx="1513">
                  <c:v>87.246674430888703</c:v>
                </c:pt>
                <c:pt idx="1514">
                  <c:v>70.277641382890565</c:v>
                </c:pt>
                <c:pt idx="1515">
                  <c:v>100.43893846088871</c:v>
                </c:pt>
                <c:pt idx="1516">
                  <c:v>64.336191080890572</c:v>
                </c:pt>
                <c:pt idx="1517">
                  <c:v>73.978974691030174</c:v>
                </c:pt>
                <c:pt idx="1518">
                  <c:v>62.875328969033902</c:v>
                </c:pt>
                <c:pt idx="1519">
                  <c:v>77.942884185033904</c:v>
                </c:pt>
                <c:pt idx="1520">
                  <c:v>37.557855961032047</c:v>
                </c:pt>
                <c:pt idx="1521">
                  <c:v>43.089053777033904</c:v>
                </c:pt>
                <c:pt idx="1522">
                  <c:v>76.295676159032041</c:v>
                </c:pt>
                <c:pt idx="1523">
                  <c:v>77.920638835033913</c:v>
                </c:pt>
                <c:pt idx="1524">
                  <c:v>163.12887390284129</c:v>
                </c:pt>
                <c:pt idx="1525">
                  <c:v>152.81411382284315</c:v>
                </c:pt>
                <c:pt idx="1526">
                  <c:v>160.14479100883943</c:v>
                </c:pt>
                <c:pt idx="1527">
                  <c:v>163.22296524284315</c:v>
                </c:pt>
                <c:pt idx="1528">
                  <c:v>160.12943846084127</c:v>
                </c:pt>
                <c:pt idx="1529">
                  <c:v>179.01470221883943</c:v>
                </c:pt>
                <c:pt idx="1530">
                  <c:v>190.60060200084314</c:v>
                </c:pt>
                <c:pt idx="1531">
                  <c:v>136.76907381660985</c:v>
                </c:pt>
                <c:pt idx="1532">
                  <c:v>137.12385428860986</c:v>
                </c:pt>
                <c:pt idx="1533">
                  <c:v>118.63028563660987</c:v>
                </c:pt>
                <c:pt idx="1534">
                  <c:v>117.33973645660801</c:v>
                </c:pt>
                <c:pt idx="1535">
                  <c:v>86.382601016609868</c:v>
                </c:pt>
                <c:pt idx="1536">
                  <c:v>108.88036128660987</c:v>
                </c:pt>
                <c:pt idx="1537">
                  <c:v>108.89850297060801</c:v>
                </c:pt>
                <c:pt idx="1538">
                  <c:v>170.40660099034406</c:v>
                </c:pt>
                <c:pt idx="1539">
                  <c:v>160.17484692434593</c:v>
                </c:pt>
                <c:pt idx="1540">
                  <c:v>155.57306636034221</c:v>
                </c:pt>
                <c:pt idx="1541">
                  <c:v>145.07205793034407</c:v>
                </c:pt>
                <c:pt idx="1542">
                  <c:v>137.99372855034406</c:v>
                </c:pt>
                <c:pt idx="1543">
                  <c:v>145.85267361034593</c:v>
                </c:pt>
                <c:pt idx="1544">
                  <c:v>140.2874974703422</c:v>
                </c:pt>
                <c:pt idx="1545">
                  <c:v>113.20283432969643</c:v>
                </c:pt>
                <c:pt idx="1546">
                  <c:v>71.562210169694566</c:v>
                </c:pt>
                <c:pt idx="1547">
                  <c:v>92.642420263694575</c:v>
                </c:pt>
                <c:pt idx="1548">
                  <c:v>92.021637359692704</c:v>
                </c:pt>
                <c:pt idx="1549">
                  <c:v>39.365558359696429</c:v>
                </c:pt>
                <c:pt idx="1550">
                  <c:v>46.343677759694572</c:v>
                </c:pt>
                <c:pt idx="1551">
                  <c:v>51.619227719692702</c:v>
                </c:pt>
                <c:pt idx="1552">
                  <c:v>134.43591379593533</c:v>
                </c:pt>
                <c:pt idx="1553">
                  <c:v>122.05735215993349</c:v>
                </c:pt>
                <c:pt idx="1554">
                  <c:v>126.29484715593162</c:v>
                </c:pt>
                <c:pt idx="1555">
                  <c:v>94.525219413935346</c:v>
                </c:pt>
                <c:pt idx="1556">
                  <c:v>96.559776115933488</c:v>
                </c:pt>
                <c:pt idx="1557">
                  <c:v>126.36110485393534</c:v>
                </c:pt>
                <c:pt idx="1558">
                  <c:v>128.91667983592976</c:v>
                </c:pt>
                <c:pt idx="1559">
                  <c:v>113.35165236710225</c:v>
                </c:pt>
                <c:pt idx="1560">
                  <c:v>102.38113543509851</c:v>
                </c:pt>
                <c:pt idx="1561">
                  <c:v>100.03533286510039</c:v>
                </c:pt>
                <c:pt idx="1562">
                  <c:v>104.58458007910039</c:v>
                </c:pt>
                <c:pt idx="1563">
                  <c:v>94.168038721100402</c:v>
                </c:pt>
                <c:pt idx="1564">
                  <c:v>102.60172864509853</c:v>
                </c:pt>
                <c:pt idx="1565">
                  <c:v>114.42973903509852</c:v>
                </c:pt>
                <c:pt idx="1566">
                  <c:v>158.32198736191989</c:v>
                </c:pt>
                <c:pt idx="1567">
                  <c:v>162.43276678391243</c:v>
                </c:pt>
                <c:pt idx="1568">
                  <c:v>181.26775802191429</c:v>
                </c:pt>
                <c:pt idx="1569">
                  <c:v>189.88115476991427</c:v>
                </c:pt>
                <c:pt idx="1570">
                  <c:v>186.66600200191618</c:v>
                </c:pt>
                <c:pt idx="1571">
                  <c:v>187.65970934591431</c:v>
                </c:pt>
                <c:pt idx="1572">
                  <c:v>201.55266688591428</c:v>
                </c:pt>
                <c:pt idx="1573">
                  <c:v>163.19481821840066</c:v>
                </c:pt>
                <c:pt idx="1574">
                  <c:v>191.04865904440436</c:v>
                </c:pt>
                <c:pt idx="1575">
                  <c:v>187.51107319040253</c:v>
                </c:pt>
                <c:pt idx="1576">
                  <c:v>176.56257970840252</c:v>
                </c:pt>
                <c:pt idx="1577">
                  <c:v>173.57737531640254</c:v>
                </c:pt>
                <c:pt idx="1578">
                  <c:v>187.62475435040437</c:v>
                </c:pt>
                <c:pt idx="1579">
                  <c:v>175.39427942040251</c:v>
                </c:pt>
                <c:pt idx="1580">
                  <c:v>179.70485772770667</c:v>
                </c:pt>
                <c:pt idx="1581">
                  <c:v>159.48513681571038</c:v>
                </c:pt>
                <c:pt idx="1582">
                  <c:v>141.94816999370849</c:v>
                </c:pt>
                <c:pt idx="1583">
                  <c:v>162.46535110770481</c:v>
                </c:pt>
                <c:pt idx="1584">
                  <c:v>156.23545411371038</c:v>
                </c:pt>
                <c:pt idx="1585">
                  <c:v>150.44913839170664</c:v>
                </c:pt>
                <c:pt idx="1586">
                  <c:v>195.06156033570662</c:v>
                </c:pt>
                <c:pt idx="1587">
                  <c:v>136.13466181453498</c:v>
                </c:pt>
                <c:pt idx="1588">
                  <c:v>121.66533091053311</c:v>
                </c:pt>
                <c:pt idx="1589">
                  <c:v>112.50639819453124</c:v>
                </c:pt>
                <c:pt idx="1590">
                  <c:v>99.365654848533111</c:v>
                </c:pt>
                <c:pt idx="1591">
                  <c:v>88.677191668533112</c:v>
                </c:pt>
                <c:pt idx="1592">
                  <c:v>98.195352774531244</c:v>
                </c:pt>
                <c:pt idx="1593">
                  <c:v>143.85513723853498</c:v>
                </c:pt>
                <c:pt idx="1594">
                  <c:v>150.47310586795314</c:v>
                </c:pt>
                <c:pt idx="1595">
                  <c:v>121.34618743595499</c:v>
                </c:pt>
                <c:pt idx="1596">
                  <c:v>119.96253918595498</c:v>
                </c:pt>
                <c:pt idx="1597">
                  <c:v>107.1906331039587</c:v>
                </c:pt>
                <c:pt idx="1598">
                  <c:v>98.171626367951262</c:v>
                </c:pt>
                <c:pt idx="1599">
                  <c:v>107.03113906795684</c:v>
                </c:pt>
                <c:pt idx="1600">
                  <c:v>96.256102315954976</c:v>
                </c:pt>
                <c:pt idx="1601">
                  <c:v>88.721294792280588</c:v>
                </c:pt>
                <c:pt idx="1602">
                  <c:v>99.719565528282459</c:v>
                </c:pt>
                <c:pt idx="1603">
                  <c:v>111.01355162428432</c:v>
                </c:pt>
                <c:pt idx="1604">
                  <c:v>75.858285652276876</c:v>
                </c:pt>
                <c:pt idx="1605">
                  <c:v>73.456912940284326</c:v>
                </c:pt>
                <c:pt idx="1606">
                  <c:v>79.662121048282458</c:v>
                </c:pt>
                <c:pt idx="1607">
                  <c:v>71.427584928278719</c:v>
                </c:pt>
                <c:pt idx="1608">
                  <c:v>56.859114135005527</c:v>
                </c:pt>
                <c:pt idx="1609">
                  <c:v>68.147483055005523</c:v>
                </c:pt>
                <c:pt idx="1610">
                  <c:v>87.473910175001805</c:v>
                </c:pt>
                <c:pt idx="1611">
                  <c:v>66.001470555003664</c:v>
                </c:pt>
                <c:pt idx="1612">
                  <c:v>60.018647887001791</c:v>
                </c:pt>
                <c:pt idx="1613">
                  <c:v>92.392634975007383</c:v>
                </c:pt>
                <c:pt idx="1614">
                  <c:v>98.263208839005515</c:v>
                </c:pt>
                <c:pt idx="1615">
                  <c:v>61.908029875254741</c:v>
                </c:pt>
                <c:pt idx="1616">
                  <c:v>55.476286055258463</c:v>
                </c:pt>
                <c:pt idx="1617">
                  <c:v>55.858537679258475</c:v>
                </c:pt>
                <c:pt idx="1618">
                  <c:v>38.13335816725661</c:v>
                </c:pt>
                <c:pt idx="1619">
                  <c:v>32.866079795254741</c:v>
                </c:pt>
                <c:pt idx="1620">
                  <c:v>34.729077193256607</c:v>
                </c:pt>
                <c:pt idx="1621">
                  <c:v>44.666383163258459</c:v>
                </c:pt>
                <c:pt idx="1622">
                  <c:v>71.327518093906775</c:v>
                </c:pt>
                <c:pt idx="1623">
                  <c:v>55.400414491908649</c:v>
                </c:pt>
                <c:pt idx="1624">
                  <c:v>61.931866781908639</c:v>
                </c:pt>
                <c:pt idx="1625">
                  <c:v>56.841922815908639</c:v>
                </c:pt>
                <c:pt idx="1626">
                  <c:v>53.123395763908647</c:v>
                </c:pt>
                <c:pt idx="1627">
                  <c:v>65.94884288390864</c:v>
                </c:pt>
                <c:pt idx="1628">
                  <c:v>68.067702799908645</c:v>
                </c:pt>
                <c:pt idx="1629">
                  <c:v>57.910814474405051</c:v>
                </c:pt>
                <c:pt idx="1630">
                  <c:v>51.144148274410632</c:v>
                </c:pt>
                <c:pt idx="1631">
                  <c:v>48.946294670403176</c:v>
                </c:pt>
                <c:pt idx="1632">
                  <c:v>32.108128590408768</c:v>
                </c:pt>
                <c:pt idx="1633">
                  <c:v>26.653028390408771</c:v>
                </c:pt>
                <c:pt idx="1634">
                  <c:v>45.378438656406914</c:v>
                </c:pt>
                <c:pt idx="1635">
                  <c:v>63.077070162406905</c:v>
                </c:pt>
                <c:pt idx="1636">
                  <c:v>38.71125494258235</c:v>
                </c:pt>
                <c:pt idx="1637">
                  <c:v>49.307414966587949</c:v>
                </c:pt>
                <c:pt idx="1638">
                  <c:v>49.329893556584224</c:v>
                </c:pt>
                <c:pt idx="1639">
                  <c:v>34.305100310582361</c:v>
                </c:pt>
                <c:pt idx="1640">
                  <c:v>30.354632186584226</c:v>
                </c:pt>
                <c:pt idx="1641">
                  <c:v>45.564051554586086</c:v>
                </c:pt>
                <c:pt idx="1642">
                  <c:v>58.461929558580493</c:v>
                </c:pt>
                <c:pt idx="1643">
                  <c:v>51.953593749485343</c:v>
                </c:pt>
                <c:pt idx="1644">
                  <c:v>37.133997257485348</c:v>
                </c:pt>
                <c:pt idx="1645">
                  <c:v>14.067953667485344</c:v>
                </c:pt>
                <c:pt idx="1646">
                  <c:v>8.3993448134853459</c:v>
                </c:pt>
                <c:pt idx="1647">
                  <c:v>8.0026346394834835</c:v>
                </c:pt>
                <c:pt idx="1648">
                  <c:v>17.792926753485343</c:v>
                </c:pt>
                <c:pt idx="1649">
                  <c:v>25.095772113481615</c:v>
                </c:pt>
                <c:pt idx="1650">
                  <c:v>31.865577616026794</c:v>
                </c:pt>
                <c:pt idx="1651">
                  <c:v>27.083817738023061</c:v>
                </c:pt>
                <c:pt idx="1652">
                  <c:v>21.24286337802679</c:v>
                </c:pt>
                <c:pt idx="1653">
                  <c:v>17.794131728021203</c:v>
                </c:pt>
                <c:pt idx="1654">
                  <c:v>8.9577735980249269</c:v>
                </c:pt>
                <c:pt idx="1655">
                  <c:v>23.026893096023066</c:v>
                </c:pt>
                <c:pt idx="1656">
                  <c:v>22.196224064024928</c:v>
                </c:pt>
                <c:pt idx="1657">
                  <c:v>21.588402229732054</c:v>
                </c:pt>
                <c:pt idx="1658">
                  <c:v>22.243207679732063</c:v>
                </c:pt>
                <c:pt idx="1659">
                  <c:v>24.388075185732056</c:v>
                </c:pt>
                <c:pt idx="1660">
                  <c:v>19.526119393733918</c:v>
                </c:pt>
                <c:pt idx="1661">
                  <c:v>12.476840775733923</c:v>
                </c:pt>
                <c:pt idx="1662">
                  <c:v>27.046124703730193</c:v>
                </c:pt>
                <c:pt idx="1663">
                  <c:v>19.319776099733922</c:v>
                </c:pt>
                <c:pt idx="1664">
                  <c:v>13.508751751972312</c:v>
                </c:pt>
                <c:pt idx="1665">
                  <c:v>17.090312539972313</c:v>
                </c:pt>
                <c:pt idx="1666">
                  <c:v>13.812711359974172</c:v>
                </c:pt>
                <c:pt idx="1667">
                  <c:v>5.5977143519723107</c:v>
                </c:pt>
                <c:pt idx="1668">
                  <c:v>4.1036065359760325</c:v>
                </c:pt>
                <c:pt idx="1669">
                  <c:v>27.273621839974176</c:v>
                </c:pt>
                <c:pt idx="1670">
                  <c:v>30.299808663972303</c:v>
                </c:pt>
                <c:pt idx="1671">
                  <c:v>14.457045337170552</c:v>
                </c:pt>
                <c:pt idx="1672">
                  <c:v>11.968128885170547</c:v>
                </c:pt>
                <c:pt idx="1673">
                  <c:v>31.595241229164966</c:v>
                </c:pt>
                <c:pt idx="1674">
                  <c:v>1.187373493168685</c:v>
                </c:pt>
                <c:pt idx="1675">
                  <c:v>1.2324426491705454</c:v>
                </c:pt>
                <c:pt idx="1676">
                  <c:v>2.2733819891686871</c:v>
                </c:pt>
                <c:pt idx="1677">
                  <c:v>1.0302514831686858</c:v>
                </c:pt>
                <c:pt idx="1678">
                  <c:v>1.2843243052110629</c:v>
                </c:pt>
                <c:pt idx="1679">
                  <c:v>5.0724915292054797</c:v>
                </c:pt>
                <c:pt idx="1680">
                  <c:v>9.7649471772054675</c:v>
                </c:pt>
                <c:pt idx="1681">
                  <c:v>1.2628975252110612</c:v>
                </c:pt>
                <c:pt idx="1682">
                  <c:v>1.4350578492073327</c:v>
                </c:pt>
                <c:pt idx="1683">
                  <c:v>2.0921907332092013</c:v>
                </c:pt>
                <c:pt idx="1684">
                  <c:v>10.213209065207339</c:v>
                </c:pt>
                <c:pt idx="1685">
                  <c:v>26.557876889262886</c:v>
                </c:pt>
                <c:pt idx="1686">
                  <c:v>36.699982845261026</c:v>
                </c:pt>
                <c:pt idx="1687">
                  <c:v>25.851025137262884</c:v>
                </c:pt>
                <c:pt idx="1688">
                  <c:v>1.4413111132628837</c:v>
                </c:pt>
                <c:pt idx="1689">
                  <c:v>1.3727565432591582</c:v>
                </c:pt>
                <c:pt idx="1690">
                  <c:v>19.10940262126288</c:v>
                </c:pt>
                <c:pt idx="1691">
                  <c:v>31.168780121262884</c:v>
                </c:pt>
                <c:pt idx="1692">
                  <c:v>6.7114400905173097</c:v>
                </c:pt>
                <c:pt idx="1693">
                  <c:v>5.7637137785191737</c:v>
                </c:pt>
                <c:pt idx="1694">
                  <c:v>15.53273857051917</c:v>
                </c:pt>
                <c:pt idx="1695">
                  <c:v>4.7785867785173108</c:v>
                </c:pt>
                <c:pt idx="1696">
                  <c:v>1.5828672785173112</c:v>
                </c:pt>
                <c:pt idx="1697">
                  <c:v>6.5815349585191729</c:v>
                </c:pt>
                <c:pt idx="1698">
                  <c:v>25.15890221851917</c:v>
                </c:pt>
                <c:pt idx="1699">
                  <c:v>31.967876995378262</c:v>
                </c:pt>
                <c:pt idx="1700">
                  <c:v>13.11201039538013</c:v>
                </c:pt>
                <c:pt idx="1701">
                  <c:v>6.3395145233819932</c:v>
                </c:pt>
                <c:pt idx="1702">
                  <c:v>3.5834837913764059</c:v>
                </c:pt>
                <c:pt idx="1703">
                  <c:v>0.59885496938385041</c:v>
                </c:pt>
                <c:pt idx="1704">
                  <c:v>0.54639137737826238</c:v>
                </c:pt>
                <c:pt idx="1705">
                  <c:v>9.9157058673782661</c:v>
                </c:pt>
                <c:pt idx="1706">
                  <c:v>20.153271213409287</c:v>
                </c:pt>
                <c:pt idx="1707">
                  <c:v>24.629811097405561</c:v>
                </c:pt>
                <c:pt idx="1708">
                  <c:v>19.219243357407425</c:v>
                </c:pt>
                <c:pt idx="1709">
                  <c:v>2.4857805174055612</c:v>
                </c:pt>
                <c:pt idx="1710">
                  <c:v>1.1927802294074208</c:v>
                </c:pt>
                <c:pt idx="1711">
                  <c:v>1.9528572214055602</c:v>
                </c:pt>
                <c:pt idx="1712">
                  <c:v>10.516595965407426</c:v>
                </c:pt>
                <c:pt idx="1713">
                  <c:v>23.06971625332412</c:v>
                </c:pt>
                <c:pt idx="1714">
                  <c:v>17.835714077325989</c:v>
                </c:pt>
                <c:pt idx="1715">
                  <c:v>15.430868341322261</c:v>
                </c:pt>
                <c:pt idx="1716">
                  <c:v>1.5664787813259899</c:v>
                </c:pt>
                <c:pt idx="1717">
                  <c:v>1.4851167173222639</c:v>
                </c:pt>
                <c:pt idx="1718">
                  <c:v>22.501489901325986</c:v>
                </c:pt>
                <c:pt idx="1719">
                  <c:v>36.529274045324129</c:v>
                </c:pt>
                <c:pt idx="1720">
                  <c:v>49.211002997035102</c:v>
                </c:pt>
                <c:pt idx="1721">
                  <c:v>23.439750845033238</c:v>
                </c:pt>
                <c:pt idx="1722">
                  <c:v>17.305753081036965</c:v>
                </c:pt>
                <c:pt idx="1723">
                  <c:v>7.5177133050350964</c:v>
                </c:pt>
                <c:pt idx="1724">
                  <c:v>6.3890751850351011</c:v>
                </c:pt>
                <c:pt idx="1725">
                  <c:v>29.609922117035094</c:v>
                </c:pt>
                <c:pt idx="1726">
                  <c:v>41.249954653035104</c:v>
                </c:pt>
                <c:pt idx="1727">
                  <c:v>47.738555841733351</c:v>
                </c:pt>
                <c:pt idx="1728">
                  <c:v>28.364571265733343</c:v>
                </c:pt>
                <c:pt idx="1729">
                  <c:v>14.38581081373521</c:v>
                </c:pt>
                <c:pt idx="1730">
                  <c:v>9.8621068577314794</c:v>
                </c:pt>
                <c:pt idx="1731">
                  <c:v>13.26400406973521</c:v>
                </c:pt>
                <c:pt idx="1732">
                  <c:v>20.942873981735211</c:v>
                </c:pt>
                <c:pt idx="1733">
                  <c:v>31.611556617735207</c:v>
                </c:pt>
                <c:pt idx="1734">
                  <c:v>49.582627884398121</c:v>
                </c:pt>
                <c:pt idx="1735">
                  <c:v>34.494749008399985</c:v>
                </c:pt>
                <c:pt idx="1736">
                  <c:v>33.263345404401854</c:v>
                </c:pt>
                <c:pt idx="1737">
                  <c:v>31.916821480398124</c:v>
                </c:pt>
                <c:pt idx="1738">
                  <c:v>32.320732376400919</c:v>
                </c:pt>
                <c:pt idx="1739">
                  <c:v>36.530324628400912</c:v>
                </c:pt>
                <c:pt idx="1740">
                  <c:v>44.161732320401846</c:v>
                </c:pt>
                <c:pt idx="1741">
                  <c:v>51.275678575480406</c:v>
                </c:pt>
                <c:pt idx="1742">
                  <c:v>57.804757795484143</c:v>
                </c:pt>
                <c:pt idx="1743">
                  <c:v>58.90136793548227</c:v>
                </c:pt>
                <c:pt idx="1744">
                  <c:v>31.952608363482273</c:v>
                </c:pt>
                <c:pt idx="1745">
                  <c:v>27.311554463484136</c:v>
                </c:pt>
                <c:pt idx="1746">
                  <c:v>33.411277655482273</c:v>
                </c:pt>
                <c:pt idx="1747">
                  <c:v>57.046941845482273</c:v>
                </c:pt>
                <c:pt idx="1748">
                  <c:v>40.685804836433135</c:v>
                </c:pt>
                <c:pt idx="1749">
                  <c:v>49.477684980431263</c:v>
                </c:pt>
                <c:pt idx="1750">
                  <c:v>55.657722726433128</c:v>
                </c:pt>
                <c:pt idx="1751">
                  <c:v>60.389695256433129</c:v>
                </c:pt>
                <c:pt idx="1752">
                  <c:v>50.658292656433126</c:v>
                </c:pt>
                <c:pt idx="1753">
                  <c:v>17.849682186431274</c:v>
                </c:pt>
                <c:pt idx="1754">
                  <c:v>33.288567356433134</c:v>
                </c:pt>
                <c:pt idx="1755">
                  <c:v>97.476409926170803</c:v>
                </c:pt>
                <c:pt idx="1756">
                  <c:v>126.2414094481708</c:v>
                </c:pt>
                <c:pt idx="1757">
                  <c:v>116.10034370617173</c:v>
                </c:pt>
                <c:pt idx="1758">
                  <c:v>92.92507380816987</c:v>
                </c:pt>
                <c:pt idx="1759">
                  <c:v>89.938227088171729</c:v>
                </c:pt>
                <c:pt idx="1760">
                  <c:v>109.4669571661708</c:v>
                </c:pt>
                <c:pt idx="1761">
                  <c:v>110.00145380616986</c:v>
                </c:pt>
                <c:pt idx="1762">
                  <c:v>97.71259092256328</c:v>
                </c:pt>
                <c:pt idx="1763">
                  <c:v>100.97976351856143</c:v>
                </c:pt>
                <c:pt idx="1764">
                  <c:v>95.019777810563269</c:v>
                </c:pt>
                <c:pt idx="1765">
                  <c:v>73.238647778563291</c:v>
                </c:pt>
                <c:pt idx="1766">
                  <c:v>67.491461476561412</c:v>
                </c:pt>
                <c:pt idx="1767">
                  <c:v>90.539297578563279</c:v>
                </c:pt>
                <c:pt idx="1768">
                  <c:v>84.920933158563273</c:v>
                </c:pt>
                <c:pt idx="1769">
                  <c:v>92.090104163520209</c:v>
                </c:pt>
                <c:pt idx="1770">
                  <c:v>85.06945982151835</c:v>
                </c:pt>
                <c:pt idx="1771">
                  <c:v>82.499194099520196</c:v>
                </c:pt>
                <c:pt idx="1772">
                  <c:v>85.196646417518352</c:v>
                </c:pt>
                <c:pt idx="1773">
                  <c:v>88.352665449518341</c:v>
                </c:pt>
                <c:pt idx="1774">
                  <c:v>122.2032016355202</c:v>
                </c:pt>
                <c:pt idx="1775">
                  <c:v>133.2698394595202</c:v>
                </c:pt>
                <c:pt idx="1776">
                  <c:v>92.376966588720165</c:v>
                </c:pt>
                <c:pt idx="1777">
                  <c:v>96.612491752722022</c:v>
                </c:pt>
                <c:pt idx="1778">
                  <c:v>95.489208220722034</c:v>
                </c:pt>
                <c:pt idx="1779">
                  <c:v>70.060299420722032</c:v>
                </c:pt>
                <c:pt idx="1780">
                  <c:v>48.015287764720171</c:v>
                </c:pt>
                <c:pt idx="1781">
                  <c:v>87.2994411447239</c:v>
                </c:pt>
                <c:pt idx="1782">
                  <c:v>92.342187160720158</c:v>
                </c:pt>
                <c:pt idx="1783">
                  <c:v>70.111621425442806</c:v>
                </c:pt>
                <c:pt idx="1784">
                  <c:v>63.088121337444669</c:v>
                </c:pt>
                <c:pt idx="1785">
                  <c:v>55.397761157440947</c:v>
                </c:pt>
                <c:pt idx="1786">
                  <c:v>53.693995237442813</c:v>
                </c:pt>
                <c:pt idx="1787">
                  <c:v>46.526884517442817</c:v>
                </c:pt>
                <c:pt idx="1788">
                  <c:v>85.732369433442813</c:v>
                </c:pt>
                <c:pt idx="1789">
                  <c:v>88.500465897440961</c:v>
                </c:pt>
                <c:pt idx="1790">
                  <c:v>69.851458300664419</c:v>
                </c:pt>
                <c:pt idx="1791">
                  <c:v>67.886973940664419</c:v>
                </c:pt>
                <c:pt idx="1792">
                  <c:v>81.418604596664423</c:v>
                </c:pt>
                <c:pt idx="1793">
                  <c:v>64.213849756666278</c:v>
                </c:pt>
                <c:pt idx="1794">
                  <c:v>59.651142740662557</c:v>
                </c:pt>
                <c:pt idx="1795">
                  <c:v>79.045761708664415</c:v>
                </c:pt>
                <c:pt idx="1796">
                  <c:v>62.100601868663496</c:v>
                </c:pt>
                <c:pt idx="1797">
                  <c:v>70.402396138760267</c:v>
                </c:pt>
                <c:pt idx="1798">
                  <c:v>82.667161910759333</c:v>
                </c:pt>
                <c:pt idx="1799">
                  <c:v>78.066907996759326</c:v>
                </c:pt>
                <c:pt idx="1800">
                  <c:v>61.534131550759327</c:v>
                </c:pt>
                <c:pt idx="1801">
                  <c:v>45.123614910761191</c:v>
                </c:pt>
                <c:pt idx="1802">
                  <c:v>40.704781300759329</c:v>
                </c:pt>
                <c:pt idx="1803">
                  <c:v>62.039171170759332</c:v>
                </c:pt>
                <c:pt idx="1804">
                  <c:v>180.84187507717817</c:v>
                </c:pt>
                <c:pt idx="1805">
                  <c:v>177.39079880117723</c:v>
                </c:pt>
                <c:pt idx="1806">
                  <c:v>170.68153854117722</c:v>
                </c:pt>
                <c:pt idx="1807">
                  <c:v>168.05536761117725</c:v>
                </c:pt>
                <c:pt idx="1808">
                  <c:v>178.62972340117724</c:v>
                </c:pt>
                <c:pt idx="1809">
                  <c:v>193.30177418717724</c:v>
                </c:pt>
                <c:pt idx="1810">
                  <c:v>197.34683710117724</c:v>
                </c:pt>
                <c:pt idx="1811">
                  <c:v>189.05654969500449</c:v>
                </c:pt>
                <c:pt idx="1812">
                  <c:v>209.45691207300081</c:v>
                </c:pt>
                <c:pt idx="1813">
                  <c:v>188.86810224900265</c:v>
                </c:pt>
                <c:pt idx="1814">
                  <c:v>170.36948992900079</c:v>
                </c:pt>
                <c:pt idx="1815">
                  <c:v>171.48715503300267</c:v>
                </c:pt>
                <c:pt idx="1816">
                  <c:v>179.30444694500451</c:v>
                </c:pt>
                <c:pt idx="1817">
                  <c:v>167.23171702900268</c:v>
                </c:pt>
                <c:pt idx="1818">
                  <c:v>154.88950531000887</c:v>
                </c:pt>
                <c:pt idx="1819">
                  <c:v>129.28449326600702</c:v>
                </c:pt>
                <c:pt idx="1820">
                  <c:v>104.61240697200887</c:v>
                </c:pt>
                <c:pt idx="1821">
                  <c:v>116.87822096001074</c:v>
                </c:pt>
                <c:pt idx="1822">
                  <c:v>109.73485186600701</c:v>
                </c:pt>
                <c:pt idx="1823">
                  <c:v>115.48806524600887</c:v>
                </c:pt>
                <c:pt idx="1824">
                  <c:v>142.79488232000887</c:v>
                </c:pt>
                <c:pt idx="1825">
                  <c:v>145.75309296089668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8-46BC-A34D-CA4AA9157A5F}"/>
            </c:ext>
          </c:extLst>
        </c:ser>
        <c:ser>
          <c:idx val="0"/>
          <c:order val="1"/>
          <c:tx>
            <c:v>Seco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cat>
            <c:multiLvlStrRef>
              <c:f>'Data 2'!$A$107:$B$1932</c:f>
              <c:multiLvlStrCache>
                <c:ptCount val="1810"/>
                <c:lvl>
                  <c:pt idx="14">
                    <c:v>E</c:v>
                  </c:pt>
                  <c:pt idx="45">
                    <c:v>F</c:v>
                  </c:pt>
                  <c:pt idx="74">
                    <c:v>M</c:v>
                  </c:pt>
                  <c:pt idx="105">
                    <c:v>A</c:v>
                  </c:pt>
                  <c:pt idx="135">
                    <c:v>M</c:v>
                  </c:pt>
                  <c:pt idx="166">
                    <c:v>J</c:v>
                  </c:pt>
                  <c:pt idx="196">
                    <c:v>J</c:v>
                  </c:pt>
                  <c:pt idx="227">
                    <c:v>A</c:v>
                  </c:pt>
                  <c:pt idx="258">
                    <c:v>S</c:v>
                  </c:pt>
                  <c:pt idx="287">
                    <c:v>O</c:v>
                  </c:pt>
                  <c:pt idx="318">
                    <c:v>N</c:v>
                  </c:pt>
                  <c:pt idx="348">
                    <c:v>D</c:v>
                  </c:pt>
                  <c:pt idx="379">
                    <c:v>E</c:v>
                  </c:pt>
                  <c:pt idx="410">
                    <c:v>F</c:v>
                  </c:pt>
                  <c:pt idx="439">
                    <c:v>M</c:v>
                  </c:pt>
                  <c:pt idx="470">
                    <c:v>A</c:v>
                  </c:pt>
                  <c:pt idx="500">
                    <c:v>M</c:v>
                  </c:pt>
                  <c:pt idx="531">
                    <c:v>J</c:v>
                  </c:pt>
                  <c:pt idx="561">
                    <c:v>J</c:v>
                  </c:pt>
                  <c:pt idx="592">
                    <c:v>A</c:v>
                  </c:pt>
                  <c:pt idx="623">
                    <c:v>S</c:v>
                  </c:pt>
                  <c:pt idx="653">
                    <c:v>O</c:v>
                  </c:pt>
                  <c:pt idx="684">
                    <c:v>N</c:v>
                  </c:pt>
                  <c:pt idx="714">
                    <c:v>D</c:v>
                  </c:pt>
                  <c:pt idx="745">
                    <c:v>E</c:v>
                  </c:pt>
                  <c:pt idx="776">
                    <c:v>F</c:v>
                  </c:pt>
                  <c:pt idx="804">
                    <c:v>M</c:v>
                  </c:pt>
                  <c:pt idx="835">
                    <c:v>A</c:v>
                  </c:pt>
                  <c:pt idx="865">
                    <c:v>M</c:v>
                  </c:pt>
                  <c:pt idx="896">
                    <c:v>J</c:v>
                  </c:pt>
                  <c:pt idx="926">
                    <c:v>J</c:v>
                  </c:pt>
                  <c:pt idx="957">
                    <c:v>A</c:v>
                  </c:pt>
                  <c:pt idx="988">
                    <c:v>S</c:v>
                  </c:pt>
                  <c:pt idx="1018">
                    <c:v>O</c:v>
                  </c:pt>
                  <c:pt idx="1049">
                    <c:v>N</c:v>
                  </c:pt>
                  <c:pt idx="1079">
                    <c:v>D</c:v>
                  </c:pt>
                  <c:pt idx="1110">
                    <c:v>E</c:v>
                  </c:pt>
                  <c:pt idx="1141">
                    <c:v>F</c:v>
                  </c:pt>
                  <c:pt idx="1169">
                    <c:v>M</c:v>
                  </c:pt>
                  <c:pt idx="1200">
                    <c:v>A</c:v>
                  </c:pt>
                  <c:pt idx="1230">
                    <c:v>M</c:v>
                  </c:pt>
                  <c:pt idx="1261">
                    <c:v>J</c:v>
                  </c:pt>
                  <c:pt idx="1291">
                    <c:v>J</c:v>
                  </c:pt>
                  <c:pt idx="1322">
                    <c:v>A</c:v>
                  </c:pt>
                  <c:pt idx="1353">
                    <c:v>S</c:v>
                  </c:pt>
                  <c:pt idx="1383">
                    <c:v>O</c:v>
                  </c:pt>
                  <c:pt idx="1414">
                    <c:v>N</c:v>
                  </c:pt>
                  <c:pt idx="1444">
                    <c:v>D</c:v>
                  </c:pt>
                  <c:pt idx="1475">
                    <c:v>E</c:v>
                  </c:pt>
                  <c:pt idx="1506">
                    <c:v>F</c:v>
                  </c:pt>
                  <c:pt idx="1534">
                    <c:v>M</c:v>
                  </c:pt>
                  <c:pt idx="1565">
                    <c:v>A</c:v>
                  </c:pt>
                  <c:pt idx="1595">
                    <c:v>M</c:v>
                  </c:pt>
                  <c:pt idx="1626">
                    <c:v>J</c:v>
                  </c:pt>
                  <c:pt idx="1656">
                    <c:v>J</c:v>
                  </c:pt>
                  <c:pt idx="1687">
                    <c:v>A</c:v>
                  </c:pt>
                  <c:pt idx="1718">
                    <c:v>S</c:v>
                  </c:pt>
                  <c:pt idx="1748">
                    <c:v>O</c:v>
                  </c:pt>
                  <c:pt idx="1779">
                    <c:v>N</c:v>
                  </c:pt>
                  <c:pt idx="1809">
                    <c:v>D</c:v>
                  </c:pt>
                </c:lvl>
                <c:lvl>
                  <c:pt idx="0">
                    <c:v>2016</c:v>
                  </c:pt>
                  <c:pt idx="366">
                    <c:v>2017</c:v>
                  </c:pt>
                  <c:pt idx="731">
                    <c:v>2018</c:v>
                  </c:pt>
                  <c:pt idx="1096">
                    <c:v>2019</c:v>
                  </c:pt>
                  <c:pt idx="1461">
                    <c:v>2020</c:v>
                  </c:pt>
                </c:lvl>
              </c:multiLvlStrCache>
            </c:multiLvlStrRef>
          </c:cat>
          <c:val>
            <c:numRef>
              <c:f>'Data 2'!$E$107:$E$1932</c:f>
              <c:numCache>
                <c:formatCode>#,##0</c:formatCode>
                <c:ptCount val="1826"/>
                <c:pt idx="0">
                  <c:v>140.88980698212904</c:v>
                </c:pt>
                <c:pt idx="1">
                  <c:v>140.88980698212904</c:v>
                </c:pt>
                <c:pt idx="2">
                  <c:v>140.88980698212904</c:v>
                </c:pt>
                <c:pt idx="3">
                  <c:v>140.88980698212904</c:v>
                </c:pt>
                <c:pt idx="4">
                  <c:v>140.88980698212904</c:v>
                </c:pt>
                <c:pt idx="5">
                  <c:v>140.88980698212904</c:v>
                </c:pt>
                <c:pt idx="6">
                  <c:v>140.88980698212904</c:v>
                </c:pt>
                <c:pt idx="7">
                  <c:v>140.88980698212904</c:v>
                </c:pt>
                <c:pt idx="8">
                  <c:v>140.88980698212904</c:v>
                </c:pt>
                <c:pt idx="9">
                  <c:v>140.88980698212904</c:v>
                </c:pt>
                <c:pt idx="10">
                  <c:v>140.88980698212904</c:v>
                </c:pt>
                <c:pt idx="11">
                  <c:v>140.88980698212904</c:v>
                </c:pt>
                <c:pt idx="12">
                  <c:v>140.88980698212904</c:v>
                </c:pt>
                <c:pt idx="13">
                  <c:v>140.88980698212904</c:v>
                </c:pt>
                <c:pt idx="14">
                  <c:v>140.88980698212904</c:v>
                </c:pt>
                <c:pt idx="15">
                  <c:v>140.88980698212904</c:v>
                </c:pt>
                <c:pt idx="16">
                  <c:v>140.88980698212904</c:v>
                </c:pt>
                <c:pt idx="17">
                  <c:v>140.88980698212904</c:v>
                </c:pt>
                <c:pt idx="18">
                  <c:v>140.88980698212904</c:v>
                </c:pt>
                <c:pt idx="19">
                  <c:v>140.88980698212904</c:v>
                </c:pt>
                <c:pt idx="20">
                  <c:v>140.88980698212904</c:v>
                </c:pt>
                <c:pt idx="21">
                  <c:v>140.88980698212904</c:v>
                </c:pt>
                <c:pt idx="22">
                  <c:v>140.88980698212904</c:v>
                </c:pt>
                <c:pt idx="23">
                  <c:v>140.88980698212904</c:v>
                </c:pt>
                <c:pt idx="24">
                  <c:v>140.88980698212904</c:v>
                </c:pt>
                <c:pt idx="25">
                  <c:v>140.88980698212904</c:v>
                </c:pt>
                <c:pt idx="26">
                  <c:v>140.88980698212904</c:v>
                </c:pt>
                <c:pt idx="27">
                  <c:v>140.88980698212904</c:v>
                </c:pt>
                <c:pt idx="28">
                  <c:v>140.88980698212904</c:v>
                </c:pt>
                <c:pt idx="29">
                  <c:v>140.88980698212904</c:v>
                </c:pt>
                <c:pt idx="30">
                  <c:v>140.88980698212904</c:v>
                </c:pt>
                <c:pt idx="31">
                  <c:v>123.11545310826105</c:v>
                </c:pt>
                <c:pt idx="32">
                  <c:v>123.11545310826105</c:v>
                </c:pt>
                <c:pt idx="33">
                  <c:v>123.11545310826105</c:v>
                </c:pt>
                <c:pt idx="34">
                  <c:v>123.11545310826105</c:v>
                </c:pt>
                <c:pt idx="35">
                  <c:v>123.11545310826105</c:v>
                </c:pt>
                <c:pt idx="36">
                  <c:v>123.11545310826105</c:v>
                </c:pt>
                <c:pt idx="37">
                  <c:v>123.11545310826105</c:v>
                </c:pt>
                <c:pt idx="38">
                  <c:v>123.11545310826105</c:v>
                </c:pt>
                <c:pt idx="39">
                  <c:v>123.11545310826105</c:v>
                </c:pt>
                <c:pt idx="40">
                  <c:v>123.11545310826105</c:v>
                </c:pt>
                <c:pt idx="41">
                  <c:v>123.11545310826105</c:v>
                </c:pt>
                <c:pt idx="42">
                  <c:v>123.11545310826105</c:v>
                </c:pt>
                <c:pt idx="43">
                  <c:v>123.11545310826105</c:v>
                </c:pt>
                <c:pt idx="44">
                  <c:v>123.11545310826105</c:v>
                </c:pt>
                <c:pt idx="45">
                  <c:v>123.11545310826105</c:v>
                </c:pt>
                <c:pt idx="46">
                  <c:v>123.11545310826105</c:v>
                </c:pt>
                <c:pt idx="47">
                  <c:v>123.11545310826105</c:v>
                </c:pt>
                <c:pt idx="48">
                  <c:v>123.11545310826105</c:v>
                </c:pt>
                <c:pt idx="49">
                  <c:v>123.11545310826105</c:v>
                </c:pt>
                <c:pt idx="50">
                  <c:v>123.11545310826105</c:v>
                </c:pt>
                <c:pt idx="51">
                  <c:v>123.11545310826105</c:v>
                </c:pt>
                <c:pt idx="52">
                  <c:v>123.11545310826105</c:v>
                </c:pt>
                <c:pt idx="53">
                  <c:v>123.11545310826105</c:v>
                </c:pt>
                <c:pt idx="54">
                  <c:v>123.11545310826105</c:v>
                </c:pt>
                <c:pt idx="55">
                  <c:v>123.11545310826105</c:v>
                </c:pt>
                <c:pt idx="56">
                  <c:v>123.11545310826105</c:v>
                </c:pt>
                <c:pt idx="57">
                  <c:v>123.11545310826105</c:v>
                </c:pt>
                <c:pt idx="58">
                  <c:v>123.11545310826105</c:v>
                </c:pt>
                <c:pt idx="59">
                  <c:v>123.11545310826105</c:v>
                </c:pt>
                <c:pt idx="60">
                  <c:v>121.15409170099355</c:v>
                </c:pt>
                <c:pt idx="61">
                  <c:v>121.15409170099355</c:v>
                </c:pt>
                <c:pt idx="62">
                  <c:v>121.15409170099355</c:v>
                </c:pt>
                <c:pt idx="63">
                  <c:v>121.15409170099355</c:v>
                </c:pt>
                <c:pt idx="64">
                  <c:v>121.15409170099355</c:v>
                </c:pt>
                <c:pt idx="65">
                  <c:v>121.15409170099355</c:v>
                </c:pt>
                <c:pt idx="66">
                  <c:v>121.15409170099355</c:v>
                </c:pt>
                <c:pt idx="67">
                  <c:v>121.15409170099355</c:v>
                </c:pt>
                <c:pt idx="68">
                  <c:v>121.15409170099355</c:v>
                </c:pt>
                <c:pt idx="69">
                  <c:v>121.15409170099355</c:v>
                </c:pt>
                <c:pt idx="70">
                  <c:v>121.15409170099355</c:v>
                </c:pt>
                <c:pt idx="71">
                  <c:v>121.15409170099355</c:v>
                </c:pt>
                <c:pt idx="72">
                  <c:v>121.15409170099355</c:v>
                </c:pt>
                <c:pt idx="73">
                  <c:v>121.15409170099355</c:v>
                </c:pt>
                <c:pt idx="74">
                  <c:v>121.15409170099355</c:v>
                </c:pt>
                <c:pt idx="75">
                  <c:v>121.15409170099355</c:v>
                </c:pt>
                <c:pt idx="76">
                  <c:v>121.15409170099355</c:v>
                </c:pt>
                <c:pt idx="77">
                  <c:v>121.15409170099355</c:v>
                </c:pt>
                <c:pt idx="78">
                  <c:v>121.15409170099355</c:v>
                </c:pt>
                <c:pt idx="79">
                  <c:v>121.15409170099355</c:v>
                </c:pt>
                <c:pt idx="80">
                  <c:v>121.15409170099355</c:v>
                </c:pt>
                <c:pt idx="81">
                  <c:v>121.15409170099355</c:v>
                </c:pt>
                <c:pt idx="82">
                  <c:v>121.15409170099355</c:v>
                </c:pt>
                <c:pt idx="83">
                  <c:v>121.15409170099355</c:v>
                </c:pt>
                <c:pt idx="84">
                  <c:v>121.15409170099355</c:v>
                </c:pt>
                <c:pt idx="85">
                  <c:v>121.15409170099355</c:v>
                </c:pt>
                <c:pt idx="86">
                  <c:v>121.15409170099355</c:v>
                </c:pt>
                <c:pt idx="87">
                  <c:v>121.15409170099355</c:v>
                </c:pt>
                <c:pt idx="88">
                  <c:v>121.15409170099355</c:v>
                </c:pt>
                <c:pt idx="89">
                  <c:v>121.15409170099355</c:v>
                </c:pt>
                <c:pt idx="90">
                  <c:v>121.15409170099355</c:v>
                </c:pt>
                <c:pt idx="91">
                  <c:v>121.79892306261999</c:v>
                </c:pt>
                <c:pt idx="92">
                  <c:v>121.79892306261999</c:v>
                </c:pt>
                <c:pt idx="93">
                  <c:v>121.79892306261999</c:v>
                </c:pt>
                <c:pt idx="94">
                  <c:v>121.79892306261999</c:v>
                </c:pt>
                <c:pt idx="95">
                  <c:v>121.79892306261999</c:v>
                </c:pt>
                <c:pt idx="96">
                  <c:v>121.79892306261999</c:v>
                </c:pt>
                <c:pt idx="97">
                  <c:v>121.79892306261999</c:v>
                </c:pt>
                <c:pt idx="98">
                  <c:v>121.79892306261999</c:v>
                </c:pt>
                <c:pt idx="99">
                  <c:v>121.79892306261999</c:v>
                </c:pt>
                <c:pt idx="100">
                  <c:v>121.79892306261999</c:v>
                </c:pt>
                <c:pt idx="101">
                  <c:v>121.79892306261999</c:v>
                </c:pt>
                <c:pt idx="102">
                  <c:v>121.79892306261999</c:v>
                </c:pt>
                <c:pt idx="103">
                  <c:v>121.79892306261999</c:v>
                </c:pt>
                <c:pt idx="104">
                  <c:v>121.79892306261999</c:v>
                </c:pt>
                <c:pt idx="105">
                  <c:v>121.79892306261999</c:v>
                </c:pt>
                <c:pt idx="106">
                  <c:v>121.79892306261999</c:v>
                </c:pt>
                <c:pt idx="107">
                  <c:v>121.79892306261999</c:v>
                </c:pt>
                <c:pt idx="108">
                  <c:v>121.79892306261999</c:v>
                </c:pt>
                <c:pt idx="109">
                  <c:v>121.79892306261999</c:v>
                </c:pt>
                <c:pt idx="110">
                  <c:v>121.79892306261999</c:v>
                </c:pt>
                <c:pt idx="111">
                  <c:v>121.79892306261999</c:v>
                </c:pt>
                <c:pt idx="112">
                  <c:v>121.79892306261999</c:v>
                </c:pt>
                <c:pt idx="113">
                  <c:v>121.79892306261999</c:v>
                </c:pt>
                <c:pt idx="114">
                  <c:v>121.79892306261999</c:v>
                </c:pt>
                <c:pt idx="115">
                  <c:v>121.79892306261999</c:v>
                </c:pt>
                <c:pt idx="116">
                  <c:v>121.79892306261999</c:v>
                </c:pt>
                <c:pt idx="117">
                  <c:v>121.79892306261999</c:v>
                </c:pt>
                <c:pt idx="118">
                  <c:v>121.79892306261999</c:v>
                </c:pt>
                <c:pt idx="119">
                  <c:v>121.79892306261999</c:v>
                </c:pt>
                <c:pt idx="120">
                  <c:v>121.79892306261999</c:v>
                </c:pt>
                <c:pt idx="121">
                  <c:v>105.39003851276776</c:v>
                </c:pt>
                <c:pt idx="122">
                  <c:v>105.39003851276776</c:v>
                </c:pt>
                <c:pt idx="123">
                  <c:v>105.39003851276776</c:v>
                </c:pt>
                <c:pt idx="124">
                  <c:v>105.39003851276776</c:v>
                </c:pt>
                <c:pt idx="125">
                  <c:v>105.39003851276776</c:v>
                </c:pt>
                <c:pt idx="126">
                  <c:v>105.39003851276776</c:v>
                </c:pt>
                <c:pt idx="127">
                  <c:v>105.39003851276776</c:v>
                </c:pt>
                <c:pt idx="128">
                  <c:v>105.39003851276776</c:v>
                </c:pt>
                <c:pt idx="129">
                  <c:v>105.39003851276776</c:v>
                </c:pt>
                <c:pt idx="130">
                  <c:v>105.39003851276776</c:v>
                </c:pt>
                <c:pt idx="131">
                  <c:v>105.39003851276776</c:v>
                </c:pt>
                <c:pt idx="132">
                  <c:v>105.39003851276776</c:v>
                </c:pt>
                <c:pt idx="133">
                  <c:v>105.39003851276776</c:v>
                </c:pt>
                <c:pt idx="134">
                  <c:v>105.39003851276776</c:v>
                </c:pt>
                <c:pt idx="135">
                  <c:v>105.39003851276776</c:v>
                </c:pt>
                <c:pt idx="136">
                  <c:v>105.39003851276776</c:v>
                </c:pt>
                <c:pt idx="137">
                  <c:v>105.39003851276776</c:v>
                </c:pt>
                <c:pt idx="138">
                  <c:v>105.39003851276776</c:v>
                </c:pt>
                <c:pt idx="139">
                  <c:v>105.39003851276776</c:v>
                </c:pt>
                <c:pt idx="140">
                  <c:v>105.39003851276776</c:v>
                </c:pt>
                <c:pt idx="141">
                  <c:v>105.39003851276776</c:v>
                </c:pt>
                <c:pt idx="142">
                  <c:v>105.39003851276776</c:v>
                </c:pt>
                <c:pt idx="143">
                  <c:v>105.39003851276776</c:v>
                </c:pt>
                <c:pt idx="144">
                  <c:v>105.39003851276776</c:v>
                </c:pt>
                <c:pt idx="145">
                  <c:v>105.39003851276776</c:v>
                </c:pt>
                <c:pt idx="146">
                  <c:v>105.39003851276776</c:v>
                </c:pt>
                <c:pt idx="147">
                  <c:v>105.39003851276776</c:v>
                </c:pt>
                <c:pt idx="148">
                  <c:v>105.39003851276776</c:v>
                </c:pt>
                <c:pt idx="149">
                  <c:v>105.39003851276776</c:v>
                </c:pt>
                <c:pt idx="150">
                  <c:v>105.39003851276776</c:v>
                </c:pt>
                <c:pt idx="151">
                  <c:v>105.39003851276776</c:v>
                </c:pt>
                <c:pt idx="152">
                  <c:v>67.365674590806663</c:v>
                </c:pt>
                <c:pt idx="153">
                  <c:v>67.365674590806663</c:v>
                </c:pt>
                <c:pt idx="154">
                  <c:v>67.365674590806663</c:v>
                </c:pt>
                <c:pt idx="155">
                  <c:v>67.365674590806663</c:v>
                </c:pt>
                <c:pt idx="156">
                  <c:v>67.365674590806663</c:v>
                </c:pt>
                <c:pt idx="157">
                  <c:v>67.365674590806663</c:v>
                </c:pt>
                <c:pt idx="158">
                  <c:v>67.365674590806663</c:v>
                </c:pt>
                <c:pt idx="159">
                  <c:v>67.365674590806663</c:v>
                </c:pt>
                <c:pt idx="160">
                  <c:v>67.365674590806663</c:v>
                </c:pt>
                <c:pt idx="161">
                  <c:v>67.365674590806663</c:v>
                </c:pt>
                <c:pt idx="162">
                  <c:v>67.365674590806663</c:v>
                </c:pt>
                <c:pt idx="163">
                  <c:v>67.365674590806663</c:v>
                </c:pt>
                <c:pt idx="164">
                  <c:v>67.365674590806663</c:v>
                </c:pt>
                <c:pt idx="165">
                  <c:v>67.365674590806663</c:v>
                </c:pt>
                <c:pt idx="166">
                  <c:v>67.365674590806663</c:v>
                </c:pt>
                <c:pt idx="167">
                  <c:v>67.365674590806663</c:v>
                </c:pt>
                <c:pt idx="168">
                  <c:v>67.365674590806663</c:v>
                </c:pt>
                <c:pt idx="169">
                  <c:v>67.365674590806663</c:v>
                </c:pt>
                <c:pt idx="170">
                  <c:v>67.365674590806663</c:v>
                </c:pt>
                <c:pt idx="171">
                  <c:v>67.365674590806663</c:v>
                </c:pt>
                <c:pt idx="172">
                  <c:v>67.365674590806663</c:v>
                </c:pt>
                <c:pt idx="173">
                  <c:v>67.365674590806663</c:v>
                </c:pt>
                <c:pt idx="174">
                  <c:v>67.365674590806663</c:v>
                </c:pt>
                <c:pt idx="175">
                  <c:v>67.365674590806663</c:v>
                </c:pt>
                <c:pt idx="176">
                  <c:v>67.365674590806663</c:v>
                </c:pt>
                <c:pt idx="177">
                  <c:v>67.365674590806663</c:v>
                </c:pt>
                <c:pt idx="178">
                  <c:v>67.365674590806663</c:v>
                </c:pt>
                <c:pt idx="179">
                  <c:v>67.365674590806663</c:v>
                </c:pt>
                <c:pt idx="180">
                  <c:v>67.365674590806663</c:v>
                </c:pt>
                <c:pt idx="181">
                  <c:v>67.365674590806663</c:v>
                </c:pt>
                <c:pt idx="182">
                  <c:v>29.84349272875162</c:v>
                </c:pt>
                <c:pt idx="183">
                  <c:v>29.84349272875162</c:v>
                </c:pt>
                <c:pt idx="184">
                  <c:v>29.84349272875162</c:v>
                </c:pt>
                <c:pt idx="185">
                  <c:v>29.84349272875162</c:v>
                </c:pt>
                <c:pt idx="186">
                  <c:v>29.84349272875162</c:v>
                </c:pt>
                <c:pt idx="187">
                  <c:v>29.84349272875162</c:v>
                </c:pt>
                <c:pt idx="188">
                  <c:v>29.84349272875162</c:v>
                </c:pt>
                <c:pt idx="189">
                  <c:v>29.84349272875162</c:v>
                </c:pt>
                <c:pt idx="190">
                  <c:v>29.84349272875162</c:v>
                </c:pt>
                <c:pt idx="191">
                  <c:v>29.84349272875162</c:v>
                </c:pt>
                <c:pt idx="192">
                  <c:v>29.84349272875162</c:v>
                </c:pt>
                <c:pt idx="193">
                  <c:v>29.84349272875162</c:v>
                </c:pt>
                <c:pt idx="194">
                  <c:v>29.84349272875162</c:v>
                </c:pt>
                <c:pt idx="195">
                  <c:v>29.84349272875162</c:v>
                </c:pt>
                <c:pt idx="196">
                  <c:v>29.84349272875162</c:v>
                </c:pt>
                <c:pt idx="197">
                  <c:v>29.84349272875162</c:v>
                </c:pt>
                <c:pt idx="198">
                  <c:v>29.84349272875162</c:v>
                </c:pt>
                <c:pt idx="199">
                  <c:v>29.84349272875162</c:v>
                </c:pt>
                <c:pt idx="200">
                  <c:v>29.84349272875162</c:v>
                </c:pt>
                <c:pt idx="201">
                  <c:v>29.84349272875162</c:v>
                </c:pt>
                <c:pt idx="202">
                  <c:v>29.84349272875162</c:v>
                </c:pt>
                <c:pt idx="203">
                  <c:v>29.84349272875162</c:v>
                </c:pt>
                <c:pt idx="204">
                  <c:v>29.84349272875162</c:v>
                </c:pt>
                <c:pt idx="205">
                  <c:v>29.84349272875162</c:v>
                </c:pt>
                <c:pt idx="206">
                  <c:v>29.84349272875162</c:v>
                </c:pt>
                <c:pt idx="207">
                  <c:v>29.84349272875162</c:v>
                </c:pt>
                <c:pt idx="208">
                  <c:v>29.84349272875162</c:v>
                </c:pt>
                <c:pt idx="209">
                  <c:v>29.84349272875162</c:v>
                </c:pt>
                <c:pt idx="210">
                  <c:v>29.84349272875162</c:v>
                </c:pt>
                <c:pt idx="211">
                  <c:v>29.84349272875162</c:v>
                </c:pt>
                <c:pt idx="212">
                  <c:v>29.84349272875162</c:v>
                </c:pt>
                <c:pt idx="213">
                  <c:v>18.986638343516127</c:v>
                </c:pt>
                <c:pt idx="214">
                  <c:v>18.986638343516127</c:v>
                </c:pt>
                <c:pt idx="215">
                  <c:v>18.986638343516127</c:v>
                </c:pt>
                <c:pt idx="216">
                  <c:v>18.986638343516127</c:v>
                </c:pt>
                <c:pt idx="217">
                  <c:v>18.986638343516127</c:v>
                </c:pt>
                <c:pt idx="218">
                  <c:v>18.986638343516127</c:v>
                </c:pt>
                <c:pt idx="219">
                  <c:v>18.986638343516127</c:v>
                </c:pt>
                <c:pt idx="220">
                  <c:v>18.986638343516127</c:v>
                </c:pt>
                <c:pt idx="221">
                  <c:v>18.986638343516127</c:v>
                </c:pt>
                <c:pt idx="222">
                  <c:v>18.986638343516127</c:v>
                </c:pt>
                <c:pt idx="223">
                  <c:v>18.986638343516127</c:v>
                </c:pt>
                <c:pt idx="224">
                  <c:v>18.986638343516127</c:v>
                </c:pt>
                <c:pt idx="225">
                  <c:v>18.986638343516127</c:v>
                </c:pt>
                <c:pt idx="226">
                  <c:v>18.986638343516127</c:v>
                </c:pt>
                <c:pt idx="227">
                  <c:v>18.986638343516127</c:v>
                </c:pt>
                <c:pt idx="228">
                  <c:v>18.986638343516127</c:v>
                </c:pt>
                <c:pt idx="229">
                  <c:v>18.986638343516127</c:v>
                </c:pt>
                <c:pt idx="230">
                  <c:v>18.986638343516127</c:v>
                </c:pt>
                <c:pt idx="231">
                  <c:v>18.986638343516127</c:v>
                </c:pt>
                <c:pt idx="232">
                  <c:v>18.986638343516127</c:v>
                </c:pt>
                <c:pt idx="233">
                  <c:v>18.986638343516127</c:v>
                </c:pt>
                <c:pt idx="234">
                  <c:v>18.986638343516127</c:v>
                </c:pt>
                <c:pt idx="235">
                  <c:v>18.986638343516127</c:v>
                </c:pt>
                <c:pt idx="236">
                  <c:v>18.986638343516127</c:v>
                </c:pt>
                <c:pt idx="237">
                  <c:v>18.986638343516127</c:v>
                </c:pt>
                <c:pt idx="238">
                  <c:v>18.986638343516127</c:v>
                </c:pt>
                <c:pt idx="239">
                  <c:v>18.986638343516127</c:v>
                </c:pt>
                <c:pt idx="240">
                  <c:v>18.986638343516127</c:v>
                </c:pt>
                <c:pt idx="241">
                  <c:v>18.986638343516127</c:v>
                </c:pt>
                <c:pt idx="242">
                  <c:v>18.986638343516127</c:v>
                </c:pt>
                <c:pt idx="243">
                  <c:v>18.986638343516127</c:v>
                </c:pt>
                <c:pt idx="244">
                  <c:v>24.454188275390013</c:v>
                </c:pt>
                <c:pt idx="245">
                  <c:v>24.454188275390013</c:v>
                </c:pt>
                <c:pt idx="246">
                  <c:v>24.454188275390013</c:v>
                </c:pt>
                <c:pt idx="247">
                  <c:v>24.454188275390013</c:v>
                </c:pt>
                <c:pt idx="248">
                  <c:v>24.454188275390013</c:v>
                </c:pt>
                <c:pt idx="249">
                  <c:v>24.454188275390013</c:v>
                </c:pt>
                <c:pt idx="250">
                  <c:v>24.454188275390013</c:v>
                </c:pt>
                <c:pt idx="251">
                  <c:v>24.454188275390013</c:v>
                </c:pt>
                <c:pt idx="252">
                  <c:v>24.454188275390013</c:v>
                </c:pt>
                <c:pt idx="253">
                  <c:v>24.454188275390013</c:v>
                </c:pt>
                <c:pt idx="254">
                  <c:v>24.454188275390013</c:v>
                </c:pt>
                <c:pt idx="255">
                  <c:v>24.454188275390013</c:v>
                </c:pt>
                <c:pt idx="256">
                  <c:v>24.454188275390013</c:v>
                </c:pt>
                <c:pt idx="257">
                  <c:v>24.454188275390013</c:v>
                </c:pt>
                <c:pt idx="258">
                  <c:v>24.454188275390013</c:v>
                </c:pt>
                <c:pt idx="259">
                  <c:v>24.454188275390013</c:v>
                </c:pt>
                <c:pt idx="260">
                  <c:v>24.454188275390013</c:v>
                </c:pt>
                <c:pt idx="261">
                  <c:v>24.454188275390013</c:v>
                </c:pt>
                <c:pt idx="262">
                  <c:v>24.454188275390013</c:v>
                </c:pt>
                <c:pt idx="263">
                  <c:v>24.454188275390013</c:v>
                </c:pt>
                <c:pt idx="264">
                  <c:v>24.454188275390013</c:v>
                </c:pt>
                <c:pt idx="265">
                  <c:v>24.454188275390013</c:v>
                </c:pt>
                <c:pt idx="266">
                  <c:v>24.454188275390013</c:v>
                </c:pt>
                <c:pt idx="267">
                  <c:v>24.454188275390013</c:v>
                </c:pt>
                <c:pt idx="268">
                  <c:v>24.454188275390013</c:v>
                </c:pt>
                <c:pt idx="269">
                  <c:v>24.454188275390013</c:v>
                </c:pt>
                <c:pt idx="270">
                  <c:v>24.454188275390013</c:v>
                </c:pt>
                <c:pt idx="271">
                  <c:v>24.454188275390013</c:v>
                </c:pt>
                <c:pt idx="272">
                  <c:v>24.454188275390013</c:v>
                </c:pt>
                <c:pt idx="273">
                  <c:v>24.454188275390013</c:v>
                </c:pt>
                <c:pt idx="274">
                  <c:v>47.623389215219341</c:v>
                </c:pt>
                <c:pt idx="275">
                  <c:v>47.623389215219341</c:v>
                </c:pt>
                <c:pt idx="276">
                  <c:v>47.623389215219341</c:v>
                </c:pt>
                <c:pt idx="277">
                  <c:v>47.623389215219341</c:v>
                </c:pt>
                <c:pt idx="278">
                  <c:v>47.623389215219341</c:v>
                </c:pt>
                <c:pt idx="279">
                  <c:v>47.623389215219341</c:v>
                </c:pt>
                <c:pt idx="280">
                  <c:v>47.623389215219341</c:v>
                </c:pt>
                <c:pt idx="281">
                  <c:v>47.623389215219341</c:v>
                </c:pt>
                <c:pt idx="282">
                  <c:v>47.623389215219341</c:v>
                </c:pt>
                <c:pt idx="283">
                  <c:v>47.623389215219341</c:v>
                </c:pt>
                <c:pt idx="284">
                  <c:v>47.623389215219341</c:v>
                </c:pt>
                <c:pt idx="285">
                  <c:v>47.623389215219341</c:v>
                </c:pt>
                <c:pt idx="286">
                  <c:v>47.623389215219341</c:v>
                </c:pt>
                <c:pt idx="287">
                  <c:v>47.623389215219341</c:v>
                </c:pt>
                <c:pt idx="288">
                  <c:v>47.623389215219341</c:v>
                </c:pt>
                <c:pt idx="289">
                  <c:v>47.623389215219341</c:v>
                </c:pt>
                <c:pt idx="290">
                  <c:v>47.623389215219341</c:v>
                </c:pt>
                <c:pt idx="291">
                  <c:v>47.623389215219341</c:v>
                </c:pt>
                <c:pt idx="292">
                  <c:v>47.623389215219341</c:v>
                </c:pt>
                <c:pt idx="293">
                  <c:v>47.623389215219341</c:v>
                </c:pt>
                <c:pt idx="294">
                  <c:v>47.623389215219341</c:v>
                </c:pt>
                <c:pt idx="295">
                  <c:v>47.623389215219341</c:v>
                </c:pt>
                <c:pt idx="296">
                  <c:v>47.623389215219341</c:v>
                </c:pt>
                <c:pt idx="297">
                  <c:v>47.623389215219341</c:v>
                </c:pt>
                <c:pt idx="298">
                  <c:v>47.623389215219341</c:v>
                </c:pt>
                <c:pt idx="299">
                  <c:v>47.623389215219341</c:v>
                </c:pt>
                <c:pt idx="300">
                  <c:v>47.623389215219341</c:v>
                </c:pt>
                <c:pt idx="301">
                  <c:v>47.623389215219341</c:v>
                </c:pt>
                <c:pt idx="302">
                  <c:v>47.623389215219341</c:v>
                </c:pt>
                <c:pt idx="303">
                  <c:v>47.623389215219341</c:v>
                </c:pt>
                <c:pt idx="304">
                  <c:v>47.623389215219341</c:v>
                </c:pt>
                <c:pt idx="305">
                  <c:v>91.226947198273336</c:v>
                </c:pt>
                <c:pt idx="306">
                  <c:v>91.226947198273336</c:v>
                </c:pt>
                <c:pt idx="307">
                  <c:v>91.226947198273336</c:v>
                </c:pt>
                <c:pt idx="308">
                  <c:v>91.226947198273336</c:v>
                </c:pt>
                <c:pt idx="309">
                  <c:v>91.226947198273336</c:v>
                </c:pt>
                <c:pt idx="310">
                  <c:v>91.226947198273336</c:v>
                </c:pt>
                <c:pt idx="311">
                  <c:v>91.226947198273336</c:v>
                </c:pt>
                <c:pt idx="312">
                  <c:v>91.226947198273336</c:v>
                </c:pt>
                <c:pt idx="313">
                  <c:v>91.226947198273336</c:v>
                </c:pt>
                <c:pt idx="314">
                  <c:v>91.226947198273336</c:v>
                </c:pt>
                <c:pt idx="315">
                  <c:v>91.226947198273336</c:v>
                </c:pt>
                <c:pt idx="316">
                  <c:v>91.226947198273336</c:v>
                </c:pt>
                <c:pt idx="317">
                  <c:v>91.226947198273336</c:v>
                </c:pt>
                <c:pt idx="318">
                  <c:v>91.226947198273336</c:v>
                </c:pt>
                <c:pt idx="319">
                  <c:v>91.226947198273336</c:v>
                </c:pt>
                <c:pt idx="320">
                  <c:v>91.226947198273336</c:v>
                </c:pt>
                <c:pt idx="321">
                  <c:v>91.226947198273336</c:v>
                </c:pt>
                <c:pt idx="322">
                  <c:v>91.226947198273336</c:v>
                </c:pt>
                <c:pt idx="323">
                  <c:v>91.226947198273336</c:v>
                </c:pt>
                <c:pt idx="324">
                  <c:v>91.226947198273336</c:v>
                </c:pt>
                <c:pt idx="325">
                  <c:v>91.226947198273336</c:v>
                </c:pt>
                <c:pt idx="326">
                  <c:v>91.226947198273336</c:v>
                </c:pt>
                <c:pt idx="327">
                  <c:v>91.226947198273336</c:v>
                </c:pt>
                <c:pt idx="328">
                  <c:v>91.226947198273336</c:v>
                </c:pt>
                <c:pt idx="329">
                  <c:v>91.226947198273336</c:v>
                </c:pt>
                <c:pt idx="330">
                  <c:v>91.226947198273336</c:v>
                </c:pt>
                <c:pt idx="331">
                  <c:v>91.226947198273336</c:v>
                </c:pt>
                <c:pt idx="332">
                  <c:v>91.226947198273336</c:v>
                </c:pt>
                <c:pt idx="333">
                  <c:v>91.226947198273336</c:v>
                </c:pt>
                <c:pt idx="334">
                  <c:v>91.226947198273336</c:v>
                </c:pt>
                <c:pt idx="335">
                  <c:v>120.52069846150647</c:v>
                </c:pt>
                <c:pt idx="336">
                  <c:v>120.52069846150647</c:v>
                </c:pt>
                <c:pt idx="337">
                  <c:v>120.52069846150647</c:v>
                </c:pt>
                <c:pt idx="338">
                  <c:v>120.52069846150647</c:v>
                </c:pt>
                <c:pt idx="339">
                  <c:v>120.52069846150647</c:v>
                </c:pt>
                <c:pt idx="340">
                  <c:v>120.52069846150647</c:v>
                </c:pt>
                <c:pt idx="341">
                  <c:v>120.52069846150647</c:v>
                </c:pt>
                <c:pt idx="342">
                  <c:v>120.52069846150647</c:v>
                </c:pt>
                <c:pt idx="343">
                  <c:v>120.52069846150647</c:v>
                </c:pt>
                <c:pt idx="344">
                  <c:v>120.52069846150647</c:v>
                </c:pt>
                <c:pt idx="345">
                  <c:v>120.52069846150647</c:v>
                </c:pt>
                <c:pt idx="346">
                  <c:v>120.52069846150647</c:v>
                </c:pt>
                <c:pt idx="347">
                  <c:v>120.52069846150647</c:v>
                </c:pt>
                <c:pt idx="348">
                  <c:v>120.52069846150647</c:v>
                </c:pt>
                <c:pt idx="349">
                  <c:v>120.52069846150647</c:v>
                </c:pt>
                <c:pt idx="350">
                  <c:v>120.52069846150647</c:v>
                </c:pt>
                <c:pt idx="351">
                  <c:v>120.52069846150647</c:v>
                </c:pt>
                <c:pt idx="352">
                  <c:v>120.52069846150647</c:v>
                </c:pt>
                <c:pt idx="353">
                  <c:v>120.52069846150647</c:v>
                </c:pt>
                <c:pt idx="354">
                  <c:v>120.52069846150647</c:v>
                </c:pt>
                <c:pt idx="355">
                  <c:v>120.52069846150647</c:v>
                </c:pt>
                <c:pt idx="356">
                  <c:v>120.52069846150647</c:v>
                </c:pt>
                <c:pt idx="357">
                  <c:v>120.52069846150647</c:v>
                </c:pt>
                <c:pt idx="358">
                  <c:v>120.52069846150647</c:v>
                </c:pt>
                <c:pt idx="359">
                  <c:v>120.52069846150647</c:v>
                </c:pt>
                <c:pt idx="360">
                  <c:v>120.52069846150647</c:v>
                </c:pt>
                <c:pt idx="361">
                  <c:v>120.52069846150647</c:v>
                </c:pt>
                <c:pt idx="362">
                  <c:v>120.52069846150647</c:v>
                </c:pt>
                <c:pt idx="363">
                  <c:v>120.52069846150647</c:v>
                </c:pt>
                <c:pt idx="364">
                  <c:v>120.52069846150647</c:v>
                </c:pt>
                <c:pt idx="365">
                  <c:v>120.52069846150647</c:v>
                </c:pt>
                <c:pt idx="366">
                  <c:v>135.24067353850003</c:v>
                </c:pt>
                <c:pt idx="367">
                  <c:v>135.24067353850003</c:v>
                </c:pt>
                <c:pt idx="368">
                  <c:v>135.24067353850003</c:v>
                </c:pt>
                <c:pt idx="369">
                  <c:v>135.24067353850003</c:v>
                </c:pt>
                <c:pt idx="370">
                  <c:v>135.24067353850003</c:v>
                </c:pt>
                <c:pt idx="371">
                  <c:v>135.24067353850003</c:v>
                </c:pt>
                <c:pt idx="372">
                  <c:v>135.24067353850003</c:v>
                </c:pt>
                <c:pt idx="373">
                  <c:v>135.24067353850003</c:v>
                </c:pt>
                <c:pt idx="374">
                  <c:v>135.24067353850003</c:v>
                </c:pt>
                <c:pt idx="375">
                  <c:v>135.24067353850003</c:v>
                </c:pt>
                <c:pt idx="376">
                  <c:v>135.24067353850003</c:v>
                </c:pt>
                <c:pt idx="377">
                  <c:v>135.24067353850003</c:v>
                </c:pt>
                <c:pt idx="378">
                  <c:v>135.24067353850003</c:v>
                </c:pt>
                <c:pt idx="379">
                  <c:v>135.24067353850003</c:v>
                </c:pt>
                <c:pt idx="380">
                  <c:v>135.24067353850003</c:v>
                </c:pt>
                <c:pt idx="381">
                  <c:v>135.24067353850003</c:v>
                </c:pt>
                <c:pt idx="382">
                  <c:v>135.24067353850003</c:v>
                </c:pt>
                <c:pt idx="383">
                  <c:v>135.24067353850003</c:v>
                </c:pt>
                <c:pt idx="384">
                  <c:v>135.24067353850003</c:v>
                </c:pt>
                <c:pt idx="385">
                  <c:v>135.24067353850003</c:v>
                </c:pt>
                <c:pt idx="386">
                  <c:v>135.24067353850003</c:v>
                </c:pt>
                <c:pt idx="387">
                  <c:v>135.24067353850003</c:v>
                </c:pt>
                <c:pt idx="388">
                  <c:v>135.24067353850003</c:v>
                </c:pt>
                <c:pt idx="389">
                  <c:v>135.24067353850003</c:v>
                </c:pt>
                <c:pt idx="390">
                  <c:v>135.24067353850003</c:v>
                </c:pt>
                <c:pt idx="391">
                  <c:v>135.24067353850003</c:v>
                </c:pt>
                <c:pt idx="392">
                  <c:v>135.24067353850003</c:v>
                </c:pt>
                <c:pt idx="393">
                  <c:v>135.24067353850003</c:v>
                </c:pt>
                <c:pt idx="394">
                  <c:v>135.24067353850003</c:v>
                </c:pt>
                <c:pt idx="395">
                  <c:v>135.24067353850003</c:v>
                </c:pt>
                <c:pt idx="396">
                  <c:v>135.24067353850003</c:v>
                </c:pt>
                <c:pt idx="397">
                  <c:v>122.07452576097486</c:v>
                </c:pt>
                <c:pt idx="398">
                  <c:v>122.07452576097486</c:v>
                </c:pt>
                <c:pt idx="399">
                  <c:v>122.07452576097486</c:v>
                </c:pt>
                <c:pt idx="400">
                  <c:v>122.07452576097486</c:v>
                </c:pt>
                <c:pt idx="401">
                  <c:v>122.07452576097486</c:v>
                </c:pt>
                <c:pt idx="402">
                  <c:v>122.07452576097486</c:v>
                </c:pt>
                <c:pt idx="403">
                  <c:v>122.07452576097486</c:v>
                </c:pt>
                <c:pt idx="404">
                  <c:v>122.07452576097486</c:v>
                </c:pt>
                <c:pt idx="405">
                  <c:v>122.07452576097486</c:v>
                </c:pt>
                <c:pt idx="406">
                  <c:v>122.07452576097486</c:v>
                </c:pt>
                <c:pt idx="407">
                  <c:v>122.07452576097486</c:v>
                </c:pt>
                <c:pt idx="408">
                  <c:v>122.07452576097486</c:v>
                </c:pt>
                <c:pt idx="409">
                  <c:v>122.07452576097486</c:v>
                </c:pt>
                <c:pt idx="410">
                  <c:v>122.07452576097486</c:v>
                </c:pt>
                <c:pt idx="411">
                  <c:v>122.07452576097486</c:v>
                </c:pt>
                <c:pt idx="412">
                  <c:v>122.07452576097486</c:v>
                </c:pt>
                <c:pt idx="413">
                  <c:v>122.07452576097486</c:v>
                </c:pt>
                <c:pt idx="414">
                  <c:v>122.07452576097486</c:v>
                </c:pt>
                <c:pt idx="415">
                  <c:v>122.07452576097486</c:v>
                </c:pt>
                <c:pt idx="416">
                  <c:v>122.07452576097486</c:v>
                </c:pt>
                <c:pt idx="417">
                  <c:v>122.07452576097486</c:v>
                </c:pt>
                <c:pt idx="418">
                  <c:v>122.07452576097486</c:v>
                </c:pt>
                <c:pt idx="419">
                  <c:v>122.07452576097486</c:v>
                </c:pt>
                <c:pt idx="420">
                  <c:v>122.07452576097486</c:v>
                </c:pt>
                <c:pt idx="421">
                  <c:v>122.07452576097486</c:v>
                </c:pt>
                <c:pt idx="422">
                  <c:v>122.07452576097486</c:v>
                </c:pt>
                <c:pt idx="423">
                  <c:v>122.07452576097486</c:v>
                </c:pt>
                <c:pt idx="424">
                  <c:v>122.07452576097486</c:v>
                </c:pt>
                <c:pt idx="425">
                  <c:v>122.40636977029355</c:v>
                </c:pt>
                <c:pt idx="426">
                  <c:v>122.40636977029355</c:v>
                </c:pt>
                <c:pt idx="427">
                  <c:v>122.40636977029355</c:v>
                </c:pt>
                <c:pt idx="428">
                  <c:v>122.40636977029355</c:v>
                </c:pt>
                <c:pt idx="429">
                  <c:v>122.40636977029355</c:v>
                </c:pt>
                <c:pt idx="430">
                  <c:v>122.40636977029355</c:v>
                </c:pt>
                <c:pt idx="431">
                  <c:v>122.40636977029355</c:v>
                </c:pt>
                <c:pt idx="432">
                  <c:v>122.40636977029355</c:v>
                </c:pt>
                <c:pt idx="433">
                  <c:v>122.40636977029355</c:v>
                </c:pt>
                <c:pt idx="434">
                  <c:v>122.40636977029355</c:v>
                </c:pt>
                <c:pt idx="435">
                  <c:v>122.40636977029355</c:v>
                </c:pt>
                <c:pt idx="436">
                  <c:v>122.40636977029355</c:v>
                </c:pt>
                <c:pt idx="437">
                  <c:v>122.40636977029355</c:v>
                </c:pt>
                <c:pt idx="438">
                  <c:v>122.40636977029355</c:v>
                </c:pt>
                <c:pt idx="439">
                  <c:v>122.40636977029355</c:v>
                </c:pt>
                <c:pt idx="440">
                  <c:v>122.40636977029355</c:v>
                </c:pt>
                <c:pt idx="441">
                  <c:v>122.40636977029355</c:v>
                </c:pt>
                <c:pt idx="442">
                  <c:v>122.40636977029355</c:v>
                </c:pt>
                <c:pt idx="443">
                  <c:v>122.40636977029355</c:v>
                </c:pt>
                <c:pt idx="444">
                  <c:v>122.40636977029355</c:v>
                </c:pt>
                <c:pt idx="445">
                  <c:v>122.40636977029355</c:v>
                </c:pt>
                <c:pt idx="446">
                  <c:v>122.40636977029355</c:v>
                </c:pt>
                <c:pt idx="447">
                  <c:v>122.40636977029355</c:v>
                </c:pt>
                <c:pt idx="448">
                  <c:v>122.40636977029355</c:v>
                </c:pt>
                <c:pt idx="449">
                  <c:v>122.40636977029355</c:v>
                </c:pt>
                <c:pt idx="450">
                  <c:v>122.40636977029355</c:v>
                </c:pt>
                <c:pt idx="451">
                  <c:v>122.40636977029355</c:v>
                </c:pt>
                <c:pt idx="452">
                  <c:v>122.40636977029355</c:v>
                </c:pt>
                <c:pt idx="453">
                  <c:v>122.40636977029355</c:v>
                </c:pt>
                <c:pt idx="454">
                  <c:v>122.40636977029355</c:v>
                </c:pt>
                <c:pt idx="455">
                  <c:v>122.40636977029355</c:v>
                </c:pt>
                <c:pt idx="456">
                  <c:v>125.11974564249337</c:v>
                </c:pt>
                <c:pt idx="457">
                  <c:v>125.11974564249337</c:v>
                </c:pt>
                <c:pt idx="458">
                  <c:v>125.11974564249337</c:v>
                </c:pt>
                <c:pt idx="459">
                  <c:v>125.11974564249337</c:v>
                </c:pt>
                <c:pt idx="460">
                  <c:v>125.11974564249337</c:v>
                </c:pt>
                <c:pt idx="461">
                  <c:v>125.11974564249337</c:v>
                </c:pt>
                <c:pt idx="462">
                  <c:v>125.11974564249337</c:v>
                </c:pt>
                <c:pt idx="463">
                  <c:v>125.11974564249337</c:v>
                </c:pt>
                <c:pt idx="464">
                  <c:v>125.11974564249337</c:v>
                </c:pt>
                <c:pt idx="465">
                  <c:v>125.11974564249337</c:v>
                </c:pt>
                <c:pt idx="466">
                  <c:v>125.11974564249337</c:v>
                </c:pt>
                <c:pt idx="467">
                  <c:v>125.11974564249337</c:v>
                </c:pt>
                <c:pt idx="468">
                  <c:v>125.11974564249337</c:v>
                </c:pt>
                <c:pt idx="469">
                  <c:v>125.11974564249337</c:v>
                </c:pt>
                <c:pt idx="470">
                  <c:v>125.11974564249337</c:v>
                </c:pt>
                <c:pt idx="471">
                  <c:v>125.11974564249337</c:v>
                </c:pt>
                <c:pt idx="472">
                  <c:v>125.11974564249337</c:v>
                </c:pt>
                <c:pt idx="473">
                  <c:v>125.11974564249337</c:v>
                </c:pt>
                <c:pt idx="474">
                  <c:v>125.11974564249337</c:v>
                </c:pt>
                <c:pt idx="475">
                  <c:v>125.11974564249337</c:v>
                </c:pt>
                <c:pt idx="476">
                  <c:v>125.11974564249337</c:v>
                </c:pt>
                <c:pt idx="477">
                  <c:v>125.11974564249337</c:v>
                </c:pt>
                <c:pt idx="478">
                  <c:v>125.11974564249337</c:v>
                </c:pt>
                <c:pt idx="479">
                  <c:v>125.11974564249337</c:v>
                </c:pt>
                <c:pt idx="480">
                  <c:v>125.11974564249337</c:v>
                </c:pt>
                <c:pt idx="481">
                  <c:v>125.11974564249337</c:v>
                </c:pt>
                <c:pt idx="482">
                  <c:v>125.11974564249337</c:v>
                </c:pt>
                <c:pt idx="483">
                  <c:v>125.11974564249337</c:v>
                </c:pt>
                <c:pt idx="484">
                  <c:v>125.11974564249337</c:v>
                </c:pt>
                <c:pt idx="485">
                  <c:v>125.11974564249337</c:v>
                </c:pt>
                <c:pt idx="486">
                  <c:v>107.31133785069035</c:v>
                </c:pt>
                <c:pt idx="487">
                  <c:v>107.31133785069035</c:v>
                </c:pt>
                <c:pt idx="488">
                  <c:v>107.31133785069035</c:v>
                </c:pt>
                <c:pt idx="489">
                  <c:v>107.31133785069035</c:v>
                </c:pt>
                <c:pt idx="490">
                  <c:v>107.31133785069035</c:v>
                </c:pt>
                <c:pt idx="491">
                  <c:v>107.31133785069035</c:v>
                </c:pt>
                <c:pt idx="492">
                  <c:v>107.31133785069035</c:v>
                </c:pt>
                <c:pt idx="493">
                  <c:v>107.31133785069035</c:v>
                </c:pt>
                <c:pt idx="494">
                  <c:v>107.31133785069035</c:v>
                </c:pt>
                <c:pt idx="495">
                  <c:v>107.31133785069035</c:v>
                </c:pt>
                <c:pt idx="496">
                  <c:v>107.31133785069035</c:v>
                </c:pt>
                <c:pt idx="497">
                  <c:v>107.31133785069035</c:v>
                </c:pt>
                <c:pt idx="498">
                  <c:v>107.31133785069035</c:v>
                </c:pt>
                <c:pt idx="499">
                  <c:v>107.31133785069035</c:v>
                </c:pt>
                <c:pt idx="500">
                  <c:v>107.31133785069035</c:v>
                </c:pt>
                <c:pt idx="501">
                  <c:v>107.31133785069035</c:v>
                </c:pt>
                <c:pt idx="502">
                  <c:v>107.31133785069035</c:v>
                </c:pt>
                <c:pt idx="503">
                  <c:v>107.31133785069035</c:v>
                </c:pt>
                <c:pt idx="504">
                  <c:v>107.31133785069035</c:v>
                </c:pt>
                <c:pt idx="505">
                  <c:v>107.31133785069035</c:v>
                </c:pt>
                <c:pt idx="506">
                  <c:v>107.31133785069035</c:v>
                </c:pt>
                <c:pt idx="507">
                  <c:v>107.31133785069035</c:v>
                </c:pt>
                <c:pt idx="508">
                  <c:v>107.31133785069035</c:v>
                </c:pt>
                <c:pt idx="509">
                  <c:v>107.31133785069035</c:v>
                </c:pt>
                <c:pt idx="510">
                  <c:v>107.31133785069035</c:v>
                </c:pt>
                <c:pt idx="511">
                  <c:v>107.31133785069035</c:v>
                </c:pt>
                <c:pt idx="512">
                  <c:v>107.31133785069035</c:v>
                </c:pt>
                <c:pt idx="513">
                  <c:v>107.31133785069035</c:v>
                </c:pt>
                <c:pt idx="514">
                  <c:v>107.31133785069035</c:v>
                </c:pt>
                <c:pt idx="515">
                  <c:v>107.31133785069035</c:v>
                </c:pt>
                <c:pt idx="516">
                  <c:v>107.31133785069035</c:v>
                </c:pt>
                <c:pt idx="517">
                  <c:v>67.089556183946655</c:v>
                </c:pt>
                <c:pt idx="518">
                  <c:v>67.089556183946655</c:v>
                </c:pt>
                <c:pt idx="519">
                  <c:v>67.089556183946655</c:v>
                </c:pt>
                <c:pt idx="520">
                  <c:v>67.089556183946655</c:v>
                </c:pt>
                <c:pt idx="521">
                  <c:v>67.089556183946655</c:v>
                </c:pt>
                <c:pt idx="522">
                  <c:v>67.089556183946655</c:v>
                </c:pt>
                <c:pt idx="523">
                  <c:v>67.089556183946655</c:v>
                </c:pt>
                <c:pt idx="524">
                  <c:v>67.089556183946655</c:v>
                </c:pt>
                <c:pt idx="525">
                  <c:v>67.089556183946655</c:v>
                </c:pt>
                <c:pt idx="526">
                  <c:v>67.089556183946655</c:v>
                </c:pt>
                <c:pt idx="527">
                  <c:v>67.089556183946655</c:v>
                </c:pt>
                <c:pt idx="528">
                  <c:v>67.089556183946655</c:v>
                </c:pt>
                <c:pt idx="529">
                  <c:v>67.089556183946655</c:v>
                </c:pt>
                <c:pt idx="530">
                  <c:v>67.089556183946655</c:v>
                </c:pt>
                <c:pt idx="531">
                  <c:v>67.089556183946655</c:v>
                </c:pt>
                <c:pt idx="532">
                  <c:v>67.089556183946655</c:v>
                </c:pt>
                <c:pt idx="533">
                  <c:v>67.089556183946655</c:v>
                </c:pt>
                <c:pt idx="534">
                  <c:v>67.089556183946655</c:v>
                </c:pt>
                <c:pt idx="535">
                  <c:v>67.089556183946655</c:v>
                </c:pt>
                <c:pt idx="536">
                  <c:v>67.089556183946655</c:v>
                </c:pt>
                <c:pt idx="537">
                  <c:v>67.089556183946655</c:v>
                </c:pt>
                <c:pt idx="538">
                  <c:v>67.089556183946655</c:v>
                </c:pt>
                <c:pt idx="539">
                  <c:v>67.089556183946655</c:v>
                </c:pt>
                <c:pt idx="540">
                  <c:v>67.089556183946655</c:v>
                </c:pt>
                <c:pt idx="541">
                  <c:v>67.089556183946655</c:v>
                </c:pt>
                <c:pt idx="542">
                  <c:v>67.089556183946655</c:v>
                </c:pt>
                <c:pt idx="543">
                  <c:v>67.089556183946655</c:v>
                </c:pt>
                <c:pt idx="544">
                  <c:v>67.089556183946655</c:v>
                </c:pt>
                <c:pt idx="545">
                  <c:v>67.089556183946655</c:v>
                </c:pt>
                <c:pt idx="546">
                  <c:v>67.089556183946655</c:v>
                </c:pt>
                <c:pt idx="547">
                  <c:v>29.495132564600013</c:v>
                </c:pt>
                <c:pt idx="548">
                  <c:v>29.495132564600013</c:v>
                </c:pt>
                <c:pt idx="549">
                  <c:v>29.495132564600013</c:v>
                </c:pt>
                <c:pt idx="550">
                  <c:v>29.495132564600013</c:v>
                </c:pt>
                <c:pt idx="551">
                  <c:v>29.495132564600013</c:v>
                </c:pt>
                <c:pt idx="552">
                  <c:v>29.495132564600013</c:v>
                </c:pt>
                <c:pt idx="553">
                  <c:v>29.495132564600013</c:v>
                </c:pt>
                <c:pt idx="554">
                  <c:v>29.495132564600013</c:v>
                </c:pt>
                <c:pt idx="555">
                  <c:v>29.495132564600013</c:v>
                </c:pt>
                <c:pt idx="556">
                  <c:v>29.495132564600013</c:v>
                </c:pt>
                <c:pt idx="557">
                  <c:v>29.495132564600013</c:v>
                </c:pt>
                <c:pt idx="558">
                  <c:v>29.495132564600013</c:v>
                </c:pt>
                <c:pt idx="559">
                  <c:v>29.495132564600013</c:v>
                </c:pt>
                <c:pt idx="560">
                  <c:v>29.495132564600013</c:v>
                </c:pt>
                <c:pt idx="561">
                  <c:v>29.495132564600013</c:v>
                </c:pt>
                <c:pt idx="562">
                  <c:v>29.495132564600013</c:v>
                </c:pt>
                <c:pt idx="563">
                  <c:v>29.495132564600013</c:v>
                </c:pt>
                <c:pt idx="564">
                  <c:v>29.495132564600013</c:v>
                </c:pt>
                <c:pt idx="565">
                  <c:v>29.495132564600013</c:v>
                </c:pt>
                <c:pt idx="566">
                  <c:v>29.495132564600013</c:v>
                </c:pt>
                <c:pt idx="567">
                  <c:v>29.495132564600013</c:v>
                </c:pt>
                <c:pt idx="568">
                  <c:v>29.495132564600013</c:v>
                </c:pt>
                <c:pt idx="569">
                  <c:v>29.495132564600013</c:v>
                </c:pt>
                <c:pt idx="570">
                  <c:v>29.495132564600013</c:v>
                </c:pt>
                <c:pt idx="571">
                  <c:v>29.495132564600013</c:v>
                </c:pt>
                <c:pt idx="572">
                  <c:v>29.495132564600013</c:v>
                </c:pt>
                <c:pt idx="573">
                  <c:v>29.495132564600013</c:v>
                </c:pt>
                <c:pt idx="574">
                  <c:v>29.495132564600013</c:v>
                </c:pt>
                <c:pt idx="575">
                  <c:v>29.495132564600013</c:v>
                </c:pt>
                <c:pt idx="576">
                  <c:v>29.495132564600013</c:v>
                </c:pt>
                <c:pt idx="577">
                  <c:v>29.495132564600013</c:v>
                </c:pt>
                <c:pt idx="578">
                  <c:v>18.209588883748388</c:v>
                </c:pt>
                <c:pt idx="579">
                  <c:v>18.209588883748388</c:v>
                </c:pt>
                <c:pt idx="580">
                  <c:v>18.209588883748388</c:v>
                </c:pt>
                <c:pt idx="581">
                  <c:v>18.209588883748388</c:v>
                </c:pt>
                <c:pt idx="582">
                  <c:v>18.209588883748388</c:v>
                </c:pt>
                <c:pt idx="583">
                  <c:v>18.209588883748388</c:v>
                </c:pt>
                <c:pt idx="584">
                  <c:v>18.209588883748388</c:v>
                </c:pt>
                <c:pt idx="585">
                  <c:v>18.209588883748388</c:v>
                </c:pt>
                <c:pt idx="586">
                  <c:v>18.209588883748388</c:v>
                </c:pt>
                <c:pt idx="587">
                  <c:v>18.209588883748388</c:v>
                </c:pt>
                <c:pt idx="588">
                  <c:v>18.209588883748388</c:v>
                </c:pt>
                <c:pt idx="589">
                  <c:v>18.209588883748388</c:v>
                </c:pt>
                <c:pt idx="590">
                  <c:v>18.209588883748388</c:v>
                </c:pt>
                <c:pt idx="591">
                  <c:v>18.209588883748388</c:v>
                </c:pt>
                <c:pt idx="592">
                  <c:v>18.209588883748388</c:v>
                </c:pt>
                <c:pt idx="593">
                  <c:v>18.209588883748388</c:v>
                </c:pt>
                <c:pt idx="594">
                  <c:v>18.209588883748388</c:v>
                </c:pt>
                <c:pt idx="595">
                  <c:v>18.209588883748388</c:v>
                </c:pt>
                <c:pt idx="596">
                  <c:v>18.209588883748388</c:v>
                </c:pt>
                <c:pt idx="597">
                  <c:v>18.209588883748388</c:v>
                </c:pt>
                <c:pt idx="598">
                  <c:v>18.209588883748388</c:v>
                </c:pt>
                <c:pt idx="599">
                  <c:v>18.209588883748388</c:v>
                </c:pt>
                <c:pt idx="600">
                  <c:v>18.209588883748388</c:v>
                </c:pt>
                <c:pt idx="601">
                  <c:v>18.209588883748388</c:v>
                </c:pt>
                <c:pt idx="602">
                  <c:v>18.209588883748388</c:v>
                </c:pt>
                <c:pt idx="603">
                  <c:v>18.209588883748388</c:v>
                </c:pt>
                <c:pt idx="604">
                  <c:v>18.209588883748388</c:v>
                </c:pt>
                <c:pt idx="605">
                  <c:v>18.209588883748388</c:v>
                </c:pt>
                <c:pt idx="606">
                  <c:v>18.209588883748388</c:v>
                </c:pt>
                <c:pt idx="607">
                  <c:v>18.209588883748388</c:v>
                </c:pt>
                <c:pt idx="608">
                  <c:v>18.209588883748388</c:v>
                </c:pt>
                <c:pt idx="609">
                  <c:v>23.816136999456674</c:v>
                </c:pt>
                <c:pt idx="610">
                  <c:v>23.816136999456674</c:v>
                </c:pt>
                <c:pt idx="611">
                  <c:v>23.816136999456674</c:v>
                </c:pt>
                <c:pt idx="612">
                  <c:v>23.816136999456674</c:v>
                </c:pt>
                <c:pt idx="613">
                  <c:v>23.816136999456674</c:v>
                </c:pt>
                <c:pt idx="614">
                  <c:v>23.816136999456674</c:v>
                </c:pt>
                <c:pt idx="615">
                  <c:v>23.816136999456674</c:v>
                </c:pt>
                <c:pt idx="616">
                  <c:v>23.816136999456674</c:v>
                </c:pt>
                <c:pt idx="617">
                  <c:v>23.816136999456674</c:v>
                </c:pt>
                <c:pt idx="618">
                  <c:v>23.816136999456674</c:v>
                </c:pt>
                <c:pt idx="619">
                  <c:v>23.816136999456674</c:v>
                </c:pt>
                <c:pt idx="620">
                  <c:v>23.816136999456674</c:v>
                </c:pt>
                <c:pt idx="621">
                  <c:v>23.816136999456674</c:v>
                </c:pt>
                <c:pt idx="622">
                  <c:v>23.816136999456674</c:v>
                </c:pt>
                <c:pt idx="623">
                  <c:v>23.816136999456674</c:v>
                </c:pt>
                <c:pt idx="624">
                  <c:v>23.816136999456674</c:v>
                </c:pt>
                <c:pt idx="625">
                  <c:v>23.816136999456674</c:v>
                </c:pt>
                <c:pt idx="626">
                  <c:v>23.816136999456674</c:v>
                </c:pt>
                <c:pt idx="627">
                  <c:v>23.816136999456674</c:v>
                </c:pt>
                <c:pt idx="628">
                  <c:v>23.816136999456674</c:v>
                </c:pt>
                <c:pt idx="629">
                  <c:v>23.816136999456674</c:v>
                </c:pt>
                <c:pt idx="630">
                  <c:v>23.816136999456674</c:v>
                </c:pt>
                <c:pt idx="631">
                  <c:v>23.816136999456674</c:v>
                </c:pt>
                <c:pt idx="632">
                  <c:v>23.816136999456674</c:v>
                </c:pt>
                <c:pt idx="633">
                  <c:v>23.816136999456674</c:v>
                </c:pt>
                <c:pt idx="634">
                  <c:v>23.816136999456674</c:v>
                </c:pt>
                <c:pt idx="635">
                  <c:v>23.816136999456674</c:v>
                </c:pt>
                <c:pt idx="636">
                  <c:v>23.816136999456674</c:v>
                </c:pt>
                <c:pt idx="637">
                  <c:v>23.816136999456674</c:v>
                </c:pt>
                <c:pt idx="638">
                  <c:v>23.816136999456674</c:v>
                </c:pt>
                <c:pt idx="639">
                  <c:v>46.965055529077411</c:v>
                </c:pt>
                <c:pt idx="640">
                  <c:v>46.965055529077411</c:v>
                </c:pt>
                <c:pt idx="641">
                  <c:v>46.965055529077411</c:v>
                </c:pt>
                <c:pt idx="642">
                  <c:v>46.965055529077411</c:v>
                </c:pt>
                <c:pt idx="643">
                  <c:v>46.965055529077411</c:v>
                </c:pt>
                <c:pt idx="644">
                  <c:v>46.965055529077411</c:v>
                </c:pt>
                <c:pt idx="645">
                  <c:v>46.965055529077411</c:v>
                </c:pt>
                <c:pt idx="646">
                  <c:v>46.965055529077411</c:v>
                </c:pt>
                <c:pt idx="647">
                  <c:v>46.965055529077411</c:v>
                </c:pt>
                <c:pt idx="648">
                  <c:v>46.965055529077411</c:v>
                </c:pt>
                <c:pt idx="649">
                  <c:v>46.965055529077411</c:v>
                </c:pt>
                <c:pt idx="650">
                  <c:v>46.965055529077411</c:v>
                </c:pt>
                <c:pt idx="651">
                  <c:v>46.965055529077411</c:v>
                </c:pt>
                <c:pt idx="652">
                  <c:v>46.965055529077411</c:v>
                </c:pt>
                <c:pt idx="653">
                  <c:v>46.965055529077411</c:v>
                </c:pt>
                <c:pt idx="654">
                  <c:v>46.965055529077411</c:v>
                </c:pt>
                <c:pt idx="655">
                  <c:v>46.965055529077411</c:v>
                </c:pt>
                <c:pt idx="656">
                  <c:v>46.965055529077411</c:v>
                </c:pt>
                <c:pt idx="657">
                  <c:v>46.965055529077411</c:v>
                </c:pt>
                <c:pt idx="658">
                  <c:v>46.965055529077411</c:v>
                </c:pt>
                <c:pt idx="659">
                  <c:v>46.965055529077411</c:v>
                </c:pt>
                <c:pt idx="660">
                  <c:v>46.965055529077411</c:v>
                </c:pt>
                <c:pt idx="661">
                  <c:v>46.965055529077411</c:v>
                </c:pt>
                <c:pt idx="662">
                  <c:v>46.965055529077411</c:v>
                </c:pt>
                <c:pt idx="663">
                  <c:v>46.965055529077411</c:v>
                </c:pt>
                <c:pt idx="664">
                  <c:v>46.965055529077411</c:v>
                </c:pt>
                <c:pt idx="665">
                  <c:v>46.965055529077411</c:v>
                </c:pt>
                <c:pt idx="666">
                  <c:v>46.965055529077411</c:v>
                </c:pt>
                <c:pt idx="667">
                  <c:v>46.965055529077411</c:v>
                </c:pt>
                <c:pt idx="668">
                  <c:v>46.965055529077411</c:v>
                </c:pt>
                <c:pt idx="669">
                  <c:v>46.965055529077411</c:v>
                </c:pt>
                <c:pt idx="670">
                  <c:v>89.734800765303333</c:v>
                </c:pt>
                <c:pt idx="671">
                  <c:v>89.734800765303333</c:v>
                </c:pt>
                <c:pt idx="672">
                  <c:v>89.734800765303333</c:v>
                </c:pt>
                <c:pt idx="673">
                  <c:v>89.734800765303333</c:v>
                </c:pt>
                <c:pt idx="674">
                  <c:v>89.734800765303333</c:v>
                </c:pt>
                <c:pt idx="675">
                  <c:v>89.734800765303333</c:v>
                </c:pt>
                <c:pt idx="676">
                  <c:v>89.734800765303333</c:v>
                </c:pt>
                <c:pt idx="677">
                  <c:v>89.734800765303333</c:v>
                </c:pt>
                <c:pt idx="678">
                  <c:v>89.734800765303333</c:v>
                </c:pt>
                <c:pt idx="679">
                  <c:v>89.734800765303333</c:v>
                </c:pt>
                <c:pt idx="680">
                  <c:v>89.734800765303333</c:v>
                </c:pt>
                <c:pt idx="681">
                  <c:v>89.734800765303333</c:v>
                </c:pt>
                <c:pt idx="682">
                  <c:v>89.734800765303333</c:v>
                </c:pt>
                <c:pt idx="683">
                  <c:v>89.734800765303333</c:v>
                </c:pt>
                <c:pt idx="684">
                  <c:v>89.734800765303333</c:v>
                </c:pt>
                <c:pt idx="685">
                  <c:v>89.734800765303333</c:v>
                </c:pt>
                <c:pt idx="686">
                  <c:v>89.734800765303333</c:v>
                </c:pt>
                <c:pt idx="687">
                  <c:v>89.734800765303333</c:v>
                </c:pt>
                <c:pt idx="688">
                  <c:v>89.734800765303333</c:v>
                </c:pt>
                <c:pt idx="689">
                  <c:v>89.734800765303333</c:v>
                </c:pt>
                <c:pt idx="690">
                  <c:v>89.734800765303333</c:v>
                </c:pt>
                <c:pt idx="691">
                  <c:v>89.734800765303333</c:v>
                </c:pt>
                <c:pt idx="692">
                  <c:v>89.734800765303333</c:v>
                </c:pt>
                <c:pt idx="693">
                  <c:v>89.734800765303333</c:v>
                </c:pt>
                <c:pt idx="694">
                  <c:v>89.734800765303333</c:v>
                </c:pt>
                <c:pt idx="695">
                  <c:v>89.734800765303333</c:v>
                </c:pt>
                <c:pt idx="696">
                  <c:v>89.734800765303333</c:v>
                </c:pt>
                <c:pt idx="697">
                  <c:v>89.734800765303333</c:v>
                </c:pt>
                <c:pt idx="698">
                  <c:v>89.734800765303333</c:v>
                </c:pt>
                <c:pt idx="699">
                  <c:v>89.734800765303333</c:v>
                </c:pt>
                <c:pt idx="700">
                  <c:v>112.02604617689678</c:v>
                </c:pt>
                <c:pt idx="701">
                  <c:v>112.02604617689678</c:v>
                </c:pt>
                <c:pt idx="702">
                  <c:v>112.02604617689678</c:v>
                </c:pt>
                <c:pt idx="703">
                  <c:v>112.02604617689678</c:v>
                </c:pt>
                <c:pt idx="704">
                  <c:v>112.02604617689678</c:v>
                </c:pt>
                <c:pt idx="705">
                  <c:v>112.02604617689678</c:v>
                </c:pt>
                <c:pt idx="706">
                  <c:v>112.02604617689678</c:v>
                </c:pt>
                <c:pt idx="707">
                  <c:v>112.02604617689678</c:v>
                </c:pt>
                <c:pt idx="708">
                  <c:v>112.02604617689678</c:v>
                </c:pt>
                <c:pt idx="709">
                  <c:v>112.02604617689678</c:v>
                </c:pt>
                <c:pt idx="710">
                  <c:v>112.02604617689678</c:v>
                </c:pt>
                <c:pt idx="711">
                  <c:v>112.02604617689678</c:v>
                </c:pt>
                <c:pt idx="712">
                  <c:v>112.02604617689678</c:v>
                </c:pt>
                <c:pt idx="713">
                  <c:v>112.02604617689678</c:v>
                </c:pt>
                <c:pt idx="714">
                  <c:v>112.02604617689678</c:v>
                </c:pt>
                <c:pt idx="715">
                  <c:v>112.02604617689678</c:v>
                </c:pt>
                <c:pt idx="716">
                  <c:v>112.02604617689678</c:v>
                </c:pt>
                <c:pt idx="717">
                  <c:v>112.02604617689678</c:v>
                </c:pt>
                <c:pt idx="718">
                  <c:v>112.02604617689678</c:v>
                </c:pt>
                <c:pt idx="719">
                  <c:v>112.02604617689678</c:v>
                </c:pt>
                <c:pt idx="720">
                  <c:v>112.02604617689678</c:v>
                </c:pt>
                <c:pt idx="721">
                  <c:v>112.02604617689678</c:v>
                </c:pt>
                <c:pt idx="722">
                  <c:v>112.02604617689678</c:v>
                </c:pt>
                <c:pt idx="723">
                  <c:v>112.02604617689678</c:v>
                </c:pt>
                <c:pt idx="724">
                  <c:v>112.02604617689678</c:v>
                </c:pt>
                <c:pt idx="725">
                  <c:v>112.02604617689678</c:v>
                </c:pt>
                <c:pt idx="726">
                  <c:v>112.02604617689678</c:v>
                </c:pt>
                <c:pt idx="727">
                  <c:v>112.02604617689678</c:v>
                </c:pt>
                <c:pt idx="728">
                  <c:v>112.02604617689678</c:v>
                </c:pt>
                <c:pt idx="729">
                  <c:v>112.02604617689678</c:v>
                </c:pt>
                <c:pt idx="730">
                  <c:v>112.02604617689678</c:v>
                </c:pt>
                <c:pt idx="731">
                  <c:v>124.98280708097418</c:v>
                </c:pt>
                <c:pt idx="732">
                  <c:v>124.98280708097418</c:v>
                </c:pt>
                <c:pt idx="733">
                  <c:v>124.98280708097418</c:v>
                </c:pt>
                <c:pt idx="734">
                  <c:v>124.98280708097418</c:v>
                </c:pt>
                <c:pt idx="735">
                  <c:v>124.98280708097418</c:v>
                </c:pt>
                <c:pt idx="736">
                  <c:v>124.98280708097418</c:v>
                </c:pt>
                <c:pt idx="737">
                  <c:v>124.98280708097418</c:v>
                </c:pt>
                <c:pt idx="738">
                  <c:v>124.98280708097418</c:v>
                </c:pt>
                <c:pt idx="739">
                  <c:v>124.98280708097418</c:v>
                </c:pt>
                <c:pt idx="740">
                  <c:v>124.98280708097418</c:v>
                </c:pt>
                <c:pt idx="741">
                  <c:v>124.98280708097418</c:v>
                </c:pt>
                <c:pt idx="742">
                  <c:v>124.98280708097418</c:v>
                </c:pt>
                <c:pt idx="743">
                  <c:v>124.98280708097418</c:v>
                </c:pt>
                <c:pt idx="744">
                  <c:v>124.98280708097418</c:v>
                </c:pt>
                <c:pt idx="745">
                  <c:v>124.98280708097418</c:v>
                </c:pt>
                <c:pt idx="746">
                  <c:v>124.98280708097418</c:v>
                </c:pt>
                <c:pt idx="747">
                  <c:v>124.98280708097418</c:v>
                </c:pt>
                <c:pt idx="748">
                  <c:v>124.98280708097418</c:v>
                </c:pt>
                <c:pt idx="749">
                  <c:v>124.98280708097418</c:v>
                </c:pt>
                <c:pt idx="750">
                  <c:v>124.98280708097418</c:v>
                </c:pt>
                <c:pt idx="751">
                  <c:v>124.98280708097418</c:v>
                </c:pt>
                <c:pt idx="752">
                  <c:v>124.98280708097418</c:v>
                </c:pt>
                <c:pt idx="753">
                  <c:v>124.98280708097418</c:v>
                </c:pt>
                <c:pt idx="754">
                  <c:v>124.98280708097418</c:v>
                </c:pt>
                <c:pt idx="755">
                  <c:v>124.98280708097418</c:v>
                </c:pt>
                <c:pt idx="756">
                  <c:v>124.98280708097418</c:v>
                </c:pt>
                <c:pt idx="757">
                  <c:v>124.98280708097418</c:v>
                </c:pt>
                <c:pt idx="758">
                  <c:v>124.98280708097418</c:v>
                </c:pt>
                <c:pt idx="759">
                  <c:v>124.98280708097418</c:v>
                </c:pt>
                <c:pt idx="760">
                  <c:v>124.98280708097418</c:v>
                </c:pt>
                <c:pt idx="761">
                  <c:v>124.98280708097418</c:v>
                </c:pt>
                <c:pt idx="762">
                  <c:v>122.23474632144273</c:v>
                </c:pt>
                <c:pt idx="763">
                  <c:v>122.23474632144273</c:v>
                </c:pt>
                <c:pt idx="764">
                  <c:v>122.23474632144273</c:v>
                </c:pt>
                <c:pt idx="765">
                  <c:v>122.23474632144273</c:v>
                </c:pt>
                <c:pt idx="766">
                  <c:v>122.23474632144273</c:v>
                </c:pt>
                <c:pt idx="767">
                  <c:v>122.23474632144273</c:v>
                </c:pt>
                <c:pt idx="768">
                  <c:v>122.23474632144273</c:v>
                </c:pt>
                <c:pt idx="769">
                  <c:v>122.23474632144273</c:v>
                </c:pt>
                <c:pt idx="770">
                  <c:v>122.23474632144273</c:v>
                </c:pt>
                <c:pt idx="771">
                  <c:v>122.23474632144273</c:v>
                </c:pt>
                <c:pt idx="772">
                  <c:v>122.23474632144273</c:v>
                </c:pt>
                <c:pt idx="773">
                  <c:v>122.23474632144273</c:v>
                </c:pt>
                <c:pt idx="774">
                  <c:v>122.23474632144273</c:v>
                </c:pt>
                <c:pt idx="775">
                  <c:v>122.23474632144273</c:v>
                </c:pt>
                <c:pt idx="776">
                  <c:v>122.23474632144273</c:v>
                </c:pt>
                <c:pt idx="777">
                  <c:v>122.23474632144273</c:v>
                </c:pt>
                <c:pt idx="778">
                  <c:v>122.23474632144273</c:v>
                </c:pt>
                <c:pt idx="779">
                  <c:v>122.23474632144273</c:v>
                </c:pt>
                <c:pt idx="780">
                  <c:v>122.23474632144273</c:v>
                </c:pt>
                <c:pt idx="781">
                  <c:v>122.23474632144273</c:v>
                </c:pt>
                <c:pt idx="782">
                  <c:v>122.23474632144273</c:v>
                </c:pt>
                <c:pt idx="783">
                  <c:v>122.23474632144273</c:v>
                </c:pt>
                <c:pt idx="784">
                  <c:v>122.23474632144273</c:v>
                </c:pt>
                <c:pt idx="785">
                  <c:v>122.23474632144273</c:v>
                </c:pt>
                <c:pt idx="786">
                  <c:v>122.23474632144273</c:v>
                </c:pt>
                <c:pt idx="787">
                  <c:v>122.23474632144273</c:v>
                </c:pt>
                <c:pt idx="788">
                  <c:v>122.23474632144273</c:v>
                </c:pt>
                <c:pt idx="789">
                  <c:v>122.23474632144273</c:v>
                </c:pt>
                <c:pt idx="790">
                  <c:v>123.04544911502903</c:v>
                </c:pt>
                <c:pt idx="791">
                  <c:v>123.04544911502903</c:v>
                </c:pt>
                <c:pt idx="792">
                  <c:v>123.04544911502903</c:v>
                </c:pt>
                <c:pt idx="793">
                  <c:v>123.04544911502903</c:v>
                </c:pt>
                <c:pt idx="794">
                  <c:v>123.04544911502903</c:v>
                </c:pt>
                <c:pt idx="795">
                  <c:v>123.04544911502903</c:v>
                </c:pt>
                <c:pt idx="796">
                  <c:v>123.04544911502903</c:v>
                </c:pt>
                <c:pt idx="797">
                  <c:v>123.04544911502903</c:v>
                </c:pt>
                <c:pt idx="798">
                  <c:v>123.04544911502903</c:v>
                </c:pt>
                <c:pt idx="799">
                  <c:v>123.04544911502903</c:v>
                </c:pt>
                <c:pt idx="800">
                  <c:v>123.04544911502903</c:v>
                </c:pt>
                <c:pt idx="801">
                  <c:v>123.04544911502903</c:v>
                </c:pt>
                <c:pt idx="802">
                  <c:v>123.04544911502903</c:v>
                </c:pt>
                <c:pt idx="803">
                  <c:v>123.04544911502903</c:v>
                </c:pt>
                <c:pt idx="804">
                  <c:v>123.04544911502903</c:v>
                </c:pt>
                <c:pt idx="805">
                  <c:v>123.04544911502903</c:v>
                </c:pt>
                <c:pt idx="806">
                  <c:v>123.04544911502903</c:v>
                </c:pt>
                <c:pt idx="807">
                  <c:v>123.04544911502903</c:v>
                </c:pt>
                <c:pt idx="808">
                  <c:v>123.04544911502903</c:v>
                </c:pt>
                <c:pt idx="809">
                  <c:v>123.04544911502903</c:v>
                </c:pt>
                <c:pt idx="810">
                  <c:v>123.04544911502903</c:v>
                </c:pt>
                <c:pt idx="811">
                  <c:v>123.04544911502903</c:v>
                </c:pt>
                <c:pt idx="812">
                  <c:v>123.04544911502903</c:v>
                </c:pt>
                <c:pt idx="813">
                  <c:v>123.04544911502903</c:v>
                </c:pt>
                <c:pt idx="814">
                  <c:v>123.04544911502903</c:v>
                </c:pt>
                <c:pt idx="815">
                  <c:v>123.04544911502903</c:v>
                </c:pt>
                <c:pt idx="816">
                  <c:v>123.04544911502903</c:v>
                </c:pt>
                <c:pt idx="817">
                  <c:v>123.04544911502903</c:v>
                </c:pt>
                <c:pt idx="818">
                  <c:v>123.04544911502903</c:v>
                </c:pt>
                <c:pt idx="819">
                  <c:v>123.04544911502903</c:v>
                </c:pt>
                <c:pt idx="820">
                  <c:v>123.04544911502903</c:v>
                </c:pt>
                <c:pt idx="821">
                  <c:v>124.98173132994</c:v>
                </c:pt>
                <c:pt idx="822">
                  <c:v>124.98173132994</c:v>
                </c:pt>
                <c:pt idx="823">
                  <c:v>124.98173132994</c:v>
                </c:pt>
                <c:pt idx="824">
                  <c:v>124.98173132994</c:v>
                </c:pt>
                <c:pt idx="825">
                  <c:v>124.98173132994</c:v>
                </c:pt>
                <c:pt idx="826">
                  <c:v>124.98173132994</c:v>
                </c:pt>
                <c:pt idx="827">
                  <c:v>124.98173132994</c:v>
                </c:pt>
                <c:pt idx="828">
                  <c:v>124.98173132994</c:v>
                </c:pt>
                <c:pt idx="829">
                  <c:v>124.98173132994</c:v>
                </c:pt>
                <c:pt idx="830">
                  <c:v>124.98173132994</c:v>
                </c:pt>
                <c:pt idx="831">
                  <c:v>124.98173132994</c:v>
                </c:pt>
                <c:pt idx="832">
                  <c:v>124.98173132994</c:v>
                </c:pt>
                <c:pt idx="833">
                  <c:v>124.98173132994</c:v>
                </c:pt>
                <c:pt idx="834">
                  <c:v>124.98173132994</c:v>
                </c:pt>
                <c:pt idx="835">
                  <c:v>124.98173132994</c:v>
                </c:pt>
                <c:pt idx="836">
                  <c:v>124.98173132994</c:v>
                </c:pt>
                <c:pt idx="837">
                  <c:v>124.98173132994</c:v>
                </c:pt>
                <c:pt idx="838">
                  <c:v>124.98173132994</c:v>
                </c:pt>
                <c:pt idx="839">
                  <c:v>124.98173132994</c:v>
                </c:pt>
                <c:pt idx="840">
                  <c:v>124.98173132994</c:v>
                </c:pt>
                <c:pt idx="841">
                  <c:v>124.98173132994</c:v>
                </c:pt>
                <c:pt idx="842">
                  <c:v>124.98173132994</c:v>
                </c:pt>
                <c:pt idx="843">
                  <c:v>124.98173132994</c:v>
                </c:pt>
                <c:pt idx="844">
                  <c:v>124.98173132994</c:v>
                </c:pt>
                <c:pt idx="845">
                  <c:v>124.98173132994</c:v>
                </c:pt>
                <c:pt idx="846">
                  <c:v>124.98173132994</c:v>
                </c:pt>
                <c:pt idx="847">
                  <c:v>124.98173132994</c:v>
                </c:pt>
                <c:pt idx="848">
                  <c:v>124.98173132994</c:v>
                </c:pt>
                <c:pt idx="849">
                  <c:v>124.98173132994</c:v>
                </c:pt>
                <c:pt idx="850">
                  <c:v>124.98173132994</c:v>
                </c:pt>
                <c:pt idx="851">
                  <c:v>106.79032108965163</c:v>
                </c:pt>
                <c:pt idx="852">
                  <c:v>106.79032108965163</c:v>
                </c:pt>
                <c:pt idx="853">
                  <c:v>106.79032108965163</c:v>
                </c:pt>
                <c:pt idx="854">
                  <c:v>106.79032108965163</c:v>
                </c:pt>
                <c:pt idx="855">
                  <c:v>106.79032108965163</c:v>
                </c:pt>
                <c:pt idx="856">
                  <c:v>106.79032108965163</c:v>
                </c:pt>
                <c:pt idx="857">
                  <c:v>106.79032108965163</c:v>
                </c:pt>
                <c:pt idx="858">
                  <c:v>106.79032108965163</c:v>
                </c:pt>
                <c:pt idx="859">
                  <c:v>106.79032108965163</c:v>
                </c:pt>
                <c:pt idx="860">
                  <c:v>106.79032108965163</c:v>
                </c:pt>
                <c:pt idx="861">
                  <c:v>106.79032108965163</c:v>
                </c:pt>
                <c:pt idx="862">
                  <c:v>106.79032108965163</c:v>
                </c:pt>
                <c:pt idx="863">
                  <c:v>106.79032108965163</c:v>
                </c:pt>
                <c:pt idx="864">
                  <c:v>106.79032108965163</c:v>
                </c:pt>
                <c:pt idx="865">
                  <c:v>106.79032108965163</c:v>
                </c:pt>
                <c:pt idx="866">
                  <c:v>106.79032108965163</c:v>
                </c:pt>
                <c:pt idx="867">
                  <c:v>106.79032108965163</c:v>
                </c:pt>
                <c:pt idx="868">
                  <c:v>106.79032108965163</c:v>
                </c:pt>
                <c:pt idx="869">
                  <c:v>106.79032108965163</c:v>
                </c:pt>
                <c:pt idx="870">
                  <c:v>106.79032108965163</c:v>
                </c:pt>
                <c:pt idx="871">
                  <c:v>106.79032108965163</c:v>
                </c:pt>
                <c:pt idx="872">
                  <c:v>106.79032108965163</c:v>
                </c:pt>
                <c:pt idx="873">
                  <c:v>106.79032108965163</c:v>
                </c:pt>
                <c:pt idx="874">
                  <c:v>106.79032108965163</c:v>
                </c:pt>
                <c:pt idx="875">
                  <c:v>106.79032108965163</c:v>
                </c:pt>
                <c:pt idx="876">
                  <c:v>106.79032108965163</c:v>
                </c:pt>
                <c:pt idx="877">
                  <c:v>106.79032108965163</c:v>
                </c:pt>
                <c:pt idx="878">
                  <c:v>106.79032108965163</c:v>
                </c:pt>
                <c:pt idx="879">
                  <c:v>106.79032108965163</c:v>
                </c:pt>
                <c:pt idx="880">
                  <c:v>106.79032108965163</c:v>
                </c:pt>
                <c:pt idx="881">
                  <c:v>106.79032108965163</c:v>
                </c:pt>
                <c:pt idx="882">
                  <c:v>64.364342968573325</c:v>
                </c:pt>
                <c:pt idx="883">
                  <c:v>64.364342968573325</c:v>
                </c:pt>
                <c:pt idx="884">
                  <c:v>64.364342968573325</c:v>
                </c:pt>
                <c:pt idx="885">
                  <c:v>64.364342968573325</c:v>
                </c:pt>
                <c:pt idx="886">
                  <c:v>64.364342968573325</c:v>
                </c:pt>
                <c:pt idx="887">
                  <c:v>64.364342968573325</c:v>
                </c:pt>
                <c:pt idx="888">
                  <c:v>64.364342968573325</c:v>
                </c:pt>
                <c:pt idx="889">
                  <c:v>64.364342968573325</c:v>
                </c:pt>
                <c:pt idx="890">
                  <c:v>64.364342968573325</c:v>
                </c:pt>
                <c:pt idx="891">
                  <c:v>64.364342968573325</c:v>
                </c:pt>
                <c:pt idx="892">
                  <c:v>64.364342968573325</c:v>
                </c:pt>
                <c:pt idx="893">
                  <c:v>64.364342968573325</c:v>
                </c:pt>
                <c:pt idx="894">
                  <c:v>64.364342968573325</c:v>
                </c:pt>
                <c:pt idx="895">
                  <c:v>64.364342968573325</c:v>
                </c:pt>
                <c:pt idx="896">
                  <c:v>64.364342968573325</c:v>
                </c:pt>
                <c:pt idx="897">
                  <c:v>64.364342968573325</c:v>
                </c:pt>
                <c:pt idx="898">
                  <c:v>64.364342968573325</c:v>
                </c:pt>
                <c:pt idx="899">
                  <c:v>64.364342968573325</c:v>
                </c:pt>
                <c:pt idx="900">
                  <c:v>64.364342968573325</c:v>
                </c:pt>
                <c:pt idx="901">
                  <c:v>64.364342968573325</c:v>
                </c:pt>
                <c:pt idx="902">
                  <c:v>64.364342968573325</c:v>
                </c:pt>
                <c:pt idx="903">
                  <c:v>64.364342968573325</c:v>
                </c:pt>
                <c:pt idx="904">
                  <c:v>64.364342968573325</c:v>
                </c:pt>
                <c:pt idx="905">
                  <c:v>64.364342968573325</c:v>
                </c:pt>
                <c:pt idx="906">
                  <c:v>64.364342968573325</c:v>
                </c:pt>
                <c:pt idx="907">
                  <c:v>64.364342968573325</c:v>
                </c:pt>
                <c:pt idx="908">
                  <c:v>64.364342968573325</c:v>
                </c:pt>
                <c:pt idx="909">
                  <c:v>64.364342968573325</c:v>
                </c:pt>
                <c:pt idx="910">
                  <c:v>64.364342968573325</c:v>
                </c:pt>
                <c:pt idx="911">
                  <c:v>64.364342968573325</c:v>
                </c:pt>
                <c:pt idx="912">
                  <c:v>28.016997662909688</c:v>
                </c:pt>
                <c:pt idx="913">
                  <c:v>28.016997662909688</c:v>
                </c:pt>
                <c:pt idx="914">
                  <c:v>28.016997662909688</c:v>
                </c:pt>
                <c:pt idx="915">
                  <c:v>28.016997662909688</c:v>
                </c:pt>
                <c:pt idx="916">
                  <c:v>28.016997662909688</c:v>
                </c:pt>
                <c:pt idx="917">
                  <c:v>28.016997662909688</c:v>
                </c:pt>
                <c:pt idx="918">
                  <c:v>28.016997662909688</c:v>
                </c:pt>
                <c:pt idx="919">
                  <c:v>28.016997662909688</c:v>
                </c:pt>
                <c:pt idx="920">
                  <c:v>28.016997662909688</c:v>
                </c:pt>
                <c:pt idx="921">
                  <c:v>28.016997662909688</c:v>
                </c:pt>
                <c:pt idx="922">
                  <c:v>28.016997662909688</c:v>
                </c:pt>
                <c:pt idx="923">
                  <c:v>28.016997662909688</c:v>
                </c:pt>
                <c:pt idx="924">
                  <c:v>28.016997662909688</c:v>
                </c:pt>
                <c:pt idx="925">
                  <c:v>28.016997662909688</c:v>
                </c:pt>
                <c:pt idx="926">
                  <c:v>28.016997662909688</c:v>
                </c:pt>
                <c:pt idx="927">
                  <c:v>28.016997662909688</c:v>
                </c:pt>
                <c:pt idx="928">
                  <c:v>28.016997662909688</c:v>
                </c:pt>
                <c:pt idx="929">
                  <c:v>28.016997662909688</c:v>
                </c:pt>
                <c:pt idx="930">
                  <c:v>28.016997662909688</c:v>
                </c:pt>
                <c:pt idx="931">
                  <c:v>28.016997662909688</c:v>
                </c:pt>
                <c:pt idx="932">
                  <c:v>28.016997662909688</c:v>
                </c:pt>
                <c:pt idx="933">
                  <c:v>28.016997662909688</c:v>
                </c:pt>
                <c:pt idx="934">
                  <c:v>28.016997662909688</c:v>
                </c:pt>
                <c:pt idx="935">
                  <c:v>28.016997662909688</c:v>
                </c:pt>
                <c:pt idx="936">
                  <c:v>28.016997662909688</c:v>
                </c:pt>
                <c:pt idx="937">
                  <c:v>28.016997662909688</c:v>
                </c:pt>
                <c:pt idx="938">
                  <c:v>28.016997662909688</c:v>
                </c:pt>
                <c:pt idx="939">
                  <c:v>28.016997662909688</c:v>
                </c:pt>
                <c:pt idx="940">
                  <c:v>28.016997662909688</c:v>
                </c:pt>
                <c:pt idx="941">
                  <c:v>28.016997662909688</c:v>
                </c:pt>
                <c:pt idx="942">
                  <c:v>28.016997662909688</c:v>
                </c:pt>
                <c:pt idx="943">
                  <c:v>16.99706947525484</c:v>
                </c:pt>
                <c:pt idx="944">
                  <c:v>16.99706947525484</c:v>
                </c:pt>
                <c:pt idx="945">
                  <c:v>16.99706947525484</c:v>
                </c:pt>
                <c:pt idx="946">
                  <c:v>16.99706947525484</c:v>
                </c:pt>
                <c:pt idx="947">
                  <c:v>16.99706947525484</c:v>
                </c:pt>
                <c:pt idx="948">
                  <c:v>16.99706947525484</c:v>
                </c:pt>
                <c:pt idx="949">
                  <c:v>16.99706947525484</c:v>
                </c:pt>
                <c:pt idx="950">
                  <c:v>16.99706947525484</c:v>
                </c:pt>
                <c:pt idx="951">
                  <c:v>16.99706947525484</c:v>
                </c:pt>
                <c:pt idx="952">
                  <c:v>16.99706947525484</c:v>
                </c:pt>
                <c:pt idx="953">
                  <c:v>16.99706947525484</c:v>
                </c:pt>
                <c:pt idx="954">
                  <c:v>16.99706947525484</c:v>
                </c:pt>
                <c:pt idx="955">
                  <c:v>16.99706947525484</c:v>
                </c:pt>
                <c:pt idx="956">
                  <c:v>16.99706947525484</c:v>
                </c:pt>
                <c:pt idx="957">
                  <c:v>16.99706947525484</c:v>
                </c:pt>
                <c:pt idx="958">
                  <c:v>16.99706947525484</c:v>
                </c:pt>
                <c:pt idx="959">
                  <c:v>16.99706947525484</c:v>
                </c:pt>
                <c:pt idx="960">
                  <c:v>16.99706947525484</c:v>
                </c:pt>
                <c:pt idx="961">
                  <c:v>16.99706947525484</c:v>
                </c:pt>
                <c:pt idx="962">
                  <c:v>16.99706947525484</c:v>
                </c:pt>
                <c:pt idx="963">
                  <c:v>16.99706947525484</c:v>
                </c:pt>
                <c:pt idx="964">
                  <c:v>16.99706947525484</c:v>
                </c:pt>
                <c:pt idx="965">
                  <c:v>16.99706947525484</c:v>
                </c:pt>
                <c:pt idx="966">
                  <c:v>16.99706947525484</c:v>
                </c:pt>
                <c:pt idx="967">
                  <c:v>16.99706947525484</c:v>
                </c:pt>
                <c:pt idx="968">
                  <c:v>16.99706947525484</c:v>
                </c:pt>
                <c:pt idx="969">
                  <c:v>16.99706947525484</c:v>
                </c:pt>
                <c:pt idx="970">
                  <c:v>16.99706947525484</c:v>
                </c:pt>
                <c:pt idx="971">
                  <c:v>16.99706947525484</c:v>
                </c:pt>
                <c:pt idx="972">
                  <c:v>16.99706947525484</c:v>
                </c:pt>
                <c:pt idx="973">
                  <c:v>16.99706947525484</c:v>
                </c:pt>
                <c:pt idx="974">
                  <c:v>22.743378673520009</c:v>
                </c:pt>
                <c:pt idx="975">
                  <c:v>22.743378673520009</c:v>
                </c:pt>
                <c:pt idx="976">
                  <c:v>22.743378673520009</c:v>
                </c:pt>
                <c:pt idx="977">
                  <c:v>22.743378673520009</c:v>
                </c:pt>
                <c:pt idx="978">
                  <c:v>22.743378673520009</c:v>
                </c:pt>
                <c:pt idx="979">
                  <c:v>22.743378673520009</c:v>
                </c:pt>
                <c:pt idx="980">
                  <c:v>22.743378673520009</c:v>
                </c:pt>
                <c:pt idx="981">
                  <c:v>22.743378673520009</c:v>
                </c:pt>
                <c:pt idx="982">
                  <c:v>22.743378673520009</c:v>
                </c:pt>
                <c:pt idx="983">
                  <c:v>22.743378673520009</c:v>
                </c:pt>
                <c:pt idx="984">
                  <c:v>22.743378673520009</c:v>
                </c:pt>
                <c:pt idx="985">
                  <c:v>22.743378673520009</c:v>
                </c:pt>
                <c:pt idx="986">
                  <c:v>22.743378673520009</c:v>
                </c:pt>
                <c:pt idx="987">
                  <c:v>22.743378673520009</c:v>
                </c:pt>
                <c:pt idx="988">
                  <c:v>22.743378673520009</c:v>
                </c:pt>
                <c:pt idx="989">
                  <c:v>22.743378673520009</c:v>
                </c:pt>
                <c:pt idx="990">
                  <c:v>22.743378673520009</c:v>
                </c:pt>
                <c:pt idx="991">
                  <c:v>22.743378673520009</c:v>
                </c:pt>
                <c:pt idx="992">
                  <c:v>22.743378673520009</c:v>
                </c:pt>
                <c:pt idx="993">
                  <c:v>22.743378673520009</c:v>
                </c:pt>
                <c:pt idx="994">
                  <c:v>22.743378673520009</c:v>
                </c:pt>
                <c:pt idx="995">
                  <c:v>22.743378673520009</c:v>
                </c:pt>
                <c:pt idx="996">
                  <c:v>22.743378673520009</c:v>
                </c:pt>
                <c:pt idx="997">
                  <c:v>22.743378673520009</c:v>
                </c:pt>
                <c:pt idx="998">
                  <c:v>22.743378673520009</c:v>
                </c:pt>
                <c:pt idx="999">
                  <c:v>22.743378673520009</c:v>
                </c:pt>
                <c:pt idx="1000">
                  <c:v>22.743378673520009</c:v>
                </c:pt>
                <c:pt idx="1001">
                  <c:v>22.743378673520009</c:v>
                </c:pt>
                <c:pt idx="1002">
                  <c:v>22.743378673520009</c:v>
                </c:pt>
                <c:pt idx="1003">
                  <c:v>22.743378673520009</c:v>
                </c:pt>
                <c:pt idx="1004">
                  <c:v>45.741764250654825</c:v>
                </c:pt>
                <c:pt idx="1005">
                  <c:v>45.741764250654825</c:v>
                </c:pt>
                <c:pt idx="1006">
                  <c:v>45.741764250654825</c:v>
                </c:pt>
                <c:pt idx="1007">
                  <c:v>45.741764250654825</c:v>
                </c:pt>
                <c:pt idx="1008">
                  <c:v>45.741764250654825</c:v>
                </c:pt>
                <c:pt idx="1009">
                  <c:v>45.741764250654825</c:v>
                </c:pt>
                <c:pt idx="1010">
                  <c:v>45.741764250654825</c:v>
                </c:pt>
                <c:pt idx="1011">
                  <c:v>45.741764250654825</c:v>
                </c:pt>
                <c:pt idx="1012">
                  <c:v>45.741764250654825</c:v>
                </c:pt>
                <c:pt idx="1013">
                  <c:v>45.741764250654825</c:v>
                </c:pt>
                <c:pt idx="1014">
                  <c:v>45.741764250654825</c:v>
                </c:pt>
                <c:pt idx="1015">
                  <c:v>45.741764250654825</c:v>
                </c:pt>
                <c:pt idx="1016">
                  <c:v>45.741764250654825</c:v>
                </c:pt>
                <c:pt idx="1017">
                  <c:v>45.741764250654825</c:v>
                </c:pt>
                <c:pt idx="1018">
                  <c:v>45.741764250654825</c:v>
                </c:pt>
                <c:pt idx="1019">
                  <c:v>45.741764250654825</c:v>
                </c:pt>
                <c:pt idx="1020">
                  <c:v>45.741764250654825</c:v>
                </c:pt>
                <c:pt idx="1021">
                  <c:v>45.741764250654825</c:v>
                </c:pt>
                <c:pt idx="1022">
                  <c:v>45.741764250654825</c:v>
                </c:pt>
                <c:pt idx="1023">
                  <c:v>45.741764250654825</c:v>
                </c:pt>
                <c:pt idx="1024">
                  <c:v>45.741764250654825</c:v>
                </c:pt>
                <c:pt idx="1025">
                  <c:v>45.741764250654825</c:v>
                </c:pt>
                <c:pt idx="1026">
                  <c:v>45.741764250654825</c:v>
                </c:pt>
                <c:pt idx="1027">
                  <c:v>45.741764250654825</c:v>
                </c:pt>
                <c:pt idx="1028">
                  <c:v>45.741764250654825</c:v>
                </c:pt>
                <c:pt idx="1029">
                  <c:v>45.741764250654825</c:v>
                </c:pt>
                <c:pt idx="1030">
                  <c:v>45.741764250654825</c:v>
                </c:pt>
                <c:pt idx="1031">
                  <c:v>45.741764250654825</c:v>
                </c:pt>
                <c:pt idx="1032">
                  <c:v>45.741764250654825</c:v>
                </c:pt>
                <c:pt idx="1033">
                  <c:v>45.741764250654825</c:v>
                </c:pt>
                <c:pt idx="1034">
                  <c:v>45.741764250654825</c:v>
                </c:pt>
                <c:pt idx="1035">
                  <c:v>80.413851096189973</c:v>
                </c:pt>
                <c:pt idx="1036">
                  <c:v>80.413851096189973</c:v>
                </c:pt>
                <c:pt idx="1037">
                  <c:v>80.413851096189973</c:v>
                </c:pt>
                <c:pt idx="1038">
                  <c:v>80.413851096189973</c:v>
                </c:pt>
                <c:pt idx="1039">
                  <c:v>80.413851096189973</c:v>
                </c:pt>
                <c:pt idx="1040">
                  <c:v>80.413851096189973</c:v>
                </c:pt>
                <c:pt idx="1041">
                  <c:v>80.413851096189973</c:v>
                </c:pt>
                <c:pt idx="1042">
                  <c:v>80.413851096189973</c:v>
                </c:pt>
                <c:pt idx="1043">
                  <c:v>80.413851096189973</c:v>
                </c:pt>
                <c:pt idx="1044">
                  <c:v>80.413851096189973</c:v>
                </c:pt>
                <c:pt idx="1045">
                  <c:v>80.413851096189973</c:v>
                </c:pt>
                <c:pt idx="1046">
                  <c:v>80.413851096189973</c:v>
                </c:pt>
                <c:pt idx="1047">
                  <c:v>80.413851096189973</c:v>
                </c:pt>
                <c:pt idx="1048">
                  <c:v>80.413851096189973</c:v>
                </c:pt>
                <c:pt idx="1049">
                  <c:v>80.413851096189973</c:v>
                </c:pt>
                <c:pt idx="1050">
                  <c:v>80.413851096189973</c:v>
                </c:pt>
                <c:pt idx="1051">
                  <c:v>80.413851096189973</c:v>
                </c:pt>
                <c:pt idx="1052">
                  <c:v>80.413851096189973</c:v>
                </c:pt>
                <c:pt idx="1053">
                  <c:v>80.413851096189973</c:v>
                </c:pt>
                <c:pt idx="1054">
                  <c:v>80.413851096189973</c:v>
                </c:pt>
                <c:pt idx="1055">
                  <c:v>80.413851096189973</c:v>
                </c:pt>
                <c:pt idx="1056">
                  <c:v>80.413851096189973</c:v>
                </c:pt>
                <c:pt idx="1057">
                  <c:v>80.413851096189973</c:v>
                </c:pt>
                <c:pt idx="1058">
                  <c:v>80.413851096189973</c:v>
                </c:pt>
                <c:pt idx="1059">
                  <c:v>80.413851096189973</c:v>
                </c:pt>
                <c:pt idx="1060">
                  <c:v>80.413851096189973</c:v>
                </c:pt>
                <c:pt idx="1061">
                  <c:v>80.413851096189973</c:v>
                </c:pt>
                <c:pt idx="1062">
                  <c:v>80.413851096189973</c:v>
                </c:pt>
                <c:pt idx="1063">
                  <c:v>80.413851096189973</c:v>
                </c:pt>
                <c:pt idx="1064">
                  <c:v>80.413851096189973</c:v>
                </c:pt>
                <c:pt idx="1065">
                  <c:v>101.95753277636452</c:v>
                </c:pt>
                <c:pt idx="1066">
                  <c:v>101.95753277636452</c:v>
                </c:pt>
                <c:pt idx="1067">
                  <c:v>101.95753277636452</c:v>
                </c:pt>
                <c:pt idx="1068">
                  <c:v>101.95753277636452</c:v>
                </c:pt>
                <c:pt idx="1069">
                  <c:v>101.95753277636452</c:v>
                </c:pt>
                <c:pt idx="1070">
                  <c:v>101.95753277636452</c:v>
                </c:pt>
                <c:pt idx="1071">
                  <c:v>101.95753277636452</c:v>
                </c:pt>
                <c:pt idx="1072">
                  <c:v>101.95753277636452</c:v>
                </c:pt>
                <c:pt idx="1073">
                  <c:v>101.95753277636452</c:v>
                </c:pt>
                <c:pt idx="1074">
                  <c:v>101.95753277636452</c:v>
                </c:pt>
                <c:pt idx="1075">
                  <c:v>101.95753277636452</c:v>
                </c:pt>
                <c:pt idx="1076">
                  <c:v>101.95753277636452</c:v>
                </c:pt>
                <c:pt idx="1077">
                  <c:v>101.95753277636452</c:v>
                </c:pt>
                <c:pt idx="1078">
                  <c:v>101.95753277636452</c:v>
                </c:pt>
                <c:pt idx="1079">
                  <c:v>101.95753277636452</c:v>
                </c:pt>
                <c:pt idx="1080">
                  <c:v>101.95753277636452</c:v>
                </c:pt>
                <c:pt idx="1081">
                  <c:v>101.95753277636452</c:v>
                </c:pt>
                <c:pt idx="1082">
                  <c:v>101.95753277636452</c:v>
                </c:pt>
                <c:pt idx="1083">
                  <c:v>101.95753277636452</c:v>
                </c:pt>
                <c:pt idx="1084">
                  <c:v>101.95753277636452</c:v>
                </c:pt>
                <c:pt idx="1085">
                  <c:v>101.95753277636452</c:v>
                </c:pt>
                <c:pt idx="1086">
                  <c:v>101.95753277636452</c:v>
                </c:pt>
                <c:pt idx="1087">
                  <c:v>101.95753277636452</c:v>
                </c:pt>
                <c:pt idx="1088">
                  <c:v>101.95753277636452</c:v>
                </c:pt>
                <c:pt idx="1089">
                  <c:v>101.95753277636452</c:v>
                </c:pt>
                <c:pt idx="1090">
                  <c:v>101.95753277636452</c:v>
                </c:pt>
                <c:pt idx="1091">
                  <c:v>101.95753277636452</c:v>
                </c:pt>
                <c:pt idx="1092">
                  <c:v>101.95753277636452</c:v>
                </c:pt>
                <c:pt idx="1093">
                  <c:v>101.95753277636452</c:v>
                </c:pt>
                <c:pt idx="1094">
                  <c:v>101.95753277636452</c:v>
                </c:pt>
                <c:pt idx="1095">
                  <c:v>101.95753277636452</c:v>
                </c:pt>
                <c:pt idx="1096">
                  <c:v>120.59631724353227</c:v>
                </c:pt>
                <c:pt idx="1097">
                  <c:v>120.59631724353227</c:v>
                </c:pt>
                <c:pt idx="1098">
                  <c:v>120.59631724353227</c:v>
                </c:pt>
                <c:pt idx="1099">
                  <c:v>120.59631724353227</c:v>
                </c:pt>
                <c:pt idx="1100">
                  <c:v>120.59631724353227</c:v>
                </c:pt>
                <c:pt idx="1101">
                  <c:v>120.59631724353227</c:v>
                </c:pt>
                <c:pt idx="1102">
                  <c:v>120.59631724353227</c:v>
                </c:pt>
                <c:pt idx="1103">
                  <c:v>120.59631724353227</c:v>
                </c:pt>
                <c:pt idx="1104">
                  <c:v>120.59631724353227</c:v>
                </c:pt>
                <c:pt idx="1105">
                  <c:v>120.59631724353227</c:v>
                </c:pt>
                <c:pt idx="1106">
                  <c:v>120.59631724353227</c:v>
                </c:pt>
                <c:pt idx="1107">
                  <c:v>120.59631724353227</c:v>
                </c:pt>
                <c:pt idx="1108">
                  <c:v>120.59631724353227</c:v>
                </c:pt>
                <c:pt idx="1109">
                  <c:v>120.59631724353227</c:v>
                </c:pt>
                <c:pt idx="1110">
                  <c:v>120.59631724353227</c:v>
                </c:pt>
                <c:pt idx="1111">
                  <c:v>120.59631724353227</c:v>
                </c:pt>
                <c:pt idx="1112">
                  <c:v>120.59631724353227</c:v>
                </c:pt>
                <c:pt idx="1113">
                  <c:v>120.59631724353227</c:v>
                </c:pt>
                <c:pt idx="1114">
                  <c:v>120.59631724353227</c:v>
                </c:pt>
                <c:pt idx="1115">
                  <c:v>120.59631724353227</c:v>
                </c:pt>
                <c:pt idx="1116">
                  <c:v>120.59631724353227</c:v>
                </c:pt>
                <c:pt idx="1117">
                  <c:v>120.59631724353227</c:v>
                </c:pt>
                <c:pt idx="1118">
                  <c:v>120.59631724353227</c:v>
                </c:pt>
                <c:pt idx="1119">
                  <c:v>120.59631724353227</c:v>
                </c:pt>
                <c:pt idx="1120">
                  <c:v>120.59631724353227</c:v>
                </c:pt>
                <c:pt idx="1121">
                  <c:v>120.59631724353227</c:v>
                </c:pt>
                <c:pt idx="1122">
                  <c:v>120.59631724353227</c:v>
                </c:pt>
                <c:pt idx="1123">
                  <c:v>120.59631724353227</c:v>
                </c:pt>
                <c:pt idx="1124">
                  <c:v>120.59631724353227</c:v>
                </c:pt>
                <c:pt idx="1125">
                  <c:v>120.59631724353227</c:v>
                </c:pt>
                <c:pt idx="1126">
                  <c:v>120.59631724353227</c:v>
                </c:pt>
                <c:pt idx="1127">
                  <c:v>120.04142913099631</c:v>
                </c:pt>
                <c:pt idx="1128">
                  <c:v>120.04142913099631</c:v>
                </c:pt>
                <c:pt idx="1129">
                  <c:v>120.04142913099631</c:v>
                </c:pt>
                <c:pt idx="1130">
                  <c:v>120.04142913099631</c:v>
                </c:pt>
                <c:pt idx="1131">
                  <c:v>120.04142913099631</c:v>
                </c:pt>
                <c:pt idx="1132">
                  <c:v>120.04142913099631</c:v>
                </c:pt>
                <c:pt idx="1133">
                  <c:v>120.04142913099631</c:v>
                </c:pt>
                <c:pt idx="1134">
                  <c:v>120.04142913099631</c:v>
                </c:pt>
                <c:pt idx="1135">
                  <c:v>120.04142913099631</c:v>
                </c:pt>
                <c:pt idx="1136">
                  <c:v>120.04142913099631</c:v>
                </c:pt>
                <c:pt idx="1137">
                  <c:v>120.04142913099631</c:v>
                </c:pt>
                <c:pt idx="1138">
                  <c:v>120.04142913099631</c:v>
                </c:pt>
                <c:pt idx="1139">
                  <c:v>120.04142913099631</c:v>
                </c:pt>
                <c:pt idx="1140">
                  <c:v>120.04142913099631</c:v>
                </c:pt>
                <c:pt idx="1141">
                  <c:v>120.04142913099631</c:v>
                </c:pt>
                <c:pt idx="1142">
                  <c:v>120.04142913099631</c:v>
                </c:pt>
                <c:pt idx="1143">
                  <c:v>120.04142913099631</c:v>
                </c:pt>
                <c:pt idx="1144">
                  <c:v>120.04142913099631</c:v>
                </c:pt>
                <c:pt idx="1145">
                  <c:v>120.04142913099631</c:v>
                </c:pt>
                <c:pt idx="1146">
                  <c:v>120.04142913099631</c:v>
                </c:pt>
                <c:pt idx="1147">
                  <c:v>120.04142913099631</c:v>
                </c:pt>
                <c:pt idx="1148">
                  <c:v>120.04142913099631</c:v>
                </c:pt>
                <c:pt idx="1149">
                  <c:v>120.04142913099631</c:v>
                </c:pt>
                <c:pt idx="1150">
                  <c:v>120.04142913099631</c:v>
                </c:pt>
                <c:pt idx="1151">
                  <c:v>120.04142913099631</c:v>
                </c:pt>
                <c:pt idx="1152">
                  <c:v>120.04142913099631</c:v>
                </c:pt>
                <c:pt idx="1153">
                  <c:v>120.04142913099631</c:v>
                </c:pt>
                <c:pt idx="1154">
                  <c:v>120.04142913099631</c:v>
                </c:pt>
                <c:pt idx="1155">
                  <c:v>132.90693384979679</c:v>
                </c:pt>
                <c:pt idx="1156">
                  <c:v>132.90693384979679</c:v>
                </c:pt>
                <c:pt idx="1157">
                  <c:v>132.90693384979679</c:v>
                </c:pt>
                <c:pt idx="1158">
                  <c:v>132.90693384979679</c:v>
                </c:pt>
                <c:pt idx="1159">
                  <c:v>132.90693384979679</c:v>
                </c:pt>
                <c:pt idx="1160">
                  <c:v>132.90693384979679</c:v>
                </c:pt>
                <c:pt idx="1161">
                  <c:v>132.90693384979679</c:v>
                </c:pt>
                <c:pt idx="1162">
                  <c:v>132.90693384979679</c:v>
                </c:pt>
                <c:pt idx="1163">
                  <c:v>132.90693384979679</c:v>
                </c:pt>
                <c:pt idx="1164">
                  <c:v>132.90693384979679</c:v>
                </c:pt>
                <c:pt idx="1165">
                  <c:v>132.90693384979679</c:v>
                </c:pt>
                <c:pt idx="1166">
                  <c:v>132.90693384979679</c:v>
                </c:pt>
                <c:pt idx="1167">
                  <c:v>132.90693384979679</c:v>
                </c:pt>
                <c:pt idx="1168">
                  <c:v>132.90693384979679</c:v>
                </c:pt>
                <c:pt idx="1169">
                  <c:v>132.90693384979679</c:v>
                </c:pt>
                <c:pt idx="1170">
                  <c:v>132.90693384979679</c:v>
                </c:pt>
                <c:pt idx="1171">
                  <c:v>132.90693384979679</c:v>
                </c:pt>
                <c:pt idx="1172">
                  <c:v>132.90693384979679</c:v>
                </c:pt>
                <c:pt idx="1173">
                  <c:v>132.90693384979679</c:v>
                </c:pt>
                <c:pt idx="1174">
                  <c:v>132.90693384979679</c:v>
                </c:pt>
                <c:pt idx="1175">
                  <c:v>132.90693384979679</c:v>
                </c:pt>
                <c:pt idx="1176">
                  <c:v>132.90693384979679</c:v>
                </c:pt>
                <c:pt idx="1177">
                  <c:v>132.90693384979679</c:v>
                </c:pt>
                <c:pt idx="1178">
                  <c:v>132.90693384979679</c:v>
                </c:pt>
                <c:pt idx="1179">
                  <c:v>132.90693384979679</c:v>
                </c:pt>
                <c:pt idx="1180">
                  <c:v>132.90693384979679</c:v>
                </c:pt>
                <c:pt idx="1181">
                  <c:v>132.90693384979679</c:v>
                </c:pt>
                <c:pt idx="1182">
                  <c:v>132.90693384979679</c:v>
                </c:pt>
                <c:pt idx="1183">
                  <c:v>132.90693384979679</c:v>
                </c:pt>
                <c:pt idx="1184">
                  <c:v>132.90693384979679</c:v>
                </c:pt>
                <c:pt idx="1185">
                  <c:v>132.90693384979679</c:v>
                </c:pt>
                <c:pt idx="1186">
                  <c:v>128.77123560535</c:v>
                </c:pt>
                <c:pt idx="1187">
                  <c:v>128.77123560535</c:v>
                </c:pt>
                <c:pt idx="1188">
                  <c:v>128.77123560535</c:v>
                </c:pt>
                <c:pt idx="1189">
                  <c:v>128.77123560535</c:v>
                </c:pt>
                <c:pt idx="1190">
                  <c:v>128.77123560535</c:v>
                </c:pt>
                <c:pt idx="1191">
                  <c:v>128.77123560535</c:v>
                </c:pt>
                <c:pt idx="1192">
                  <c:v>128.77123560535</c:v>
                </c:pt>
                <c:pt idx="1193">
                  <c:v>128.77123560535</c:v>
                </c:pt>
                <c:pt idx="1194">
                  <c:v>128.77123560535</c:v>
                </c:pt>
                <c:pt idx="1195">
                  <c:v>128.77123560535</c:v>
                </c:pt>
                <c:pt idx="1196">
                  <c:v>128.77123560535</c:v>
                </c:pt>
                <c:pt idx="1197">
                  <c:v>128.77123560535</c:v>
                </c:pt>
                <c:pt idx="1198">
                  <c:v>128.77123560535</c:v>
                </c:pt>
                <c:pt idx="1199">
                  <c:v>128.77123560535</c:v>
                </c:pt>
                <c:pt idx="1200">
                  <c:v>128.77123560535</c:v>
                </c:pt>
                <c:pt idx="1201">
                  <c:v>128.77123560535</c:v>
                </c:pt>
                <c:pt idx="1202">
                  <c:v>128.77123560535</c:v>
                </c:pt>
                <c:pt idx="1203">
                  <c:v>128.77123560535</c:v>
                </c:pt>
                <c:pt idx="1204">
                  <c:v>128.77123560535</c:v>
                </c:pt>
                <c:pt idx="1205">
                  <c:v>128.77123560535</c:v>
                </c:pt>
                <c:pt idx="1206">
                  <c:v>128.77123560535</c:v>
                </c:pt>
                <c:pt idx="1207">
                  <c:v>128.77123560535</c:v>
                </c:pt>
                <c:pt idx="1208">
                  <c:v>128.77123560535</c:v>
                </c:pt>
                <c:pt idx="1209">
                  <c:v>128.77123560535</c:v>
                </c:pt>
                <c:pt idx="1210">
                  <c:v>128.77123560535</c:v>
                </c:pt>
                <c:pt idx="1211">
                  <c:v>128.77123560535</c:v>
                </c:pt>
                <c:pt idx="1212">
                  <c:v>128.77123560535</c:v>
                </c:pt>
                <c:pt idx="1213">
                  <c:v>128.77123560535</c:v>
                </c:pt>
                <c:pt idx="1214">
                  <c:v>128.77123560535</c:v>
                </c:pt>
                <c:pt idx="1215">
                  <c:v>128.77123560535</c:v>
                </c:pt>
                <c:pt idx="1216">
                  <c:v>105.65373260469035</c:v>
                </c:pt>
                <c:pt idx="1217">
                  <c:v>105.65373260469035</c:v>
                </c:pt>
                <c:pt idx="1218">
                  <c:v>105.65373260469035</c:v>
                </c:pt>
                <c:pt idx="1219">
                  <c:v>105.65373260469035</c:v>
                </c:pt>
                <c:pt idx="1220">
                  <c:v>105.65373260469035</c:v>
                </c:pt>
                <c:pt idx="1221">
                  <c:v>105.65373260469035</c:v>
                </c:pt>
                <c:pt idx="1222">
                  <c:v>105.65373260469035</c:v>
                </c:pt>
                <c:pt idx="1223">
                  <c:v>105.65373260469035</c:v>
                </c:pt>
                <c:pt idx="1224">
                  <c:v>105.65373260469035</c:v>
                </c:pt>
                <c:pt idx="1225">
                  <c:v>105.65373260469035</c:v>
                </c:pt>
                <c:pt idx="1226">
                  <c:v>105.65373260469035</c:v>
                </c:pt>
                <c:pt idx="1227">
                  <c:v>105.65373260469035</c:v>
                </c:pt>
                <c:pt idx="1228">
                  <c:v>105.65373260469035</c:v>
                </c:pt>
                <c:pt idx="1229">
                  <c:v>105.65373260469035</c:v>
                </c:pt>
                <c:pt idx="1230">
                  <c:v>105.65373260469035</c:v>
                </c:pt>
                <c:pt idx="1231">
                  <c:v>105.65373260469035</c:v>
                </c:pt>
                <c:pt idx="1232">
                  <c:v>105.65373260469035</c:v>
                </c:pt>
                <c:pt idx="1233">
                  <c:v>105.65373260469035</c:v>
                </c:pt>
                <c:pt idx="1234">
                  <c:v>105.65373260469035</c:v>
                </c:pt>
                <c:pt idx="1235">
                  <c:v>105.65373260469035</c:v>
                </c:pt>
                <c:pt idx="1236">
                  <c:v>105.65373260469035</c:v>
                </c:pt>
                <c:pt idx="1237">
                  <c:v>105.65373260469035</c:v>
                </c:pt>
                <c:pt idx="1238">
                  <c:v>105.65373260469035</c:v>
                </c:pt>
                <c:pt idx="1239">
                  <c:v>105.65373260469035</c:v>
                </c:pt>
                <c:pt idx="1240">
                  <c:v>105.65373260469035</c:v>
                </c:pt>
                <c:pt idx="1241">
                  <c:v>105.65373260469035</c:v>
                </c:pt>
                <c:pt idx="1242">
                  <c:v>105.65373260469035</c:v>
                </c:pt>
                <c:pt idx="1243">
                  <c:v>105.65373260469035</c:v>
                </c:pt>
                <c:pt idx="1244">
                  <c:v>105.65373260469035</c:v>
                </c:pt>
                <c:pt idx="1245">
                  <c:v>105.65373260469035</c:v>
                </c:pt>
                <c:pt idx="1246">
                  <c:v>105.65373260469035</c:v>
                </c:pt>
                <c:pt idx="1247">
                  <c:v>65.277965296213353</c:v>
                </c:pt>
                <c:pt idx="1248">
                  <c:v>65.277965296213353</c:v>
                </c:pt>
                <c:pt idx="1249">
                  <c:v>65.277965296213353</c:v>
                </c:pt>
                <c:pt idx="1250">
                  <c:v>65.277965296213353</c:v>
                </c:pt>
                <c:pt idx="1251">
                  <c:v>65.277965296213353</c:v>
                </c:pt>
                <c:pt idx="1252">
                  <c:v>65.277965296213353</c:v>
                </c:pt>
                <c:pt idx="1253">
                  <c:v>65.277965296213353</c:v>
                </c:pt>
                <c:pt idx="1254">
                  <c:v>65.277965296213353</c:v>
                </c:pt>
                <c:pt idx="1255">
                  <c:v>65.277965296213353</c:v>
                </c:pt>
                <c:pt idx="1256">
                  <c:v>65.277965296213353</c:v>
                </c:pt>
                <c:pt idx="1257">
                  <c:v>65.277965296213353</c:v>
                </c:pt>
                <c:pt idx="1258">
                  <c:v>65.277965296213353</c:v>
                </c:pt>
                <c:pt idx="1259">
                  <c:v>65.277965296213353</c:v>
                </c:pt>
                <c:pt idx="1260">
                  <c:v>65.277965296213353</c:v>
                </c:pt>
                <c:pt idx="1261">
                  <c:v>65.277965296213353</c:v>
                </c:pt>
                <c:pt idx="1262">
                  <c:v>65.277965296213353</c:v>
                </c:pt>
                <c:pt idx="1263">
                  <c:v>65.277965296213353</c:v>
                </c:pt>
                <c:pt idx="1264">
                  <c:v>65.277965296213353</c:v>
                </c:pt>
                <c:pt idx="1265">
                  <c:v>65.277965296213353</c:v>
                </c:pt>
                <c:pt idx="1266">
                  <c:v>65.277965296213353</c:v>
                </c:pt>
                <c:pt idx="1267">
                  <c:v>65.277965296213353</c:v>
                </c:pt>
                <c:pt idx="1268">
                  <c:v>65.277965296213353</c:v>
                </c:pt>
                <c:pt idx="1269">
                  <c:v>65.277965296213353</c:v>
                </c:pt>
                <c:pt idx="1270">
                  <c:v>65.277965296213353</c:v>
                </c:pt>
                <c:pt idx="1271">
                  <c:v>65.277965296213353</c:v>
                </c:pt>
                <c:pt idx="1272">
                  <c:v>65.277965296213353</c:v>
                </c:pt>
                <c:pt idx="1273">
                  <c:v>65.277965296213353</c:v>
                </c:pt>
                <c:pt idx="1274">
                  <c:v>65.277965296213353</c:v>
                </c:pt>
                <c:pt idx="1275">
                  <c:v>65.277965296213353</c:v>
                </c:pt>
                <c:pt idx="1276">
                  <c:v>65.277965296213353</c:v>
                </c:pt>
                <c:pt idx="1277">
                  <c:v>28.803266986435492</c:v>
                </c:pt>
                <c:pt idx="1278">
                  <c:v>28.803266986435492</c:v>
                </c:pt>
                <c:pt idx="1279">
                  <c:v>28.803266986435492</c:v>
                </c:pt>
                <c:pt idx="1280">
                  <c:v>28.803266986435492</c:v>
                </c:pt>
                <c:pt idx="1281">
                  <c:v>28.803266986435492</c:v>
                </c:pt>
                <c:pt idx="1282">
                  <c:v>28.803266986435492</c:v>
                </c:pt>
                <c:pt idx="1283">
                  <c:v>28.803266986435492</c:v>
                </c:pt>
                <c:pt idx="1284">
                  <c:v>28.803266986435492</c:v>
                </c:pt>
                <c:pt idx="1285">
                  <c:v>28.803266986435492</c:v>
                </c:pt>
                <c:pt idx="1286">
                  <c:v>28.803266986435492</c:v>
                </c:pt>
                <c:pt idx="1287">
                  <c:v>28.803266986435492</c:v>
                </c:pt>
                <c:pt idx="1288">
                  <c:v>28.803266986435492</c:v>
                </c:pt>
                <c:pt idx="1289">
                  <c:v>28.803266986435492</c:v>
                </c:pt>
                <c:pt idx="1290">
                  <c:v>28.803266986435492</c:v>
                </c:pt>
                <c:pt idx="1291">
                  <c:v>28.803266986435492</c:v>
                </c:pt>
                <c:pt idx="1292">
                  <c:v>28.803266986435492</c:v>
                </c:pt>
                <c:pt idx="1293">
                  <c:v>28.803266986435492</c:v>
                </c:pt>
                <c:pt idx="1294">
                  <c:v>28.803266986435492</c:v>
                </c:pt>
                <c:pt idx="1295">
                  <c:v>28.803266986435492</c:v>
                </c:pt>
                <c:pt idx="1296">
                  <c:v>28.803266986435492</c:v>
                </c:pt>
                <c:pt idx="1297">
                  <c:v>28.803266986435492</c:v>
                </c:pt>
                <c:pt idx="1298">
                  <c:v>28.803266986435492</c:v>
                </c:pt>
                <c:pt idx="1299">
                  <c:v>28.803266986435492</c:v>
                </c:pt>
                <c:pt idx="1300">
                  <c:v>28.803266986435492</c:v>
                </c:pt>
                <c:pt idx="1301">
                  <c:v>28.803266986435492</c:v>
                </c:pt>
                <c:pt idx="1302">
                  <c:v>28.803266986435492</c:v>
                </c:pt>
                <c:pt idx="1303">
                  <c:v>28.803266986435492</c:v>
                </c:pt>
                <c:pt idx="1304">
                  <c:v>28.803266986435492</c:v>
                </c:pt>
                <c:pt idx="1305">
                  <c:v>28.803266986435492</c:v>
                </c:pt>
                <c:pt idx="1306">
                  <c:v>28.803266986435492</c:v>
                </c:pt>
                <c:pt idx="1307">
                  <c:v>28.803266986435492</c:v>
                </c:pt>
                <c:pt idx="1308">
                  <c:v>17.69576376333022</c:v>
                </c:pt>
                <c:pt idx="1309">
                  <c:v>17.69576376333022</c:v>
                </c:pt>
                <c:pt idx="1310">
                  <c:v>17.69576376333022</c:v>
                </c:pt>
                <c:pt idx="1311">
                  <c:v>17.69576376333022</c:v>
                </c:pt>
                <c:pt idx="1312">
                  <c:v>17.69576376333022</c:v>
                </c:pt>
                <c:pt idx="1313">
                  <c:v>17.69576376333022</c:v>
                </c:pt>
                <c:pt idx="1314">
                  <c:v>17.69576376333022</c:v>
                </c:pt>
                <c:pt idx="1315">
                  <c:v>17.69576376333022</c:v>
                </c:pt>
                <c:pt idx="1316">
                  <c:v>17.69576376333022</c:v>
                </c:pt>
                <c:pt idx="1317">
                  <c:v>17.69576376333022</c:v>
                </c:pt>
                <c:pt idx="1318">
                  <c:v>17.69576376333022</c:v>
                </c:pt>
                <c:pt idx="1319">
                  <c:v>17.69576376333022</c:v>
                </c:pt>
                <c:pt idx="1320">
                  <c:v>17.69576376333022</c:v>
                </c:pt>
                <c:pt idx="1321">
                  <c:v>17.69576376333022</c:v>
                </c:pt>
                <c:pt idx="1322">
                  <c:v>17.69576376333022</c:v>
                </c:pt>
                <c:pt idx="1323">
                  <c:v>17.69576376333022</c:v>
                </c:pt>
                <c:pt idx="1324">
                  <c:v>17.69576376333022</c:v>
                </c:pt>
                <c:pt idx="1325">
                  <c:v>17.69576376333022</c:v>
                </c:pt>
                <c:pt idx="1326">
                  <c:v>17.69576376333022</c:v>
                </c:pt>
                <c:pt idx="1327">
                  <c:v>17.69576376333022</c:v>
                </c:pt>
                <c:pt idx="1328">
                  <c:v>17.69576376333022</c:v>
                </c:pt>
                <c:pt idx="1329">
                  <c:v>17.69576376333022</c:v>
                </c:pt>
                <c:pt idx="1330">
                  <c:v>17.69576376333022</c:v>
                </c:pt>
                <c:pt idx="1331">
                  <c:v>17.69576376333022</c:v>
                </c:pt>
                <c:pt idx="1332">
                  <c:v>17.69576376333022</c:v>
                </c:pt>
                <c:pt idx="1333">
                  <c:v>17.69576376333022</c:v>
                </c:pt>
                <c:pt idx="1334">
                  <c:v>17.69576376333022</c:v>
                </c:pt>
                <c:pt idx="1335">
                  <c:v>17.69576376333022</c:v>
                </c:pt>
                <c:pt idx="1336">
                  <c:v>17.69576376333022</c:v>
                </c:pt>
                <c:pt idx="1337">
                  <c:v>17.69576376333022</c:v>
                </c:pt>
                <c:pt idx="1338">
                  <c:v>17.69576376333022</c:v>
                </c:pt>
                <c:pt idx="1339">
                  <c:v>22.281040209732421</c:v>
                </c:pt>
                <c:pt idx="1340">
                  <c:v>22.281040209732421</c:v>
                </c:pt>
                <c:pt idx="1341">
                  <c:v>22.281040209732421</c:v>
                </c:pt>
                <c:pt idx="1342">
                  <c:v>22.281040209732421</c:v>
                </c:pt>
                <c:pt idx="1343">
                  <c:v>22.281040209732421</c:v>
                </c:pt>
                <c:pt idx="1344">
                  <c:v>22.281040209732421</c:v>
                </c:pt>
                <c:pt idx="1345">
                  <c:v>22.281040209732421</c:v>
                </c:pt>
                <c:pt idx="1346">
                  <c:v>22.281040209732421</c:v>
                </c:pt>
                <c:pt idx="1347">
                  <c:v>22.281040209732421</c:v>
                </c:pt>
                <c:pt idx="1348">
                  <c:v>22.281040209732421</c:v>
                </c:pt>
                <c:pt idx="1349">
                  <c:v>22.281040209732421</c:v>
                </c:pt>
                <c:pt idx="1350">
                  <c:v>22.281040209732421</c:v>
                </c:pt>
                <c:pt idx="1351">
                  <c:v>22.281040209732421</c:v>
                </c:pt>
                <c:pt idx="1352">
                  <c:v>22.281040209732421</c:v>
                </c:pt>
                <c:pt idx="1353">
                  <c:v>22.281040209732421</c:v>
                </c:pt>
                <c:pt idx="1354">
                  <c:v>22.281040209732421</c:v>
                </c:pt>
                <c:pt idx="1355">
                  <c:v>22.281040209732421</c:v>
                </c:pt>
                <c:pt idx="1356">
                  <c:v>22.281040209732421</c:v>
                </c:pt>
                <c:pt idx="1357">
                  <c:v>22.281040209732421</c:v>
                </c:pt>
                <c:pt idx="1358">
                  <c:v>22.281040209732421</c:v>
                </c:pt>
                <c:pt idx="1359">
                  <c:v>22.281040209732421</c:v>
                </c:pt>
                <c:pt idx="1360">
                  <c:v>22.281040209732421</c:v>
                </c:pt>
                <c:pt idx="1361">
                  <c:v>22.281040209732421</c:v>
                </c:pt>
                <c:pt idx="1362">
                  <c:v>22.281040209732421</c:v>
                </c:pt>
                <c:pt idx="1363">
                  <c:v>22.281040209732421</c:v>
                </c:pt>
                <c:pt idx="1364">
                  <c:v>22.281040209732421</c:v>
                </c:pt>
                <c:pt idx="1365">
                  <c:v>22.281040209732421</c:v>
                </c:pt>
                <c:pt idx="1366">
                  <c:v>22.281040209732421</c:v>
                </c:pt>
                <c:pt idx="1367">
                  <c:v>22.281040209732421</c:v>
                </c:pt>
                <c:pt idx="1368">
                  <c:v>22.281040209732421</c:v>
                </c:pt>
                <c:pt idx="1369">
                  <c:v>44.550149357058011</c:v>
                </c:pt>
                <c:pt idx="1370">
                  <c:v>44.550149357058011</c:v>
                </c:pt>
                <c:pt idx="1371">
                  <c:v>44.550149357058011</c:v>
                </c:pt>
                <c:pt idx="1372">
                  <c:v>44.550149357058011</c:v>
                </c:pt>
                <c:pt idx="1373">
                  <c:v>44.550149357058011</c:v>
                </c:pt>
                <c:pt idx="1374">
                  <c:v>44.550149357058011</c:v>
                </c:pt>
                <c:pt idx="1375">
                  <c:v>44.550149357058011</c:v>
                </c:pt>
                <c:pt idx="1376">
                  <c:v>44.550149357058011</c:v>
                </c:pt>
                <c:pt idx="1377">
                  <c:v>44.550149357058011</c:v>
                </c:pt>
                <c:pt idx="1378">
                  <c:v>44.550149357058011</c:v>
                </c:pt>
                <c:pt idx="1379">
                  <c:v>44.550149357058011</c:v>
                </c:pt>
                <c:pt idx="1380">
                  <c:v>44.550149357058011</c:v>
                </c:pt>
                <c:pt idx="1381">
                  <c:v>44.550149357058011</c:v>
                </c:pt>
                <c:pt idx="1382">
                  <c:v>44.550149357058011</c:v>
                </c:pt>
                <c:pt idx="1383">
                  <c:v>44.550149357058011</c:v>
                </c:pt>
                <c:pt idx="1384">
                  <c:v>44.550149357058011</c:v>
                </c:pt>
                <c:pt idx="1385">
                  <c:v>44.550149357058011</c:v>
                </c:pt>
                <c:pt idx="1386">
                  <c:v>44.550149357058011</c:v>
                </c:pt>
                <c:pt idx="1387">
                  <c:v>44.550149357058011</c:v>
                </c:pt>
                <c:pt idx="1388">
                  <c:v>44.550149357058011</c:v>
                </c:pt>
                <c:pt idx="1389">
                  <c:v>44.550149357058011</c:v>
                </c:pt>
                <c:pt idx="1390">
                  <c:v>44.550149357058011</c:v>
                </c:pt>
                <c:pt idx="1391">
                  <c:v>44.550149357058011</c:v>
                </c:pt>
                <c:pt idx="1392">
                  <c:v>44.550149357058011</c:v>
                </c:pt>
                <c:pt idx="1393">
                  <c:v>44.550149357058011</c:v>
                </c:pt>
                <c:pt idx="1394">
                  <c:v>44.550149357058011</c:v>
                </c:pt>
                <c:pt idx="1395">
                  <c:v>44.550149357058011</c:v>
                </c:pt>
                <c:pt idx="1396">
                  <c:v>44.550149357058011</c:v>
                </c:pt>
                <c:pt idx="1397">
                  <c:v>44.550149357058011</c:v>
                </c:pt>
                <c:pt idx="1398">
                  <c:v>44.550149357058011</c:v>
                </c:pt>
                <c:pt idx="1399">
                  <c:v>44.550149357058011</c:v>
                </c:pt>
                <c:pt idx="1400">
                  <c:v>83.137557492553753</c:v>
                </c:pt>
                <c:pt idx="1401">
                  <c:v>83.137557492553753</c:v>
                </c:pt>
                <c:pt idx="1402">
                  <c:v>83.137557492553753</c:v>
                </c:pt>
                <c:pt idx="1403">
                  <c:v>83.137557492553753</c:v>
                </c:pt>
                <c:pt idx="1404">
                  <c:v>83.137557492553753</c:v>
                </c:pt>
                <c:pt idx="1405">
                  <c:v>83.137557492553753</c:v>
                </c:pt>
                <c:pt idx="1406">
                  <c:v>83.137557492553753</c:v>
                </c:pt>
                <c:pt idx="1407">
                  <c:v>83.137557492553753</c:v>
                </c:pt>
                <c:pt idx="1408">
                  <c:v>83.137557492553753</c:v>
                </c:pt>
                <c:pt idx="1409">
                  <c:v>83.137557492553753</c:v>
                </c:pt>
                <c:pt idx="1410">
                  <c:v>83.137557492553753</c:v>
                </c:pt>
                <c:pt idx="1411">
                  <c:v>83.137557492553753</c:v>
                </c:pt>
                <c:pt idx="1412">
                  <c:v>83.137557492553753</c:v>
                </c:pt>
                <c:pt idx="1413">
                  <c:v>83.137557492553753</c:v>
                </c:pt>
                <c:pt idx="1414">
                  <c:v>83.137557492553753</c:v>
                </c:pt>
                <c:pt idx="1415">
                  <c:v>83.137557492553753</c:v>
                </c:pt>
                <c:pt idx="1416">
                  <c:v>83.137557492553753</c:v>
                </c:pt>
                <c:pt idx="1417">
                  <c:v>83.137557492553753</c:v>
                </c:pt>
                <c:pt idx="1418">
                  <c:v>83.137557492553753</c:v>
                </c:pt>
                <c:pt idx="1419">
                  <c:v>83.137557492553753</c:v>
                </c:pt>
                <c:pt idx="1420">
                  <c:v>83.137557492553753</c:v>
                </c:pt>
                <c:pt idx="1421">
                  <c:v>83.137557492553753</c:v>
                </c:pt>
                <c:pt idx="1422">
                  <c:v>83.137557492553753</c:v>
                </c:pt>
                <c:pt idx="1423">
                  <c:v>83.137557492553753</c:v>
                </c:pt>
                <c:pt idx="1424">
                  <c:v>83.137557492553753</c:v>
                </c:pt>
                <c:pt idx="1425">
                  <c:v>83.137557492553753</c:v>
                </c:pt>
                <c:pt idx="1426">
                  <c:v>83.137557492553753</c:v>
                </c:pt>
                <c:pt idx="1427">
                  <c:v>83.137557492553753</c:v>
                </c:pt>
                <c:pt idx="1428">
                  <c:v>83.137557492553753</c:v>
                </c:pt>
                <c:pt idx="1429">
                  <c:v>83.137557492553753</c:v>
                </c:pt>
                <c:pt idx="1430">
                  <c:v>104.08859355090497</c:v>
                </c:pt>
                <c:pt idx="1431">
                  <c:v>104.08859355090497</c:v>
                </c:pt>
                <c:pt idx="1432">
                  <c:v>104.08859355090497</c:v>
                </c:pt>
                <c:pt idx="1433">
                  <c:v>104.08859355090497</c:v>
                </c:pt>
                <c:pt idx="1434">
                  <c:v>104.08859355090497</c:v>
                </c:pt>
                <c:pt idx="1435">
                  <c:v>104.08859355090497</c:v>
                </c:pt>
                <c:pt idx="1436">
                  <c:v>104.08859355090497</c:v>
                </c:pt>
                <c:pt idx="1437">
                  <c:v>104.08859355090497</c:v>
                </c:pt>
                <c:pt idx="1438">
                  <c:v>104.08859355090497</c:v>
                </c:pt>
                <c:pt idx="1439">
                  <c:v>104.08859355090497</c:v>
                </c:pt>
                <c:pt idx="1440">
                  <c:v>104.08859355090497</c:v>
                </c:pt>
                <c:pt idx="1441">
                  <c:v>104.08859355090497</c:v>
                </c:pt>
                <c:pt idx="1442">
                  <c:v>104.08859355090497</c:v>
                </c:pt>
                <c:pt idx="1443">
                  <c:v>104.08859355090497</c:v>
                </c:pt>
                <c:pt idx="1444">
                  <c:v>104.08859355090497</c:v>
                </c:pt>
                <c:pt idx="1445">
                  <c:v>104.08859355090497</c:v>
                </c:pt>
                <c:pt idx="1446">
                  <c:v>104.08859355090497</c:v>
                </c:pt>
                <c:pt idx="1447">
                  <c:v>104.08859355090497</c:v>
                </c:pt>
                <c:pt idx="1448">
                  <c:v>104.08859355090497</c:v>
                </c:pt>
                <c:pt idx="1449">
                  <c:v>104.08859355090497</c:v>
                </c:pt>
                <c:pt idx="1450">
                  <c:v>104.08859355090497</c:v>
                </c:pt>
                <c:pt idx="1451">
                  <c:v>104.08859355090497</c:v>
                </c:pt>
                <c:pt idx="1452">
                  <c:v>104.08859355090497</c:v>
                </c:pt>
                <c:pt idx="1453">
                  <c:v>104.08859355090497</c:v>
                </c:pt>
                <c:pt idx="1454">
                  <c:v>104.08859355090497</c:v>
                </c:pt>
                <c:pt idx="1455">
                  <c:v>104.08859355090497</c:v>
                </c:pt>
                <c:pt idx="1456">
                  <c:v>104.08859355090497</c:v>
                </c:pt>
                <c:pt idx="1457">
                  <c:v>104.08859355090497</c:v>
                </c:pt>
                <c:pt idx="1458">
                  <c:v>104.08859355090497</c:v>
                </c:pt>
                <c:pt idx="1459">
                  <c:v>104.08859355090497</c:v>
                </c:pt>
                <c:pt idx="1460">
                  <c:v>104.08859355090497</c:v>
                </c:pt>
                <c:pt idx="1461">
                  <c:v>120.61015823780208</c:v>
                </c:pt>
                <c:pt idx="1462">
                  <c:v>120.61015823780208</c:v>
                </c:pt>
                <c:pt idx="1463">
                  <c:v>120.61015823780208</c:v>
                </c:pt>
                <c:pt idx="1464">
                  <c:v>120.61015823780208</c:v>
                </c:pt>
                <c:pt idx="1465">
                  <c:v>120.61015823780208</c:v>
                </c:pt>
                <c:pt idx="1466">
                  <c:v>120.61015823780208</c:v>
                </c:pt>
                <c:pt idx="1467">
                  <c:v>120.61015823780208</c:v>
                </c:pt>
                <c:pt idx="1468">
                  <c:v>120.61015823780208</c:v>
                </c:pt>
                <c:pt idx="1469">
                  <c:v>120.61015823780208</c:v>
                </c:pt>
                <c:pt idx="1470">
                  <c:v>120.61015823780208</c:v>
                </c:pt>
                <c:pt idx="1471">
                  <c:v>120.61015823780208</c:v>
                </c:pt>
                <c:pt idx="1472">
                  <c:v>120.61015823780208</c:v>
                </c:pt>
                <c:pt idx="1473">
                  <c:v>120.61015823780208</c:v>
                </c:pt>
                <c:pt idx="1474">
                  <c:v>120.61015823780208</c:v>
                </c:pt>
                <c:pt idx="1475">
                  <c:v>120.61015823780208</c:v>
                </c:pt>
                <c:pt idx="1476">
                  <c:v>120.61015823780208</c:v>
                </c:pt>
                <c:pt idx="1477">
                  <c:v>120.61015823780208</c:v>
                </c:pt>
                <c:pt idx="1478">
                  <c:v>120.61015823780208</c:v>
                </c:pt>
                <c:pt idx="1479">
                  <c:v>120.61015823780208</c:v>
                </c:pt>
                <c:pt idx="1480">
                  <c:v>120.61015823780208</c:v>
                </c:pt>
                <c:pt idx="1481">
                  <c:v>120.61015823780208</c:v>
                </c:pt>
                <c:pt idx="1482">
                  <c:v>120.61015823780208</c:v>
                </c:pt>
                <c:pt idx="1483">
                  <c:v>120.61015823780208</c:v>
                </c:pt>
                <c:pt idx="1484">
                  <c:v>120.61015823780208</c:v>
                </c:pt>
                <c:pt idx="1485">
                  <c:v>120.61015823780208</c:v>
                </c:pt>
                <c:pt idx="1486">
                  <c:v>120.61015823780208</c:v>
                </c:pt>
                <c:pt idx="1487">
                  <c:v>120.61015823780208</c:v>
                </c:pt>
                <c:pt idx="1488">
                  <c:v>120.61015823780208</c:v>
                </c:pt>
                <c:pt idx="1489">
                  <c:v>120.61015823780208</c:v>
                </c:pt>
                <c:pt idx="1490">
                  <c:v>120.61015823780208</c:v>
                </c:pt>
                <c:pt idx="1491">
                  <c:v>120.61015823780208</c:v>
                </c:pt>
                <c:pt idx="1492">
                  <c:v>123.04180331015149</c:v>
                </c:pt>
                <c:pt idx="1493">
                  <c:v>123.04180331015149</c:v>
                </c:pt>
                <c:pt idx="1494">
                  <c:v>123.04180331015149</c:v>
                </c:pt>
                <c:pt idx="1495">
                  <c:v>123.04180331015149</c:v>
                </c:pt>
                <c:pt idx="1496">
                  <c:v>123.04180331015149</c:v>
                </c:pt>
                <c:pt idx="1497">
                  <c:v>123.04180331015149</c:v>
                </c:pt>
                <c:pt idx="1498">
                  <c:v>123.04180331015149</c:v>
                </c:pt>
                <c:pt idx="1499">
                  <c:v>123.04180331015149</c:v>
                </c:pt>
                <c:pt idx="1500">
                  <c:v>123.04180331015149</c:v>
                </c:pt>
                <c:pt idx="1501">
                  <c:v>123.04180331015149</c:v>
                </c:pt>
                <c:pt idx="1502">
                  <c:v>123.04180331015149</c:v>
                </c:pt>
                <c:pt idx="1503">
                  <c:v>123.04180331015149</c:v>
                </c:pt>
                <c:pt idx="1504">
                  <c:v>123.04180331015149</c:v>
                </c:pt>
                <c:pt idx="1505">
                  <c:v>123.04180331015149</c:v>
                </c:pt>
                <c:pt idx="1506">
                  <c:v>123.04180331015149</c:v>
                </c:pt>
                <c:pt idx="1507">
                  <c:v>123.04180331015149</c:v>
                </c:pt>
                <c:pt idx="1508">
                  <c:v>123.04180331015149</c:v>
                </c:pt>
                <c:pt idx="1509">
                  <c:v>123.04180331015149</c:v>
                </c:pt>
                <c:pt idx="1510">
                  <c:v>123.04180331015149</c:v>
                </c:pt>
                <c:pt idx="1511">
                  <c:v>123.04180331015149</c:v>
                </c:pt>
                <c:pt idx="1512">
                  <c:v>123.04180331015149</c:v>
                </c:pt>
                <c:pt idx="1513">
                  <c:v>123.04180331015149</c:v>
                </c:pt>
                <c:pt idx="1514">
                  <c:v>123.04180331015149</c:v>
                </c:pt>
                <c:pt idx="1515">
                  <c:v>123.04180331015149</c:v>
                </c:pt>
                <c:pt idx="1516">
                  <c:v>123.04180331015149</c:v>
                </c:pt>
                <c:pt idx="1517">
                  <c:v>123.04180331015149</c:v>
                </c:pt>
                <c:pt idx="1518">
                  <c:v>123.04180331015149</c:v>
                </c:pt>
                <c:pt idx="1519">
                  <c:v>123.04180331015149</c:v>
                </c:pt>
                <c:pt idx="1520">
                  <c:v>123.04180331015149</c:v>
                </c:pt>
                <c:pt idx="1521">
                  <c:v>132.5377482022528</c:v>
                </c:pt>
                <c:pt idx="1522">
                  <c:v>132.5377482022528</c:v>
                </c:pt>
                <c:pt idx="1523">
                  <c:v>132.5377482022528</c:v>
                </c:pt>
                <c:pt idx="1524">
                  <c:v>132.5377482022528</c:v>
                </c:pt>
                <c:pt idx="1525">
                  <c:v>132.5377482022528</c:v>
                </c:pt>
                <c:pt idx="1526">
                  <c:v>132.5377482022528</c:v>
                </c:pt>
                <c:pt idx="1527">
                  <c:v>132.5377482022528</c:v>
                </c:pt>
                <c:pt idx="1528">
                  <c:v>132.5377482022528</c:v>
                </c:pt>
                <c:pt idx="1529">
                  <c:v>132.5377482022528</c:v>
                </c:pt>
                <c:pt idx="1530">
                  <c:v>132.5377482022528</c:v>
                </c:pt>
                <c:pt idx="1531">
                  <c:v>132.5377482022528</c:v>
                </c:pt>
                <c:pt idx="1532">
                  <c:v>132.5377482022528</c:v>
                </c:pt>
                <c:pt idx="1533">
                  <c:v>132.5377482022528</c:v>
                </c:pt>
                <c:pt idx="1534">
                  <c:v>132.5377482022528</c:v>
                </c:pt>
                <c:pt idx="1535">
                  <c:v>132.5377482022528</c:v>
                </c:pt>
                <c:pt idx="1536">
                  <c:v>132.5377482022528</c:v>
                </c:pt>
                <c:pt idx="1537">
                  <c:v>132.5377482022528</c:v>
                </c:pt>
                <c:pt idx="1538">
                  <c:v>132.5377482022528</c:v>
                </c:pt>
                <c:pt idx="1539">
                  <c:v>132.5377482022528</c:v>
                </c:pt>
                <c:pt idx="1540">
                  <c:v>132.5377482022528</c:v>
                </c:pt>
                <c:pt idx="1541">
                  <c:v>132.5377482022528</c:v>
                </c:pt>
                <c:pt idx="1542">
                  <c:v>132.5377482022528</c:v>
                </c:pt>
                <c:pt idx="1543">
                  <c:v>132.5377482022528</c:v>
                </c:pt>
                <c:pt idx="1544">
                  <c:v>132.5377482022528</c:v>
                </c:pt>
                <c:pt idx="1545">
                  <c:v>132.5377482022528</c:v>
                </c:pt>
                <c:pt idx="1546">
                  <c:v>132.5377482022528</c:v>
                </c:pt>
                <c:pt idx="1547">
                  <c:v>132.5377482022528</c:v>
                </c:pt>
                <c:pt idx="1548">
                  <c:v>132.5377482022528</c:v>
                </c:pt>
                <c:pt idx="1549">
                  <c:v>132.5377482022528</c:v>
                </c:pt>
                <c:pt idx="1550">
                  <c:v>132.5377482022528</c:v>
                </c:pt>
                <c:pt idx="1551">
                  <c:v>132.5377482022528</c:v>
                </c:pt>
                <c:pt idx="1552">
                  <c:v>129.30997561700028</c:v>
                </c:pt>
                <c:pt idx="1553">
                  <c:v>129.30997561700028</c:v>
                </c:pt>
                <c:pt idx="1554">
                  <c:v>129.30997561700028</c:v>
                </c:pt>
                <c:pt idx="1555">
                  <c:v>129.30997561700028</c:v>
                </c:pt>
                <c:pt idx="1556">
                  <c:v>129.30997561700028</c:v>
                </c:pt>
                <c:pt idx="1557">
                  <c:v>129.30997561700028</c:v>
                </c:pt>
                <c:pt idx="1558">
                  <c:v>129.30997561700028</c:v>
                </c:pt>
                <c:pt idx="1559">
                  <c:v>129.30997561700028</c:v>
                </c:pt>
                <c:pt idx="1560">
                  <c:v>129.30997561700028</c:v>
                </c:pt>
                <c:pt idx="1561">
                  <c:v>129.30997561700028</c:v>
                </c:pt>
                <c:pt idx="1562">
                  <c:v>129.30997561700028</c:v>
                </c:pt>
                <c:pt idx="1563">
                  <c:v>129.30997561700028</c:v>
                </c:pt>
                <c:pt idx="1564">
                  <c:v>129.30997561700028</c:v>
                </c:pt>
                <c:pt idx="1565">
                  <c:v>129.30997561700028</c:v>
                </c:pt>
                <c:pt idx="1566">
                  <c:v>129.30997561700028</c:v>
                </c:pt>
                <c:pt idx="1567">
                  <c:v>129.30997561700028</c:v>
                </c:pt>
                <c:pt idx="1568">
                  <c:v>129.30997561700028</c:v>
                </c:pt>
                <c:pt idx="1569">
                  <c:v>129.30997561700028</c:v>
                </c:pt>
                <c:pt idx="1570">
                  <c:v>129.30997561700028</c:v>
                </c:pt>
                <c:pt idx="1571">
                  <c:v>129.30997561700028</c:v>
                </c:pt>
                <c:pt idx="1572">
                  <c:v>129.30997561700028</c:v>
                </c:pt>
                <c:pt idx="1573">
                  <c:v>129.30997561700028</c:v>
                </c:pt>
                <c:pt idx="1574">
                  <c:v>129.30997561700028</c:v>
                </c:pt>
                <c:pt idx="1575">
                  <c:v>129.30997561700028</c:v>
                </c:pt>
                <c:pt idx="1576">
                  <c:v>129.30997561700028</c:v>
                </c:pt>
                <c:pt idx="1577">
                  <c:v>129.30997561700028</c:v>
                </c:pt>
                <c:pt idx="1578">
                  <c:v>129.30997561700028</c:v>
                </c:pt>
                <c:pt idx="1579">
                  <c:v>129.30997561700028</c:v>
                </c:pt>
                <c:pt idx="1580">
                  <c:v>129.30997561700028</c:v>
                </c:pt>
                <c:pt idx="1581">
                  <c:v>129.30997561700028</c:v>
                </c:pt>
                <c:pt idx="1582">
                  <c:v>104.0249711788601</c:v>
                </c:pt>
                <c:pt idx="1583">
                  <c:v>104.0249711788601</c:v>
                </c:pt>
                <c:pt idx="1584">
                  <c:v>104.0249711788601</c:v>
                </c:pt>
                <c:pt idx="1585">
                  <c:v>104.0249711788601</c:v>
                </c:pt>
                <c:pt idx="1586">
                  <c:v>104.0249711788601</c:v>
                </c:pt>
                <c:pt idx="1587">
                  <c:v>104.0249711788601</c:v>
                </c:pt>
                <c:pt idx="1588">
                  <c:v>104.0249711788601</c:v>
                </c:pt>
                <c:pt idx="1589">
                  <c:v>104.0249711788601</c:v>
                </c:pt>
                <c:pt idx="1590">
                  <c:v>104.0249711788601</c:v>
                </c:pt>
                <c:pt idx="1591">
                  <c:v>104.0249711788601</c:v>
                </c:pt>
                <c:pt idx="1592">
                  <c:v>104.0249711788601</c:v>
                </c:pt>
                <c:pt idx="1593">
                  <c:v>104.0249711788601</c:v>
                </c:pt>
                <c:pt idx="1594">
                  <c:v>104.0249711788601</c:v>
                </c:pt>
                <c:pt idx="1595">
                  <c:v>104.0249711788601</c:v>
                </c:pt>
                <c:pt idx="1596">
                  <c:v>104.0249711788601</c:v>
                </c:pt>
                <c:pt idx="1597">
                  <c:v>104.0249711788601</c:v>
                </c:pt>
                <c:pt idx="1598">
                  <c:v>104.0249711788601</c:v>
                </c:pt>
                <c:pt idx="1599">
                  <c:v>104.0249711788601</c:v>
                </c:pt>
                <c:pt idx="1600">
                  <c:v>104.0249711788601</c:v>
                </c:pt>
                <c:pt idx="1601">
                  <c:v>104.0249711788601</c:v>
                </c:pt>
                <c:pt idx="1602">
                  <c:v>104.0249711788601</c:v>
                </c:pt>
                <c:pt idx="1603">
                  <c:v>104.0249711788601</c:v>
                </c:pt>
                <c:pt idx="1604">
                  <c:v>104.0249711788601</c:v>
                </c:pt>
                <c:pt idx="1605">
                  <c:v>104.0249711788601</c:v>
                </c:pt>
                <c:pt idx="1606">
                  <c:v>104.0249711788601</c:v>
                </c:pt>
                <c:pt idx="1607">
                  <c:v>104.0249711788601</c:v>
                </c:pt>
                <c:pt idx="1608">
                  <c:v>104.0249711788601</c:v>
                </c:pt>
                <c:pt idx="1609">
                  <c:v>104.0249711788601</c:v>
                </c:pt>
                <c:pt idx="1610">
                  <c:v>104.0249711788601</c:v>
                </c:pt>
                <c:pt idx="1611">
                  <c:v>104.0249711788601</c:v>
                </c:pt>
                <c:pt idx="1612">
                  <c:v>104.0249711788601</c:v>
                </c:pt>
                <c:pt idx="1613">
                  <c:v>64.512028542813908</c:v>
                </c:pt>
                <c:pt idx="1614">
                  <c:v>64.512028542813908</c:v>
                </c:pt>
                <c:pt idx="1615">
                  <c:v>64.512028542813908</c:v>
                </c:pt>
                <c:pt idx="1616">
                  <c:v>64.512028542813908</c:v>
                </c:pt>
                <c:pt idx="1617">
                  <c:v>64.512028542813908</c:v>
                </c:pt>
                <c:pt idx="1618">
                  <c:v>64.512028542813908</c:v>
                </c:pt>
                <c:pt idx="1619">
                  <c:v>64.512028542813908</c:v>
                </c:pt>
                <c:pt idx="1620">
                  <c:v>64.512028542813908</c:v>
                </c:pt>
                <c:pt idx="1621">
                  <c:v>64.512028542813908</c:v>
                </c:pt>
                <c:pt idx="1622">
                  <c:v>64.512028542813908</c:v>
                </c:pt>
                <c:pt idx="1623">
                  <c:v>64.512028542813908</c:v>
                </c:pt>
                <c:pt idx="1624">
                  <c:v>64.512028542813908</c:v>
                </c:pt>
                <c:pt idx="1625">
                  <c:v>64.512028542813908</c:v>
                </c:pt>
                <c:pt idx="1626">
                  <c:v>64.512028542813908</c:v>
                </c:pt>
                <c:pt idx="1627">
                  <c:v>64.512028542813908</c:v>
                </c:pt>
                <c:pt idx="1628">
                  <c:v>64.512028542813908</c:v>
                </c:pt>
                <c:pt idx="1629">
                  <c:v>64.512028542813908</c:v>
                </c:pt>
                <c:pt idx="1630">
                  <c:v>64.512028542813908</c:v>
                </c:pt>
                <c:pt idx="1631">
                  <c:v>64.512028542813908</c:v>
                </c:pt>
                <c:pt idx="1632">
                  <c:v>64.512028542813908</c:v>
                </c:pt>
                <c:pt idx="1633">
                  <c:v>64.512028542813908</c:v>
                </c:pt>
                <c:pt idx="1634">
                  <c:v>64.512028542813908</c:v>
                </c:pt>
                <c:pt idx="1635">
                  <c:v>64.512028542813908</c:v>
                </c:pt>
                <c:pt idx="1636">
                  <c:v>64.512028542813908</c:v>
                </c:pt>
                <c:pt idx="1637">
                  <c:v>64.512028542813908</c:v>
                </c:pt>
                <c:pt idx="1638">
                  <c:v>64.512028542813908</c:v>
                </c:pt>
                <c:pt idx="1639">
                  <c:v>64.512028542813908</c:v>
                </c:pt>
                <c:pt idx="1640">
                  <c:v>64.512028542813908</c:v>
                </c:pt>
                <c:pt idx="1641">
                  <c:v>64.512028542813908</c:v>
                </c:pt>
                <c:pt idx="1642">
                  <c:v>64.512028542813908</c:v>
                </c:pt>
                <c:pt idx="1643">
                  <c:v>28.410222830287367</c:v>
                </c:pt>
                <c:pt idx="1644">
                  <c:v>28.410222830287367</c:v>
                </c:pt>
                <c:pt idx="1645">
                  <c:v>28.410222830287367</c:v>
                </c:pt>
                <c:pt idx="1646">
                  <c:v>28.410222830287367</c:v>
                </c:pt>
                <c:pt idx="1647">
                  <c:v>28.410222830287367</c:v>
                </c:pt>
                <c:pt idx="1648">
                  <c:v>28.410222830287367</c:v>
                </c:pt>
                <c:pt idx="1649">
                  <c:v>28.410222830287367</c:v>
                </c:pt>
                <c:pt idx="1650">
                  <c:v>28.410222830287367</c:v>
                </c:pt>
                <c:pt idx="1651">
                  <c:v>28.410222830287367</c:v>
                </c:pt>
                <c:pt idx="1652">
                  <c:v>28.410222830287367</c:v>
                </c:pt>
                <c:pt idx="1653">
                  <c:v>28.410222830287367</c:v>
                </c:pt>
                <c:pt idx="1654">
                  <c:v>28.410222830287367</c:v>
                </c:pt>
                <c:pt idx="1655">
                  <c:v>28.410222830287367</c:v>
                </c:pt>
                <c:pt idx="1656">
                  <c:v>28.410222830287367</c:v>
                </c:pt>
                <c:pt idx="1657">
                  <c:v>28.410222830287367</c:v>
                </c:pt>
                <c:pt idx="1658">
                  <c:v>28.410222830287367</c:v>
                </c:pt>
                <c:pt idx="1659">
                  <c:v>28.410222830287367</c:v>
                </c:pt>
                <c:pt idx="1660">
                  <c:v>28.410222830287367</c:v>
                </c:pt>
                <c:pt idx="1661">
                  <c:v>28.410222830287367</c:v>
                </c:pt>
                <c:pt idx="1662">
                  <c:v>28.410222830287367</c:v>
                </c:pt>
                <c:pt idx="1663">
                  <c:v>28.410222830287367</c:v>
                </c:pt>
                <c:pt idx="1664">
                  <c:v>28.410222830287367</c:v>
                </c:pt>
                <c:pt idx="1665">
                  <c:v>28.410222830287367</c:v>
                </c:pt>
                <c:pt idx="1666">
                  <c:v>28.410222830287367</c:v>
                </c:pt>
                <c:pt idx="1667">
                  <c:v>28.410222830287367</c:v>
                </c:pt>
                <c:pt idx="1668">
                  <c:v>28.410222830287367</c:v>
                </c:pt>
                <c:pt idx="1669">
                  <c:v>28.410222830287367</c:v>
                </c:pt>
                <c:pt idx="1670">
                  <c:v>28.410222830287367</c:v>
                </c:pt>
                <c:pt idx="1671">
                  <c:v>28.410222830287367</c:v>
                </c:pt>
                <c:pt idx="1672">
                  <c:v>28.410222830287367</c:v>
                </c:pt>
                <c:pt idx="1673">
                  <c:v>28.410222830287367</c:v>
                </c:pt>
                <c:pt idx="1674">
                  <c:v>17.313341416272394</c:v>
                </c:pt>
                <c:pt idx="1675">
                  <c:v>17.313341416272394</c:v>
                </c:pt>
                <c:pt idx="1676">
                  <c:v>17.313341416272394</c:v>
                </c:pt>
                <c:pt idx="1677">
                  <c:v>17.313341416272394</c:v>
                </c:pt>
                <c:pt idx="1678">
                  <c:v>17.313341416272394</c:v>
                </c:pt>
                <c:pt idx="1679">
                  <c:v>17.313341416272394</c:v>
                </c:pt>
                <c:pt idx="1680">
                  <c:v>17.313341416272394</c:v>
                </c:pt>
                <c:pt idx="1681">
                  <c:v>17.313341416272394</c:v>
                </c:pt>
                <c:pt idx="1682">
                  <c:v>17.313341416272394</c:v>
                </c:pt>
                <c:pt idx="1683">
                  <c:v>17.313341416272394</c:v>
                </c:pt>
                <c:pt idx="1684">
                  <c:v>17.313341416272394</c:v>
                </c:pt>
                <c:pt idx="1685">
                  <c:v>17.313341416272394</c:v>
                </c:pt>
                <c:pt idx="1686">
                  <c:v>17.313341416272394</c:v>
                </c:pt>
                <c:pt idx="1687">
                  <c:v>17.313341416272394</c:v>
                </c:pt>
                <c:pt idx="1688">
                  <c:v>17.313341416272394</c:v>
                </c:pt>
                <c:pt idx="1689">
                  <c:v>17.313341416272394</c:v>
                </c:pt>
                <c:pt idx="1690">
                  <c:v>17.313341416272394</c:v>
                </c:pt>
                <c:pt idx="1691">
                  <c:v>17.313341416272394</c:v>
                </c:pt>
                <c:pt idx="1692">
                  <c:v>17.313341416272394</c:v>
                </c:pt>
                <c:pt idx="1693">
                  <c:v>17.313341416272394</c:v>
                </c:pt>
                <c:pt idx="1694">
                  <c:v>17.313341416272394</c:v>
                </c:pt>
                <c:pt idx="1695">
                  <c:v>17.313341416272394</c:v>
                </c:pt>
                <c:pt idx="1696">
                  <c:v>17.313341416272394</c:v>
                </c:pt>
                <c:pt idx="1697">
                  <c:v>17.313341416272394</c:v>
                </c:pt>
                <c:pt idx="1698">
                  <c:v>17.313341416272394</c:v>
                </c:pt>
                <c:pt idx="1699">
                  <c:v>17.313341416272394</c:v>
                </c:pt>
                <c:pt idx="1700">
                  <c:v>17.313341416272394</c:v>
                </c:pt>
                <c:pt idx="1701">
                  <c:v>17.313341416272394</c:v>
                </c:pt>
                <c:pt idx="1702">
                  <c:v>17.313341416272394</c:v>
                </c:pt>
                <c:pt idx="1703">
                  <c:v>17.313341416272394</c:v>
                </c:pt>
                <c:pt idx="1704">
                  <c:v>17.313341416272394</c:v>
                </c:pt>
                <c:pt idx="1705">
                  <c:v>20.95959048014743</c:v>
                </c:pt>
                <c:pt idx="1706">
                  <c:v>20.95959048014743</c:v>
                </c:pt>
                <c:pt idx="1707">
                  <c:v>20.95959048014743</c:v>
                </c:pt>
                <c:pt idx="1708">
                  <c:v>20.95959048014743</c:v>
                </c:pt>
                <c:pt idx="1709">
                  <c:v>20.95959048014743</c:v>
                </c:pt>
                <c:pt idx="1710">
                  <c:v>20.95959048014743</c:v>
                </c:pt>
                <c:pt idx="1711">
                  <c:v>20.95959048014743</c:v>
                </c:pt>
                <c:pt idx="1712">
                  <c:v>20.95959048014743</c:v>
                </c:pt>
                <c:pt idx="1713">
                  <c:v>20.95959048014743</c:v>
                </c:pt>
                <c:pt idx="1714">
                  <c:v>20.95959048014743</c:v>
                </c:pt>
                <c:pt idx="1715">
                  <c:v>20.95959048014743</c:v>
                </c:pt>
                <c:pt idx="1716">
                  <c:v>20.95959048014743</c:v>
                </c:pt>
                <c:pt idx="1717">
                  <c:v>20.95959048014743</c:v>
                </c:pt>
                <c:pt idx="1718">
                  <c:v>20.95959048014743</c:v>
                </c:pt>
                <c:pt idx="1719">
                  <c:v>20.95959048014743</c:v>
                </c:pt>
                <c:pt idx="1720">
                  <c:v>20.95959048014743</c:v>
                </c:pt>
                <c:pt idx="1721">
                  <c:v>20.95959048014743</c:v>
                </c:pt>
                <c:pt idx="1722">
                  <c:v>20.95959048014743</c:v>
                </c:pt>
                <c:pt idx="1723">
                  <c:v>20.95959048014743</c:v>
                </c:pt>
                <c:pt idx="1724">
                  <c:v>20.95959048014743</c:v>
                </c:pt>
                <c:pt idx="1725">
                  <c:v>20.95959048014743</c:v>
                </c:pt>
                <c:pt idx="1726">
                  <c:v>20.95959048014743</c:v>
                </c:pt>
                <c:pt idx="1727">
                  <c:v>20.95959048014743</c:v>
                </c:pt>
                <c:pt idx="1728">
                  <c:v>20.95959048014743</c:v>
                </c:pt>
                <c:pt idx="1729">
                  <c:v>20.95959048014743</c:v>
                </c:pt>
                <c:pt idx="1730">
                  <c:v>20.95959048014743</c:v>
                </c:pt>
                <c:pt idx="1731">
                  <c:v>20.95959048014743</c:v>
                </c:pt>
                <c:pt idx="1732">
                  <c:v>20.95959048014743</c:v>
                </c:pt>
                <c:pt idx="1733">
                  <c:v>20.95959048014743</c:v>
                </c:pt>
                <c:pt idx="1734">
                  <c:v>20.95959048014743</c:v>
                </c:pt>
                <c:pt idx="1735">
                  <c:v>41.360965957335978</c:v>
                </c:pt>
                <c:pt idx="1736">
                  <c:v>41.360965957335978</c:v>
                </c:pt>
                <c:pt idx="1737">
                  <c:v>41.360965957335978</c:v>
                </c:pt>
                <c:pt idx="1738">
                  <c:v>41.360965957335978</c:v>
                </c:pt>
                <c:pt idx="1739">
                  <c:v>41.360965957335978</c:v>
                </c:pt>
                <c:pt idx="1740">
                  <c:v>41.360965957335978</c:v>
                </c:pt>
                <c:pt idx="1741">
                  <c:v>41.360965957335978</c:v>
                </c:pt>
                <c:pt idx="1742">
                  <c:v>41.360965957335978</c:v>
                </c:pt>
                <c:pt idx="1743">
                  <c:v>41.360965957335978</c:v>
                </c:pt>
                <c:pt idx="1744">
                  <c:v>41.360965957335978</c:v>
                </c:pt>
                <c:pt idx="1745">
                  <c:v>41.360965957335978</c:v>
                </c:pt>
                <c:pt idx="1746">
                  <c:v>41.360965957335978</c:v>
                </c:pt>
                <c:pt idx="1747">
                  <c:v>41.360965957335978</c:v>
                </c:pt>
                <c:pt idx="1748">
                  <c:v>41.360965957335978</c:v>
                </c:pt>
                <c:pt idx="1749">
                  <c:v>41.360965957335978</c:v>
                </c:pt>
                <c:pt idx="1750">
                  <c:v>41.360965957335978</c:v>
                </c:pt>
                <c:pt idx="1751">
                  <c:v>41.360965957335978</c:v>
                </c:pt>
                <c:pt idx="1752">
                  <c:v>41.360965957335978</c:v>
                </c:pt>
                <c:pt idx="1753">
                  <c:v>41.360965957335978</c:v>
                </c:pt>
                <c:pt idx="1754">
                  <c:v>41.360965957335978</c:v>
                </c:pt>
                <c:pt idx="1755">
                  <c:v>41.360965957335978</c:v>
                </c:pt>
                <c:pt idx="1756">
                  <c:v>41.360965957335978</c:v>
                </c:pt>
                <c:pt idx="1757">
                  <c:v>41.360965957335978</c:v>
                </c:pt>
                <c:pt idx="1758">
                  <c:v>41.360965957335978</c:v>
                </c:pt>
                <c:pt idx="1759">
                  <c:v>41.360965957335978</c:v>
                </c:pt>
                <c:pt idx="1760">
                  <c:v>41.360965957335978</c:v>
                </c:pt>
                <c:pt idx="1761">
                  <c:v>41.360965957335978</c:v>
                </c:pt>
                <c:pt idx="1762">
                  <c:v>41.360965957335978</c:v>
                </c:pt>
                <c:pt idx="1763">
                  <c:v>41.360965957335978</c:v>
                </c:pt>
                <c:pt idx="1764">
                  <c:v>41.360965957335978</c:v>
                </c:pt>
                <c:pt idx="1765">
                  <c:v>41.360965957335978</c:v>
                </c:pt>
                <c:pt idx="1766">
                  <c:v>85.678144231829236</c:v>
                </c:pt>
                <c:pt idx="1767">
                  <c:v>85.678144231829236</c:v>
                </c:pt>
                <c:pt idx="1768">
                  <c:v>85.678144231829236</c:v>
                </c:pt>
                <c:pt idx="1769">
                  <c:v>85.678144231829236</c:v>
                </c:pt>
                <c:pt idx="1770">
                  <c:v>85.678144231829236</c:v>
                </c:pt>
                <c:pt idx="1771">
                  <c:v>85.678144231829236</c:v>
                </c:pt>
                <c:pt idx="1772">
                  <c:v>85.678144231829236</c:v>
                </c:pt>
                <c:pt idx="1773">
                  <c:v>85.678144231829236</c:v>
                </c:pt>
                <c:pt idx="1774">
                  <c:v>85.678144231829236</c:v>
                </c:pt>
                <c:pt idx="1775">
                  <c:v>85.678144231829236</c:v>
                </c:pt>
                <c:pt idx="1776">
                  <c:v>85.678144231829236</c:v>
                </c:pt>
                <c:pt idx="1777">
                  <c:v>85.678144231829236</c:v>
                </c:pt>
                <c:pt idx="1778">
                  <c:v>85.678144231829236</c:v>
                </c:pt>
                <c:pt idx="1779">
                  <c:v>85.678144231829236</c:v>
                </c:pt>
                <c:pt idx="1780">
                  <c:v>85.678144231829236</c:v>
                </c:pt>
                <c:pt idx="1781">
                  <c:v>85.678144231829236</c:v>
                </c:pt>
                <c:pt idx="1782">
                  <c:v>85.678144231829236</c:v>
                </c:pt>
                <c:pt idx="1783">
                  <c:v>85.678144231829236</c:v>
                </c:pt>
                <c:pt idx="1784">
                  <c:v>85.678144231829236</c:v>
                </c:pt>
                <c:pt idx="1785">
                  <c:v>85.678144231829236</c:v>
                </c:pt>
                <c:pt idx="1786">
                  <c:v>85.678144231829236</c:v>
                </c:pt>
                <c:pt idx="1787">
                  <c:v>85.678144231829236</c:v>
                </c:pt>
                <c:pt idx="1788">
                  <c:v>85.678144231829236</c:v>
                </c:pt>
                <c:pt idx="1789">
                  <c:v>85.678144231829236</c:v>
                </c:pt>
                <c:pt idx="1790">
                  <c:v>85.678144231829236</c:v>
                </c:pt>
                <c:pt idx="1791">
                  <c:v>85.678144231829236</c:v>
                </c:pt>
                <c:pt idx="1792">
                  <c:v>85.678144231829236</c:v>
                </c:pt>
                <c:pt idx="1793">
                  <c:v>85.678144231829236</c:v>
                </c:pt>
                <c:pt idx="1794">
                  <c:v>85.678144231829236</c:v>
                </c:pt>
                <c:pt idx="1795">
                  <c:v>85.678144231829236</c:v>
                </c:pt>
                <c:pt idx="1796">
                  <c:v>109.27964473765024</c:v>
                </c:pt>
                <c:pt idx="1797">
                  <c:v>109.27964473765024</c:v>
                </c:pt>
                <c:pt idx="1798">
                  <c:v>109.27964473765024</c:v>
                </c:pt>
                <c:pt idx="1799">
                  <c:v>109.27964473765024</c:v>
                </c:pt>
                <c:pt idx="1800">
                  <c:v>109.27964473765024</c:v>
                </c:pt>
                <c:pt idx="1801">
                  <c:v>109.27964473765024</c:v>
                </c:pt>
                <c:pt idx="1802">
                  <c:v>109.27964473765024</c:v>
                </c:pt>
                <c:pt idx="1803">
                  <c:v>109.27964473765024</c:v>
                </c:pt>
                <c:pt idx="1804">
                  <c:v>109.27964473765024</c:v>
                </c:pt>
                <c:pt idx="1805">
                  <c:v>109.27964473765024</c:v>
                </c:pt>
                <c:pt idx="1806">
                  <c:v>109.27964473765024</c:v>
                </c:pt>
                <c:pt idx="1807">
                  <c:v>109.27964473765024</c:v>
                </c:pt>
                <c:pt idx="1808">
                  <c:v>109.27964473765024</c:v>
                </c:pt>
                <c:pt idx="1809">
                  <c:v>109.27964473765024</c:v>
                </c:pt>
                <c:pt idx="1810">
                  <c:v>109.27964473765024</c:v>
                </c:pt>
                <c:pt idx="1811">
                  <c:v>109.27964473765024</c:v>
                </c:pt>
                <c:pt idx="1812">
                  <c:v>109.27964473765024</c:v>
                </c:pt>
                <c:pt idx="1813">
                  <c:v>109.27964473765024</c:v>
                </c:pt>
                <c:pt idx="1814">
                  <c:v>109.27964473765024</c:v>
                </c:pt>
                <c:pt idx="1815">
                  <c:v>109.27964473765024</c:v>
                </c:pt>
                <c:pt idx="1816">
                  <c:v>109.27964473765024</c:v>
                </c:pt>
                <c:pt idx="1817">
                  <c:v>109.27964473765024</c:v>
                </c:pt>
                <c:pt idx="1818">
                  <c:v>109.27964473765024</c:v>
                </c:pt>
                <c:pt idx="1819">
                  <c:v>109.27964473765024</c:v>
                </c:pt>
                <c:pt idx="1820">
                  <c:v>109.27964473765024</c:v>
                </c:pt>
                <c:pt idx="1821">
                  <c:v>109.27964473765024</c:v>
                </c:pt>
                <c:pt idx="1822">
                  <c:v>109.27964473765024</c:v>
                </c:pt>
                <c:pt idx="1823">
                  <c:v>109.27964473765024</c:v>
                </c:pt>
                <c:pt idx="1824">
                  <c:v>109.27964473765024</c:v>
                </c:pt>
                <c:pt idx="1825">
                  <c:v>109.27964473765024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28-46BC-A34D-CA4AA9157A5F}"/>
            </c:ext>
          </c:extLst>
        </c:ser>
        <c:ser>
          <c:idx val="1"/>
          <c:order val="2"/>
          <c:tx>
            <c:v>Producible diario</c:v>
          </c:tx>
          <c:spPr>
            <a:solidFill>
              <a:srgbClr val="F5F5F5"/>
            </a:solidFill>
            <a:ln>
              <a:solidFill>
                <a:srgbClr val="F5F5F5"/>
              </a:solidFill>
            </a:ln>
          </c:spPr>
          <c:cat>
            <c:multiLvlStrRef>
              <c:f>'Data 2'!$A$107:$B$1932</c:f>
              <c:multiLvlStrCache>
                <c:ptCount val="1810"/>
                <c:lvl>
                  <c:pt idx="14">
                    <c:v>E</c:v>
                  </c:pt>
                  <c:pt idx="45">
                    <c:v>F</c:v>
                  </c:pt>
                  <c:pt idx="74">
                    <c:v>M</c:v>
                  </c:pt>
                  <c:pt idx="105">
                    <c:v>A</c:v>
                  </c:pt>
                  <c:pt idx="135">
                    <c:v>M</c:v>
                  </c:pt>
                  <c:pt idx="166">
                    <c:v>J</c:v>
                  </c:pt>
                  <c:pt idx="196">
                    <c:v>J</c:v>
                  </c:pt>
                  <c:pt idx="227">
                    <c:v>A</c:v>
                  </c:pt>
                  <c:pt idx="258">
                    <c:v>S</c:v>
                  </c:pt>
                  <c:pt idx="287">
                    <c:v>O</c:v>
                  </c:pt>
                  <c:pt idx="318">
                    <c:v>N</c:v>
                  </c:pt>
                  <c:pt idx="348">
                    <c:v>D</c:v>
                  </c:pt>
                  <c:pt idx="379">
                    <c:v>E</c:v>
                  </c:pt>
                  <c:pt idx="410">
                    <c:v>F</c:v>
                  </c:pt>
                  <c:pt idx="439">
                    <c:v>M</c:v>
                  </c:pt>
                  <c:pt idx="470">
                    <c:v>A</c:v>
                  </c:pt>
                  <c:pt idx="500">
                    <c:v>M</c:v>
                  </c:pt>
                  <c:pt idx="531">
                    <c:v>J</c:v>
                  </c:pt>
                  <c:pt idx="561">
                    <c:v>J</c:v>
                  </c:pt>
                  <c:pt idx="592">
                    <c:v>A</c:v>
                  </c:pt>
                  <c:pt idx="623">
                    <c:v>S</c:v>
                  </c:pt>
                  <c:pt idx="653">
                    <c:v>O</c:v>
                  </c:pt>
                  <c:pt idx="684">
                    <c:v>N</c:v>
                  </c:pt>
                  <c:pt idx="714">
                    <c:v>D</c:v>
                  </c:pt>
                  <c:pt idx="745">
                    <c:v>E</c:v>
                  </c:pt>
                  <c:pt idx="776">
                    <c:v>F</c:v>
                  </c:pt>
                  <c:pt idx="804">
                    <c:v>M</c:v>
                  </c:pt>
                  <c:pt idx="835">
                    <c:v>A</c:v>
                  </c:pt>
                  <c:pt idx="865">
                    <c:v>M</c:v>
                  </c:pt>
                  <c:pt idx="896">
                    <c:v>J</c:v>
                  </c:pt>
                  <c:pt idx="926">
                    <c:v>J</c:v>
                  </c:pt>
                  <c:pt idx="957">
                    <c:v>A</c:v>
                  </c:pt>
                  <c:pt idx="988">
                    <c:v>S</c:v>
                  </c:pt>
                  <c:pt idx="1018">
                    <c:v>O</c:v>
                  </c:pt>
                  <c:pt idx="1049">
                    <c:v>N</c:v>
                  </c:pt>
                  <c:pt idx="1079">
                    <c:v>D</c:v>
                  </c:pt>
                  <c:pt idx="1110">
                    <c:v>E</c:v>
                  </c:pt>
                  <c:pt idx="1141">
                    <c:v>F</c:v>
                  </c:pt>
                  <c:pt idx="1169">
                    <c:v>M</c:v>
                  </c:pt>
                  <c:pt idx="1200">
                    <c:v>A</c:v>
                  </c:pt>
                  <c:pt idx="1230">
                    <c:v>M</c:v>
                  </c:pt>
                  <c:pt idx="1261">
                    <c:v>J</c:v>
                  </c:pt>
                  <c:pt idx="1291">
                    <c:v>J</c:v>
                  </c:pt>
                  <c:pt idx="1322">
                    <c:v>A</c:v>
                  </c:pt>
                  <c:pt idx="1353">
                    <c:v>S</c:v>
                  </c:pt>
                  <c:pt idx="1383">
                    <c:v>O</c:v>
                  </c:pt>
                  <c:pt idx="1414">
                    <c:v>N</c:v>
                  </c:pt>
                  <c:pt idx="1444">
                    <c:v>D</c:v>
                  </c:pt>
                  <c:pt idx="1475">
                    <c:v>E</c:v>
                  </c:pt>
                  <c:pt idx="1506">
                    <c:v>F</c:v>
                  </c:pt>
                  <c:pt idx="1534">
                    <c:v>M</c:v>
                  </c:pt>
                  <c:pt idx="1565">
                    <c:v>A</c:v>
                  </c:pt>
                  <c:pt idx="1595">
                    <c:v>M</c:v>
                  </c:pt>
                  <c:pt idx="1626">
                    <c:v>J</c:v>
                  </c:pt>
                  <c:pt idx="1656">
                    <c:v>J</c:v>
                  </c:pt>
                  <c:pt idx="1687">
                    <c:v>A</c:v>
                  </c:pt>
                  <c:pt idx="1718">
                    <c:v>S</c:v>
                  </c:pt>
                  <c:pt idx="1748">
                    <c:v>O</c:v>
                  </c:pt>
                  <c:pt idx="1779">
                    <c:v>N</c:v>
                  </c:pt>
                  <c:pt idx="1809">
                    <c:v>D</c:v>
                  </c:pt>
                </c:lvl>
                <c:lvl>
                  <c:pt idx="0">
                    <c:v>2016</c:v>
                  </c:pt>
                  <c:pt idx="366">
                    <c:v>2017</c:v>
                  </c:pt>
                  <c:pt idx="731">
                    <c:v>2018</c:v>
                  </c:pt>
                  <c:pt idx="1096">
                    <c:v>2019</c:v>
                  </c:pt>
                  <c:pt idx="1461">
                    <c:v>2020</c:v>
                  </c:pt>
                </c:lvl>
              </c:multiLvlStrCache>
            </c:multiLvlStrRef>
          </c:cat>
          <c:val>
            <c:numRef>
              <c:f>'Data 2'!$F$107:$F$1932</c:f>
              <c:numCache>
                <c:formatCode>0</c:formatCode>
                <c:ptCount val="1826"/>
                <c:pt idx="0">
                  <c:v>91.680352246001092</c:v>
                </c:pt>
                <c:pt idx="1">
                  <c:v>82.084770807999902</c:v>
                </c:pt>
                <c:pt idx="2">
                  <c:v>114.11031381600039</c:v>
                </c:pt>
                <c:pt idx="3">
                  <c:v>140.88980698212904</c:v>
                </c:pt>
                <c:pt idx="4">
                  <c:v>140.88980698212904</c:v>
                </c:pt>
                <c:pt idx="5">
                  <c:v>140.88980698212904</c:v>
                </c:pt>
                <c:pt idx="6">
                  <c:v>140.88980698212904</c:v>
                </c:pt>
                <c:pt idx="7">
                  <c:v>140.88980698212904</c:v>
                </c:pt>
                <c:pt idx="8">
                  <c:v>140.88980698212904</c:v>
                </c:pt>
                <c:pt idx="9">
                  <c:v>140.88980698212904</c:v>
                </c:pt>
                <c:pt idx="10">
                  <c:v>140.88980698212904</c:v>
                </c:pt>
                <c:pt idx="11">
                  <c:v>140.88980698212904</c:v>
                </c:pt>
                <c:pt idx="12">
                  <c:v>140.88980698212904</c:v>
                </c:pt>
                <c:pt idx="13">
                  <c:v>140.88980698212904</c:v>
                </c:pt>
                <c:pt idx="14">
                  <c:v>140.88980698212904</c:v>
                </c:pt>
                <c:pt idx="15">
                  <c:v>140.88980698212904</c:v>
                </c:pt>
                <c:pt idx="16">
                  <c:v>140.88980698212904</c:v>
                </c:pt>
                <c:pt idx="17">
                  <c:v>140.88980698212904</c:v>
                </c:pt>
                <c:pt idx="18">
                  <c:v>140.88980698212904</c:v>
                </c:pt>
                <c:pt idx="19">
                  <c:v>139.04020862200002</c:v>
                </c:pt>
                <c:pt idx="20">
                  <c:v>125.73249736000105</c:v>
                </c:pt>
                <c:pt idx="21">
                  <c:v>136.05777458199879</c:v>
                </c:pt>
                <c:pt idx="22">
                  <c:v>135.60560908800105</c:v>
                </c:pt>
                <c:pt idx="23">
                  <c:v>137.08839328200051</c:v>
                </c:pt>
                <c:pt idx="24">
                  <c:v>131.70072863599896</c:v>
                </c:pt>
                <c:pt idx="25">
                  <c:v>121.07977764600021</c:v>
                </c:pt>
                <c:pt idx="26">
                  <c:v>111.13963191599967</c:v>
                </c:pt>
                <c:pt idx="27">
                  <c:v>104.32257650400113</c:v>
                </c:pt>
                <c:pt idx="28">
                  <c:v>119.85418015399931</c:v>
                </c:pt>
                <c:pt idx="29">
                  <c:v>109.80524180200068</c:v>
                </c:pt>
                <c:pt idx="30">
                  <c:v>119.07230422199885</c:v>
                </c:pt>
                <c:pt idx="31">
                  <c:v>38.803483540000656</c:v>
                </c:pt>
                <c:pt idx="32">
                  <c:v>95.799236876000037</c:v>
                </c:pt>
                <c:pt idx="33">
                  <c:v>83.620897367999333</c:v>
                </c:pt>
                <c:pt idx="34">
                  <c:v>73.731866595999819</c:v>
                </c:pt>
                <c:pt idx="35">
                  <c:v>89.600467947999732</c:v>
                </c:pt>
                <c:pt idx="36">
                  <c:v>94.838914672001465</c:v>
                </c:pt>
                <c:pt idx="37">
                  <c:v>114.19963802199852</c:v>
                </c:pt>
                <c:pt idx="38">
                  <c:v>101.19171489400041</c:v>
                </c:pt>
                <c:pt idx="39">
                  <c:v>116.47241911799971</c:v>
                </c:pt>
                <c:pt idx="40">
                  <c:v>123.11545310826105</c:v>
                </c:pt>
                <c:pt idx="41">
                  <c:v>123.11545310826105</c:v>
                </c:pt>
                <c:pt idx="42">
                  <c:v>123.11545310826105</c:v>
                </c:pt>
                <c:pt idx="43">
                  <c:v>123.11545310826105</c:v>
                </c:pt>
                <c:pt idx="44">
                  <c:v>123.11545310826105</c:v>
                </c:pt>
                <c:pt idx="45">
                  <c:v>123.11545310826105</c:v>
                </c:pt>
                <c:pt idx="46">
                  <c:v>123.11545310826105</c:v>
                </c:pt>
                <c:pt idx="47">
                  <c:v>123.11545310826105</c:v>
                </c:pt>
                <c:pt idx="48">
                  <c:v>123.11545310826105</c:v>
                </c:pt>
                <c:pt idx="49">
                  <c:v>123.11545310826105</c:v>
                </c:pt>
                <c:pt idx="50">
                  <c:v>123.11545310826105</c:v>
                </c:pt>
                <c:pt idx="51">
                  <c:v>123.11545310826105</c:v>
                </c:pt>
                <c:pt idx="52">
                  <c:v>123.11545310826105</c:v>
                </c:pt>
                <c:pt idx="53">
                  <c:v>123.11545310826105</c:v>
                </c:pt>
                <c:pt idx="54">
                  <c:v>123.11545310826105</c:v>
                </c:pt>
                <c:pt idx="55">
                  <c:v>123.11545310826105</c:v>
                </c:pt>
                <c:pt idx="56">
                  <c:v>123.11545310826105</c:v>
                </c:pt>
                <c:pt idx="57">
                  <c:v>123.11545310826105</c:v>
                </c:pt>
                <c:pt idx="58">
                  <c:v>123.11545310826105</c:v>
                </c:pt>
                <c:pt idx="59">
                  <c:v>123.11545310826105</c:v>
                </c:pt>
                <c:pt idx="60">
                  <c:v>121.15409170099355</c:v>
                </c:pt>
                <c:pt idx="61">
                  <c:v>121.15409170099355</c:v>
                </c:pt>
                <c:pt idx="62">
                  <c:v>121.15409170099355</c:v>
                </c:pt>
                <c:pt idx="63">
                  <c:v>121.15409170099355</c:v>
                </c:pt>
                <c:pt idx="64">
                  <c:v>121.15409170099355</c:v>
                </c:pt>
                <c:pt idx="65">
                  <c:v>121.15409170099355</c:v>
                </c:pt>
                <c:pt idx="66">
                  <c:v>121.15409170099355</c:v>
                </c:pt>
                <c:pt idx="67">
                  <c:v>121.15409170099355</c:v>
                </c:pt>
                <c:pt idx="68">
                  <c:v>121.15409170099355</c:v>
                </c:pt>
                <c:pt idx="69">
                  <c:v>121.15409170099355</c:v>
                </c:pt>
                <c:pt idx="70">
                  <c:v>121.15409170099355</c:v>
                </c:pt>
                <c:pt idx="71">
                  <c:v>45.183069387999069</c:v>
                </c:pt>
                <c:pt idx="72">
                  <c:v>121.15409170099355</c:v>
                </c:pt>
                <c:pt idx="73">
                  <c:v>121.15409170099355</c:v>
                </c:pt>
                <c:pt idx="74">
                  <c:v>121.15409170099355</c:v>
                </c:pt>
                <c:pt idx="75">
                  <c:v>121.15409170099355</c:v>
                </c:pt>
                <c:pt idx="76">
                  <c:v>121.15409170099355</c:v>
                </c:pt>
                <c:pt idx="77">
                  <c:v>112.53468737999906</c:v>
                </c:pt>
                <c:pt idx="78">
                  <c:v>120.01394984000164</c:v>
                </c:pt>
                <c:pt idx="79">
                  <c:v>121.15409170099355</c:v>
                </c:pt>
                <c:pt idx="80">
                  <c:v>121.15409170099355</c:v>
                </c:pt>
                <c:pt idx="81">
                  <c:v>121.15409170099355</c:v>
                </c:pt>
                <c:pt idx="82">
                  <c:v>121.15409170099355</c:v>
                </c:pt>
                <c:pt idx="83">
                  <c:v>121.15409170099355</c:v>
                </c:pt>
                <c:pt idx="84">
                  <c:v>121.15409170099355</c:v>
                </c:pt>
                <c:pt idx="85">
                  <c:v>121.15409170099355</c:v>
                </c:pt>
                <c:pt idx="86">
                  <c:v>121.15409170099355</c:v>
                </c:pt>
                <c:pt idx="87">
                  <c:v>121.15409170099355</c:v>
                </c:pt>
                <c:pt idx="88">
                  <c:v>121.15409170099355</c:v>
                </c:pt>
                <c:pt idx="89">
                  <c:v>121.15409170099355</c:v>
                </c:pt>
                <c:pt idx="90">
                  <c:v>121.15409170099355</c:v>
                </c:pt>
                <c:pt idx="91">
                  <c:v>121.79892306261999</c:v>
                </c:pt>
                <c:pt idx="92">
                  <c:v>121.79892306261999</c:v>
                </c:pt>
                <c:pt idx="93">
                  <c:v>121.79892306261999</c:v>
                </c:pt>
                <c:pt idx="94">
                  <c:v>121.79892306261999</c:v>
                </c:pt>
                <c:pt idx="95">
                  <c:v>121.79892306261999</c:v>
                </c:pt>
                <c:pt idx="96">
                  <c:v>121.79892306261999</c:v>
                </c:pt>
                <c:pt idx="97">
                  <c:v>121.79892306261999</c:v>
                </c:pt>
                <c:pt idx="98">
                  <c:v>121.79892306261999</c:v>
                </c:pt>
                <c:pt idx="99">
                  <c:v>121.79892306261999</c:v>
                </c:pt>
                <c:pt idx="100">
                  <c:v>121.79892306261999</c:v>
                </c:pt>
                <c:pt idx="101">
                  <c:v>121.79892306261999</c:v>
                </c:pt>
                <c:pt idx="102">
                  <c:v>121.79892306261999</c:v>
                </c:pt>
                <c:pt idx="103">
                  <c:v>121.79892306261999</c:v>
                </c:pt>
                <c:pt idx="104">
                  <c:v>121.79892306261999</c:v>
                </c:pt>
                <c:pt idx="105">
                  <c:v>121.79892306261999</c:v>
                </c:pt>
                <c:pt idx="106">
                  <c:v>121.79892306261999</c:v>
                </c:pt>
                <c:pt idx="107">
                  <c:v>121.79892306261999</c:v>
                </c:pt>
                <c:pt idx="108">
                  <c:v>121.79892306261999</c:v>
                </c:pt>
                <c:pt idx="109">
                  <c:v>121.79892306261999</c:v>
                </c:pt>
                <c:pt idx="110">
                  <c:v>121.79892306261999</c:v>
                </c:pt>
                <c:pt idx="111">
                  <c:v>121.79892306261999</c:v>
                </c:pt>
                <c:pt idx="112">
                  <c:v>121.79892306261999</c:v>
                </c:pt>
                <c:pt idx="113">
                  <c:v>121.79892306261999</c:v>
                </c:pt>
                <c:pt idx="114">
                  <c:v>121.79892306261999</c:v>
                </c:pt>
                <c:pt idx="115">
                  <c:v>121.79892306261999</c:v>
                </c:pt>
                <c:pt idx="116">
                  <c:v>121.79892306261999</c:v>
                </c:pt>
                <c:pt idx="117">
                  <c:v>121.79892306261999</c:v>
                </c:pt>
                <c:pt idx="118">
                  <c:v>121.79892306261999</c:v>
                </c:pt>
                <c:pt idx="119">
                  <c:v>121.79892306261999</c:v>
                </c:pt>
                <c:pt idx="120">
                  <c:v>121.79892306261999</c:v>
                </c:pt>
                <c:pt idx="121">
                  <c:v>105.39003851276776</c:v>
                </c:pt>
                <c:pt idx="122">
                  <c:v>105.39003851276776</c:v>
                </c:pt>
                <c:pt idx="123">
                  <c:v>105.39003851276776</c:v>
                </c:pt>
                <c:pt idx="124">
                  <c:v>105.39003851276776</c:v>
                </c:pt>
                <c:pt idx="125">
                  <c:v>105.39003851276776</c:v>
                </c:pt>
                <c:pt idx="126">
                  <c:v>105.39003851276776</c:v>
                </c:pt>
                <c:pt idx="127">
                  <c:v>105.39003851276776</c:v>
                </c:pt>
                <c:pt idx="128">
                  <c:v>105.39003851276776</c:v>
                </c:pt>
                <c:pt idx="129">
                  <c:v>105.39003851276776</c:v>
                </c:pt>
                <c:pt idx="130">
                  <c:v>105.39003851276776</c:v>
                </c:pt>
                <c:pt idx="131">
                  <c:v>105.39003851276776</c:v>
                </c:pt>
                <c:pt idx="132">
                  <c:v>105.39003851276776</c:v>
                </c:pt>
                <c:pt idx="133">
                  <c:v>105.39003851276776</c:v>
                </c:pt>
                <c:pt idx="134">
                  <c:v>105.39003851276776</c:v>
                </c:pt>
                <c:pt idx="135">
                  <c:v>105.39003851276776</c:v>
                </c:pt>
                <c:pt idx="136">
                  <c:v>105.39003851276776</c:v>
                </c:pt>
                <c:pt idx="137">
                  <c:v>105.39003851276776</c:v>
                </c:pt>
                <c:pt idx="138">
                  <c:v>105.39003851276776</c:v>
                </c:pt>
                <c:pt idx="139">
                  <c:v>105.39003851276776</c:v>
                </c:pt>
                <c:pt idx="140">
                  <c:v>105.39003851276776</c:v>
                </c:pt>
                <c:pt idx="141">
                  <c:v>105.39003851276776</c:v>
                </c:pt>
                <c:pt idx="142">
                  <c:v>105.39003851276776</c:v>
                </c:pt>
                <c:pt idx="143">
                  <c:v>105.39003851276776</c:v>
                </c:pt>
                <c:pt idx="144">
                  <c:v>105.39003851276776</c:v>
                </c:pt>
                <c:pt idx="145">
                  <c:v>105.39003851276776</c:v>
                </c:pt>
                <c:pt idx="146">
                  <c:v>105.39003851276776</c:v>
                </c:pt>
                <c:pt idx="147">
                  <c:v>105.39003851276776</c:v>
                </c:pt>
                <c:pt idx="148">
                  <c:v>105.39003851276776</c:v>
                </c:pt>
                <c:pt idx="149">
                  <c:v>105.39003851276776</c:v>
                </c:pt>
                <c:pt idx="150">
                  <c:v>105.39003851276776</c:v>
                </c:pt>
                <c:pt idx="151">
                  <c:v>104.55777612800122</c:v>
                </c:pt>
                <c:pt idx="152">
                  <c:v>67.365674590806663</c:v>
                </c:pt>
                <c:pt idx="153">
                  <c:v>67.365674590806663</c:v>
                </c:pt>
                <c:pt idx="154">
                  <c:v>67.365674590806663</c:v>
                </c:pt>
                <c:pt idx="155">
                  <c:v>67.365674590806663</c:v>
                </c:pt>
                <c:pt idx="156">
                  <c:v>67.365674590806663</c:v>
                </c:pt>
                <c:pt idx="157">
                  <c:v>67.365674590806663</c:v>
                </c:pt>
                <c:pt idx="158">
                  <c:v>67.365674590806663</c:v>
                </c:pt>
                <c:pt idx="159">
                  <c:v>67.365674590806663</c:v>
                </c:pt>
                <c:pt idx="160">
                  <c:v>67.365674590806663</c:v>
                </c:pt>
                <c:pt idx="161">
                  <c:v>67.365674590806663</c:v>
                </c:pt>
                <c:pt idx="162">
                  <c:v>67.365674590806663</c:v>
                </c:pt>
                <c:pt idx="163">
                  <c:v>67.365674590806663</c:v>
                </c:pt>
                <c:pt idx="164">
                  <c:v>67.365674590806663</c:v>
                </c:pt>
                <c:pt idx="165">
                  <c:v>62.291939461998709</c:v>
                </c:pt>
                <c:pt idx="166">
                  <c:v>67.365674590806663</c:v>
                </c:pt>
                <c:pt idx="167">
                  <c:v>61.056338463999893</c:v>
                </c:pt>
                <c:pt idx="168">
                  <c:v>67.365674590806663</c:v>
                </c:pt>
                <c:pt idx="169">
                  <c:v>67.365674590806663</c:v>
                </c:pt>
                <c:pt idx="170">
                  <c:v>67.365674590806663</c:v>
                </c:pt>
                <c:pt idx="171">
                  <c:v>44.870717064001433</c:v>
                </c:pt>
                <c:pt idx="172">
                  <c:v>65.23253792999931</c:v>
                </c:pt>
                <c:pt idx="173">
                  <c:v>52.507155049999682</c:v>
                </c:pt>
                <c:pt idx="174">
                  <c:v>55.056774446001114</c:v>
                </c:pt>
                <c:pt idx="175">
                  <c:v>51.706674315999955</c:v>
                </c:pt>
                <c:pt idx="176">
                  <c:v>56.208191722000024</c:v>
                </c:pt>
                <c:pt idx="177">
                  <c:v>67.365674590806663</c:v>
                </c:pt>
                <c:pt idx="178">
                  <c:v>50.016537197998957</c:v>
                </c:pt>
                <c:pt idx="179">
                  <c:v>29.363807632000178</c:v>
                </c:pt>
                <c:pt idx="180">
                  <c:v>46.84753864000033</c:v>
                </c:pt>
                <c:pt idx="181">
                  <c:v>38.822199485999491</c:v>
                </c:pt>
                <c:pt idx="182">
                  <c:v>29.84349272875162</c:v>
                </c:pt>
                <c:pt idx="183">
                  <c:v>29.84349272875162</c:v>
                </c:pt>
                <c:pt idx="184">
                  <c:v>29.84349272875162</c:v>
                </c:pt>
                <c:pt idx="185">
                  <c:v>29.84349272875162</c:v>
                </c:pt>
                <c:pt idx="186">
                  <c:v>29.84349272875162</c:v>
                </c:pt>
                <c:pt idx="187">
                  <c:v>29.84349272875162</c:v>
                </c:pt>
                <c:pt idx="188">
                  <c:v>29.84349272875162</c:v>
                </c:pt>
                <c:pt idx="189">
                  <c:v>29.84349272875162</c:v>
                </c:pt>
                <c:pt idx="190">
                  <c:v>29.84349272875162</c:v>
                </c:pt>
                <c:pt idx="191">
                  <c:v>29.84349272875162</c:v>
                </c:pt>
                <c:pt idx="192">
                  <c:v>29.84349272875162</c:v>
                </c:pt>
                <c:pt idx="193">
                  <c:v>24.196288009999797</c:v>
                </c:pt>
                <c:pt idx="194">
                  <c:v>29.84349272875162</c:v>
                </c:pt>
                <c:pt idx="195">
                  <c:v>28.688296480000485</c:v>
                </c:pt>
                <c:pt idx="196">
                  <c:v>27.65494961199877</c:v>
                </c:pt>
                <c:pt idx="197">
                  <c:v>23.830940288000786</c:v>
                </c:pt>
                <c:pt idx="198">
                  <c:v>28.041154651999207</c:v>
                </c:pt>
                <c:pt idx="199">
                  <c:v>17.515099358000523</c:v>
                </c:pt>
                <c:pt idx="200">
                  <c:v>16.488873710000313</c:v>
                </c:pt>
                <c:pt idx="201">
                  <c:v>16.357587079999149</c:v>
                </c:pt>
                <c:pt idx="202">
                  <c:v>4.3664579620015793</c:v>
                </c:pt>
                <c:pt idx="203">
                  <c:v>22.845233337998483</c:v>
                </c:pt>
                <c:pt idx="204">
                  <c:v>28.609475928001029</c:v>
                </c:pt>
                <c:pt idx="205">
                  <c:v>29.383967423999795</c:v>
                </c:pt>
                <c:pt idx="206">
                  <c:v>17.353374705999222</c:v>
                </c:pt>
                <c:pt idx="207">
                  <c:v>17.269115778000966</c:v>
                </c:pt>
                <c:pt idx="208">
                  <c:v>22.858008431999224</c:v>
                </c:pt>
                <c:pt idx="209">
                  <c:v>10.26956674400008</c:v>
                </c:pt>
                <c:pt idx="210">
                  <c:v>18.886042824000061</c:v>
                </c:pt>
                <c:pt idx="211">
                  <c:v>29.84349272875162</c:v>
                </c:pt>
                <c:pt idx="212">
                  <c:v>17.350108413999088</c:v>
                </c:pt>
                <c:pt idx="213">
                  <c:v>18.986638343516127</c:v>
                </c:pt>
                <c:pt idx="214">
                  <c:v>18.986638343516127</c:v>
                </c:pt>
                <c:pt idx="215">
                  <c:v>1.4925110900002128</c:v>
                </c:pt>
                <c:pt idx="216">
                  <c:v>4.0391243539999726</c:v>
                </c:pt>
                <c:pt idx="217">
                  <c:v>4.4108348660002603</c:v>
                </c:pt>
                <c:pt idx="218">
                  <c:v>6.0964504920006419</c:v>
                </c:pt>
                <c:pt idx="219">
                  <c:v>18.986638343516127</c:v>
                </c:pt>
                <c:pt idx="220">
                  <c:v>4.2826155760012536</c:v>
                </c:pt>
                <c:pt idx="221">
                  <c:v>3.3597494620000745</c:v>
                </c:pt>
                <c:pt idx="222">
                  <c:v>4.4271138199996862</c:v>
                </c:pt>
                <c:pt idx="223">
                  <c:v>14.421093837999452</c:v>
                </c:pt>
                <c:pt idx="224">
                  <c:v>8.673925290000069</c:v>
                </c:pt>
                <c:pt idx="225">
                  <c:v>17.010800739999713</c:v>
                </c:pt>
                <c:pt idx="226">
                  <c:v>15.381450505999883</c:v>
                </c:pt>
                <c:pt idx="227">
                  <c:v>8.5475550900009054</c:v>
                </c:pt>
                <c:pt idx="228">
                  <c:v>7.7913571059996887</c:v>
                </c:pt>
                <c:pt idx="229">
                  <c:v>15.312159416000702</c:v>
                </c:pt>
                <c:pt idx="230">
                  <c:v>18.986638343516127</c:v>
                </c:pt>
                <c:pt idx="231">
                  <c:v>2.0742677840006478</c:v>
                </c:pt>
                <c:pt idx="232">
                  <c:v>13.892774221998868</c:v>
                </c:pt>
                <c:pt idx="233">
                  <c:v>18.986638343516127</c:v>
                </c:pt>
                <c:pt idx="234">
                  <c:v>1.9932276659992867</c:v>
                </c:pt>
                <c:pt idx="235">
                  <c:v>5.1289855580015411</c:v>
                </c:pt>
                <c:pt idx="236">
                  <c:v>1.7331994239988171</c:v>
                </c:pt>
                <c:pt idx="237">
                  <c:v>6.3920768040001859</c:v>
                </c:pt>
                <c:pt idx="238">
                  <c:v>17.88133252600031</c:v>
                </c:pt>
                <c:pt idx="239">
                  <c:v>18.594659412001</c:v>
                </c:pt>
                <c:pt idx="240">
                  <c:v>8.8246278099991233</c:v>
                </c:pt>
                <c:pt idx="241">
                  <c:v>5.2366303279994817</c:v>
                </c:pt>
                <c:pt idx="242">
                  <c:v>16.939892096000225</c:v>
                </c:pt>
                <c:pt idx="243">
                  <c:v>5.3596058080006879</c:v>
                </c:pt>
                <c:pt idx="244">
                  <c:v>0.82405263599925871</c:v>
                </c:pt>
                <c:pt idx="245">
                  <c:v>6.1341522680001788</c:v>
                </c:pt>
                <c:pt idx="246">
                  <c:v>24.454188275390013</c:v>
                </c:pt>
                <c:pt idx="247">
                  <c:v>9.9101746919999361</c:v>
                </c:pt>
                <c:pt idx="248">
                  <c:v>12.378942748000457</c:v>
                </c:pt>
                <c:pt idx="249">
                  <c:v>11.413860919998802</c:v>
                </c:pt>
                <c:pt idx="250">
                  <c:v>9.8913448279997027</c:v>
                </c:pt>
                <c:pt idx="251">
                  <c:v>16.978158072001033</c:v>
                </c:pt>
                <c:pt idx="252">
                  <c:v>11.511644586000553</c:v>
                </c:pt>
                <c:pt idx="253">
                  <c:v>13.112955922000163</c:v>
                </c:pt>
                <c:pt idx="254">
                  <c:v>13.072513159998376</c:v>
                </c:pt>
                <c:pt idx="255">
                  <c:v>12.931721818000119</c:v>
                </c:pt>
                <c:pt idx="256">
                  <c:v>21.631261286001205</c:v>
                </c:pt>
                <c:pt idx="257">
                  <c:v>24.454188275390013</c:v>
                </c:pt>
                <c:pt idx="258">
                  <c:v>24.454188275390013</c:v>
                </c:pt>
                <c:pt idx="259">
                  <c:v>11.725717051999153</c:v>
                </c:pt>
                <c:pt idx="260">
                  <c:v>24.454188275390013</c:v>
                </c:pt>
                <c:pt idx="261">
                  <c:v>20.650506839999743</c:v>
                </c:pt>
                <c:pt idx="262">
                  <c:v>8.8973977260005075</c:v>
                </c:pt>
                <c:pt idx="263">
                  <c:v>11.86121912799948</c:v>
                </c:pt>
                <c:pt idx="264">
                  <c:v>11.863891775999647</c:v>
                </c:pt>
                <c:pt idx="265">
                  <c:v>15.84012162000154</c:v>
                </c:pt>
                <c:pt idx="266">
                  <c:v>14.02395117999921</c:v>
                </c:pt>
                <c:pt idx="267">
                  <c:v>22.021830070000433</c:v>
                </c:pt>
                <c:pt idx="268">
                  <c:v>21.565792135998731</c:v>
                </c:pt>
                <c:pt idx="269">
                  <c:v>13.512845400001549</c:v>
                </c:pt>
                <c:pt idx="270">
                  <c:v>21.742073849998686</c:v>
                </c:pt>
                <c:pt idx="271">
                  <c:v>13.555824108000612</c:v>
                </c:pt>
                <c:pt idx="272">
                  <c:v>13.984839619999418</c:v>
                </c:pt>
                <c:pt idx="273">
                  <c:v>14.037539030001163</c:v>
                </c:pt>
                <c:pt idx="274">
                  <c:v>13.980381225999345</c:v>
                </c:pt>
                <c:pt idx="275">
                  <c:v>11.820501001999389</c:v>
                </c:pt>
                <c:pt idx="276">
                  <c:v>9.183943084000612</c:v>
                </c:pt>
                <c:pt idx="277">
                  <c:v>21.364694357999429</c:v>
                </c:pt>
                <c:pt idx="278">
                  <c:v>12.081015914000666</c:v>
                </c:pt>
                <c:pt idx="279">
                  <c:v>19.75023014399946</c:v>
                </c:pt>
                <c:pt idx="280">
                  <c:v>20.473824648000011</c:v>
                </c:pt>
                <c:pt idx="281">
                  <c:v>18.334241744000142</c:v>
                </c:pt>
                <c:pt idx="282">
                  <c:v>19.383869850000305</c:v>
                </c:pt>
                <c:pt idx="283">
                  <c:v>7.1631281719996531</c:v>
                </c:pt>
                <c:pt idx="284">
                  <c:v>14.756452110000088</c:v>
                </c:pt>
                <c:pt idx="285">
                  <c:v>18.816477244000431</c:v>
                </c:pt>
                <c:pt idx="286">
                  <c:v>29.622796707999431</c:v>
                </c:pt>
                <c:pt idx="287">
                  <c:v>28.254868112000214</c:v>
                </c:pt>
                <c:pt idx="288">
                  <c:v>29.52991113800017</c:v>
                </c:pt>
                <c:pt idx="289">
                  <c:v>25.286090175999693</c:v>
                </c:pt>
                <c:pt idx="290">
                  <c:v>13.981123745999929</c:v>
                </c:pt>
                <c:pt idx="291">
                  <c:v>29.978495048000767</c:v>
                </c:pt>
                <c:pt idx="292">
                  <c:v>29.118062239999915</c:v>
                </c:pt>
                <c:pt idx="293">
                  <c:v>25.292147476000046</c:v>
                </c:pt>
                <c:pt idx="294">
                  <c:v>23.579436111999886</c:v>
                </c:pt>
                <c:pt idx="295">
                  <c:v>28.701039139999462</c:v>
                </c:pt>
                <c:pt idx="296">
                  <c:v>40.664859398000104</c:v>
                </c:pt>
                <c:pt idx="297">
                  <c:v>27.720228289999916</c:v>
                </c:pt>
                <c:pt idx="298">
                  <c:v>47.623389215219341</c:v>
                </c:pt>
                <c:pt idx="299">
                  <c:v>39.822712101999855</c:v>
                </c:pt>
                <c:pt idx="300">
                  <c:v>37.284416166000021</c:v>
                </c:pt>
                <c:pt idx="301">
                  <c:v>29.447729722000407</c:v>
                </c:pt>
                <c:pt idx="302">
                  <c:v>18.654039887999613</c:v>
                </c:pt>
                <c:pt idx="303">
                  <c:v>27.518662650000017</c:v>
                </c:pt>
                <c:pt idx="304">
                  <c:v>4.6959297720001647</c:v>
                </c:pt>
                <c:pt idx="305">
                  <c:v>18.994564302000391</c:v>
                </c:pt>
                <c:pt idx="306">
                  <c:v>22.263970957999248</c:v>
                </c:pt>
                <c:pt idx="307">
                  <c:v>23.433421348000177</c:v>
                </c:pt>
                <c:pt idx="308">
                  <c:v>23.772176080000129</c:v>
                </c:pt>
                <c:pt idx="309">
                  <c:v>50.162594371999567</c:v>
                </c:pt>
                <c:pt idx="310">
                  <c:v>55.572671170000433</c:v>
                </c:pt>
                <c:pt idx="311">
                  <c:v>57.047680662000019</c:v>
                </c:pt>
                <c:pt idx="312">
                  <c:v>32.352275134000166</c:v>
                </c:pt>
                <c:pt idx="313">
                  <c:v>40.15790319199953</c:v>
                </c:pt>
                <c:pt idx="314">
                  <c:v>32.603894671999917</c:v>
                </c:pt>
                <c:pt idx="315">
                  <c:v>31.803217134000786</c:v>
                </c:pt>
                <c:pt idx="316">
                  <c:v>31.685026899999873</c:v>
                </c:pt>
                <c:pt idx="317">
                  <c:v>37.545639041999451</c:v>
                </c:pt>
                <c:pt idx="318">
                  <c:v>46.763524862000317</c:v>
                </c:pt>
                <c:pt idx="319">
                  <c:v>30.371582161999957</c:v>
                </c:pt>
                <c:pt idx="320">
                  <c:v>23.562229924000171</c:v>
                </c:pt>
                <c:pt idx="321">
                  <c:v>26.495131319999636</c:v>
                </c:pt>
                <c:pt idx="322">
                  <c:v>36.166924652000205</c:v>
                </c:pt>
                <c:pt idx="323">
                  <c:v>31.586358840000351</c:v>
                </c:pt>
                <c:pt idx="324">
                  <c:v>57.140054563999449</c:v>
                </c:pt>
                <c:pt idx="325">
                  <c:v>62.448104028000323</c:v>
                </c:pt>
                <c:pt idx="326">
                  <c:v>84.701100879999828</c:v>
                </c:pt>
                <c:pt idx="327">
                  <c:v>84.184451541999863</c:v>
                </c:pt>
                <c:pt idx="328">
                  <c:v>91.226947198273336</c:v>
                </c:pt>
                <c:pt idx="329">
                  <c:v>91.226947198273336</c:v>
                </c:pt>
                <c:pt idx="330">
                  <c:v>85.601007070000023</c:v>
                </c:pt>
                <c:pt idx="331">
                  <c:v>91.226947198273336</c:v>
                </c:pt>
                <c:pt idx="332">
                  <c:v>91.226947198273336</c:v>
                </c:pt>
                <c:pt idx="333">
                  <c:v>77.264224762000566</c:v>
                </c:pt>
                <c:pt idx="334">
                  <c:v>58.350242195999805</c:v>
                </c:pt>
                <c:pt idx="335">
                  <c:v>55.917810288000069</c:v>
                </c:pt>
                <c:pt idx="336">
                  <c:v>62.627695123999949</c:v>
                </c:pt>
                <c:pt idx="337">
                  <c:v>51.575208812000056</c:v>
                </c:pt>
                <c:pt idx="338">
                  <c:v>83.050787764000134</c:v>
                </c:pt>
                <c:pt idx="339">
                  <c:v>66.52171095199941</c:v>
                </c:pt>
                <c:pt idx="340">
                  <c:v>45.067281540000316</c:v>
                </c:pt>
                <c:pt idx="341">
                  <c:v>50.553707902000241</c:v>
                </c:pt>
                <c:pt idx="342">
                  <c:v>58.335247609999371</c:v>
                </c:pt>
                <c:pt idx="343">
                  <c:v>55.737483928000728</c:v>
                </c:pt>
                <c:pt idx="344">
                  <c:v>31.227641003999612</c:v>
                </c:pt>
                <c:pt idx="345">
                  <c:v>40.776886473999703</c:v>
                </c:pt>
                <c:pt idx="346">
                  <c:v>31.950097241999895</c:v>
                </c:pt>
                <c:pt idx="347">
                  <c:v>37.451818170000458</c:v>
                </c:pt>
                <c:pt idx="348">
                  <c:v>41.624828007999938</c:v>
                </c:pt>
                <c:pt idx="349">
                  <c:v>48.038001639999976</c:v>
                </c:pt>
                <c:pt idx="350">
                  <c:v>63.340275024000491</c:v>
                </c:pt>
                <c:pt idx="351">
                  <c:v>55.310510459999279</c:v>
                </c:pt>
                <c:pt idx="352">
                  <c:v>44.744729742000061</c:v>
                </c:pt>
                <c:pt idx="353">
                  <c:v>57.029217060000192</c:v>
                </c:pt>
                <c:pt idx="354">
                  <c:v>39.773584460000336</c:v>
                </c:pt>
                <c:pt idx="355">
                  <c:v>41.930172235999905</c:v>
                </c:pt>
                <c:pt idx="356">
                  <c:v>30.329201351999725</c:v>
                </c:pt>
                <c:pt idx="357">
                  <c:v>34.893006088000256</c:v>
                </c:pt>
                <c:pt idx="358">
                  <c:v>33.432834700000313</c:v>
                </c:pt>
                <c:pt idx="359">
                  <c:v>42.20553948799914</c:v>
                </c:pt>
                <c:pt idx="360">
                  <c:v>36.287628690000602</c:v>
                </c:pt>
                <c:pt idx="361">
                  <c:v>39.67388838999991</c:v>
                </c:pt>
                <c:pt idx="362">
                  <c:v>36.065398647999622</c:v>
                </c:pt>
                <c:pt idx="363">
                  <c:v>7.9444240120001268</c:v>
                </c:pt>
                <c:pt idx="364">
                  <c:v>25.726331350000255</c:v>
                </c:pt>
                <c:pt idx="365">
                  <c:v>29.236935384000134</c:v>
                </c:pt>
                <c:pt idx="366">
                  <c:v>40.143912189999362</c:v>
                </c:pt>
                <c:pt idx="367">
                  <c:v>31.018028300000179</c:v>
                </c:pt>
                <c:pt idx="368">
                  <c:v>12.485869100000519</c:v>
                </c:pt>
                <c:pt idx="369">
                  <c:v>23.299230121999514</c:v>
                </c:pt>
                <c:pt idx="370">
                  <c:v>35.25974624400056</c:v>
                </c:pt>
                <c:pt idx="371">
                  <c:v>36.336624519999802</c:v>
                </c:pt>
                <c:pt idx="372">
                  <c:v>18.784905091999804</c:v>
                </c:pt>
                <c:pt idx="373">
                  <c:v>24.466190765999666</c:v>
                </c:pt>
                <c:pt idx="374">
                  <c:v>24.610396784000809</c:v>
                </c:pt>
                <c:pt idx="375">
                  <c:v>30.937071679999171</c:v>
                </c:pt>
                <c:pt idx="376">
                  <c:v>35.451309990000595</c:v>
                </c:pt>
                <c:pt idx="377">
                  <c:v>32.367372559999424</c:v>
                </c:pt>
                <c:pt idx="378">
                  <c:v>37.251271152000243</c:v>
                </c:pt>
                <c:pt idx="379">
                  <c:v>39.122848831999875</c:v>
                </c:pt>
                <c:pt idx="380">
                  <c:v>47.157150663999793</c:v>
                </c:pt>
                <c:pt idx="381">
                  <c:v>62.580421392000908</c:v>
                </c:pt>
                <c:pt idx="382">
                  <c:v>44.831928557999909</c:v>
                </c:pt>
                <c:pt idx="383">
                  <c:v>32.679928649999269</c:v>
                </c:pt>
                <c:pt idx="384">
                  <c:v>32.592007940000414</c:v>
                </c:pt>
                <c:pt idx="385">
                  <c:v>51.805916840000386</c:v>
                </c:pt>
                <c:pt idx="386">
                  <c:v>35.076065199999896</c:v>
                </c:pt>
                <c:pt idx="387">
                  <c:v>57.598945769999943</c:v>
                </c:pt>
                <c:pt idx="388">
                  <c:v>31.824096319999921</c:v>
                </c:pt>
                <c:pt idx="389">
                  <c:v>25.312860729999731</c:v>
                </c:pt>
                <c:pt idx="390">
                  <c:v>22.800894400000544</c:v>
                </c:pt>
                <c:pt idx="391">
                  <c:v>31.266176139999793</c:v>
                </c:pt>
                <c:pt idx="392">
                  <c:v>25.575356679999512</c:v>
                </c:pt>
                <c:pt idx="393">
                  <c:v>45.269110329999783</c:v>
                </c:pt>
                <c:pt idx="394">
                  <c:v>58.630953796000398</c:v>
                </c:pt>
                <c:pt idx="395">
                  <c:v>67.609366673999673</c:v>
                </c:pt>
                <c:pt idx="396">
                  <c:v>29.509638918000231</c:v>
                </c:pt>
                <c:pt idx="397">
                  <c:v>55.577880709999775</c:v>
                </c:pt>
                <c:pt idx="398">
                  <c:v>87.043671870000537</c:v>
                </c:pt>
                <c:pt idx="399">
                  <c:v>107.54224033399969</c:v>
                </c:pt>
                <c:pt idx="400">
                  <c:v>122.07452576097486</c:v>
                </c:pt>
                <c:pt idx="401">
                  <c:v>122.07452576097486</c:v>
                </c:pt>
                <c:pt idx="402">
                  <c:v>122.07452576097486</c:v>
                </c:pt>
                <c:pt idx="403">
                  <c:v>122.07452576097486</c:v>
                </c:pt>
                <c:pt idx="404">
                  <c:v>122.07452576097486</c:v>
                </c:pt>
                <c:pt idx="405">
                  <c:v>122.07452576097486</c:v>
                </c:pt>
                <c:pt idx="406">
                  <c:v>101.45426819199965</c:v>
                </c:pt>
                <c:pt idx="407">
                  <c:v>97.397172722000221</c:v>
                </c:pt>
                <c:pt idx="408">
                  <c:v>122.07452576097486</c:v>
                </c:pt>
                <c:pt idx="409">
                  <c:v>122.07452576097486</c:v>
                </c:pt>
                <c:pt idx="410">
                  <c:v>122.07452576097486</c:v>
                </c:pt>
                <c:pt idx="411">
                  <c:v>122.07452576097486</c:v>
                </c:pt>
                <c:pt idx="412">
                  <c:v>122.07452576097486</c:v>
                </c:pt>
                <c:pt idx="413">
                  <c:v>122.07452576097486</c:v>
                </c:pt>
                <c:pt idx="414">
                  <c:v>122.07452576097486</c:v>
                </c:pt>
                <c:pt idx="415">
                  <c:v>122.07452576097486</c:v>
                </c:pt>
                <c:pt idx="416">
                  <c:v>101.98508724999994</c:v>
                </c:pt>
                <c:pt idx="417">
                  <c:v>101.95417584400026</c:v>
                </c:pt>
                <c:pt idx="418">
                  <c:v>92.337894834000153</c:v>
                </c:pt>
                <c:pt idx="419">
                  <c:v>89.519695271999623</c:v>
                </c:pt>
                <c:pt idx="420">
                  <c:v>88.790611620000433</c:v>
                </c:pt>
                <c:pt idx="421">
                  <c:v>82.884872703999775</c:v>
                </c:pt>
                <c:pt idx="422">
                  <c:v>80.281867278000234</c:v>
                </c:pt>
                <c:pt idx="423">
                  <c:v>87.995253632000299</c:v>
                </c:pt>
                <c:pt idx="424">
                  <c:v>84.778273327999742</c:v>
                </c:pt>
                <c:pt idx="425">
                  <c:v>78.569219625999835</c:v>
                </c:pt>
                <c:pt idx="426">
                  <c:v>78.729144272000468</c:v>
                </c:pt>
                <c:pt idx="427">
                  <c:v>77.853596935999249</c:v>
                </c:pt>
                <c:pt idx="428">
                  <c:v>84.025676752000606</c:v>
                </c:pt>
                <c:pt idx="429">
                  <c:v>98.162687485999825</c:v>
                </c:pt>
                <c:pt idx="430">
                  <c:v>110.56319259600016</c:v>
                </c:pt>
                <c:pt idx="431">
                  <c:v>106.18936470199955</c:v>
                </c:pt>
                <c:pt idx="432">
                  <c:v>96.102246392000438</c:v>
                </c:pt>
                <c:pt idx="433">
                  <c:v>93.588625871999525</c:v>
                </c:pt>
                <c:pt idx="434">
                  <c:v>93.382853536000553</c:v>
                </c:pt>
                <c:pt idx="435">
                  <c:v>91.335976969999876</c:v>
                </c:pt>
                <c:pt idx="436">
                  <c:v>116.33127781000009</c:v>
                </c:pt>
                <c:pt idx="437">
                  <c:v>87.209041061999955</c:v>
                </c:pt>
                <c:pt idx="438">
                  <c:v>93.842022537999611</c:v>
                </c:pt>
                <c:pt idx="439">
                  <c:v>77.111101530000383</c:v>
                </c:pt>
                <c:pt idx="440">
                  <c:v>80.14274674799988</c:v>
                </c:pt>
                <c:pt idx="441">
                  <c:v>70.557616206000262</c:v>
                </c:pt>
                <c:pt idx="442">
                  <c:v>67.843051219999168</c:v>
                </c:pt>
                <c:pt idx="443">
                  <c:v>89.068449022000422</c:v>
                </c:pt>
                <c:pt idx="444">
                  <c:v>68.425539755999637</c:v>
                </c:pt>
                <c:pt idx="445">
                  <c:v>70.426230386000228</c:v>
                </c:pt>
                <c:pt idx="446">
                  <c:v>69.120999780000616</c:v>
                </c:pt>
                <c:pt idx="447">
                  <c:v>65.557339009999964</c:v>
                </c:pt>
                <c:pt idx="448">
                  <c:v>92.618067891999743</c:v>
                </c:pt>
                <c:pt idx="449">
                  <c:v>72.624456459999564</c:v>
                </c:pt>
                <c:pt idx="450">
                  <c:v>91.763044690000683</c:v>
                </c:pt>
                <c:pt idx="451">
                  <c:v>92.737862681999772</c:v>
                </c:pt>
                <c:pt idx="452">
                  <c:v>87.912533190000062</c:v>
                </c:pt>
                <c:pt idx="453">
                  <c:v>84.939549743999819</c:v>
                </c:pt>
                <c:pt idx="454">
                  <c:v>91.524458749999582</c:v>
                </c:pt>
                <c:pt idx="455">
                  <c:v>88.349820120000757</c:v>
                </c:pt>
                <c:pt idx="456">
                  <c:v>50.346269123999868</c:v>
                </c:pt>
                <c:pt idx="457">
                  <c:v>104.52855092400009</c:v>
                </c:pt>
                <c:pt idx="458">
                  <c:v>68.394094653999218</c:v>
                </c:pt>
                <c:pt idx="459">
                  <c:v>70.399811476000181</c:v>
                </c:pt>
                <c:pt idx="460">
                  <c:v>68.111350422000243</c:v>
                </c:pt>
                <c:pt idx="461">
                  <c:v>61.262930777999557</c:v>
                </c:pt>
                <c:pt idx="462">
                  <c:v>52.585938492000203</c:v>
                </c:pt>
                <c:pt idx="463">
                  <c:v>60.945289219999836</c:v>
                </c:pt>
                <c:pt idx="464">
                  <c:v>68.991165410000264</c:v>
                </c:pt>
                <c:pt idx="465">
                  <c:v>50.230958724000125</c:v>
                </c:pt>
                <c:pt idx="466">
                  <c:v>48.384794138000359</c:v>
                </c:pt>
                <c:pt idx="467">
                  <c:v>60.112869601999584</c:v>
                </c:pt>
                <c:pt idx="468">
                  <c:v>47.283735300000096</c:v>
                </c:pt>
                <c:pt idx="469">
                  <c:v>57.057085407999821</c:v>
                </c:pt>
                <c:pt idx="470">
                  <c:v>48.912813255999907</c:v>
                </c:pt>
                <c:pt idx="471">
                  <c:v>54.177635689999988</c:v>
                </c:pt>
                <c:pt idx="472">
                  <c:v>41.687413700000654</c:v>
                </c:pt>
                <c:pt idx="473">
                  <c:v>42.949923417999209</c:v>
                </c:pt>
                <c:pt idx="474">
                  <c:v>49.264046782000349</c:v>
                </c:pt>
                <c:pt idx="475">
                  <c:v>39.240910387999854</c:v>
                </c:pt>
                <c:pt idx="476">
                  <c:v>35.621072822000272</c:v>
                </c:pt>
                <c:pt idx="477">
                  <c:v>38.637712047999507</c:v>
                </c:pt>
                <c:pt idx="478">
                  <c:v>45.580778726000652</c:v>
                </c:pt>
                <c:pt idx="479">
                  <c:v>25.275467405999755</c:v>
                </c:pt>
                <c:pt idx="480">
                  <c:v>37.939975529999828</c:v>
                </c:pt>
                <c:pt idx="481">
                  <c:v>45.967260284000631</c:v>
                </c:pt>
                <c:pt idx="482">
                  <c:v>36.408935001999112</c:v>
                </c:pt>
                <c:pt idx="483">
                  <c:v>38.008882802000542</c:v>
                </c:pt>
                <c:pt idx="484">
                  <c:v>31.607246863999666</c:v>
                </c:pt>
                <c:pt idx="485">
                  <c:v>65.670594078000022</c:v>
                </c:pt>
                <c:pt idx="486">
                  <c:v>47.889841462000092</c:v>
                </c:pt>
                <c:pt idx="487">
                  <c:v>34.561846632000112</c:v>
                </c:pt>
                <c:pt idx="488">
                  <c:v>37.44959208399964</c:v>
                </c:pt>
                <c:pt idx="489">
                  <c:v>27.259807492000633</c:v>
                </c:pt>
                <c:pt idx="490">
                  <c:v>57.156915550000072</c:v>
                </c:pt>
                <c:pt idx="491">
                  <c:v>54.318371110000129</c:v>
                </c:pt>
                <c:pt idx="492">
                  <c:v>55.656618377999621</c:v>
                </c:pt>
                <c:pt idx="493">
                  <c:v>39.90473734600004</c:v>
                </c:pt>
                <c:pt idx="494">
                  <c:v>44.98466751600003</c:v>
                </c:pt>
                <c:pt idx="495">
                  <c:v>52.491749465999824</c:v>
                </c:pt>
                <c:pt idx="496">
                  <c:v>85.542420404000197</c:v>
                </c:pt>
                <c:pt idx="497">
                  <c:v>57.381332081999481</c:v>
                </c:pt>
                <c:pt idx="498">
                  <c:v>93.707607060000697</c:v>
                </c:pt>
                <c:pt idx="499">
                  <c:v>107.31133785069035</c:v>
                </c:pt>
                <c:pt idx="500">
                  <c:v>74.0387582999996</c:v>
                </c:pt>
                <c:pt idx="501">
                  <c:v>66.372392640000683</c:v>
                </c:pt>
                <c:pt idx="502">
                  <c:v>107.31133785069035</c:v>
                </c:pt>
                <c:pt idx="503">
                  <c:v>67.443566308000342</c:v>
                </c:pt>
                <c:pt idx="504">
                  <c:v>71.798703447999884</c:v>
                </c:pt>
                <c:pt idx="505">
                  <c:v>75.64639052800014</c:v>
                </c:pt>
                <c:pt idx="506">
                  <c:v>57.76731123799992</c:v>
                </c:pt>
                <c:pt idx="507">
                  <c:v>47.559131131999699</c:v>
                </c:pt>
                <c:pt idx="508">
                  <c:v>45.512632126000092</c:v>
                </c:pt>
                <c:pt idx="509">
                  <c:v>40.99225245999974</c:v>
                </c:pt>
                <c:pt idx="510">
                  <c:v>64.456822310000149</c:v>
                </c:pt>
                <c:pt idx="511">
                  <c:v>67.479620878000006</c:v>
                </c:pt>
                <c:pt idx="512">
                  <c:v>35.134676860000297</c:v>
                </c:pt>
                <c:pt idx="513">
                  <c:v>66.537605583999778</c:v>
                </c:pt>
                <c:pt idx="514">
                  <c:v>61.304498284000104</c:v>
                </c:pt>
                <c:pt idx="515">
                  <c:v>62.03119452999983</c:v>
                </c:pt>
                <c:pt idx="516">
                  <c:v>42.572773130000257</c:v>
                </c:pt>
                <c:pt idx="517">
                  <c:v>40.376535897999958</c:v>
                </c:pt>
                <c:pt idx="518">
                  <c:v>62.39815031799958</c:v>
                </c:pt>
                <c:pt idx="519">
                  <c:v>49.963671258000204</c:v>
                </c:pt>
                <c:pt idx="520">
                  <c:v>48.788967280000534</c:v>
                </c:pt>
                <c:pt idx="521">
                  <c:v>64.975606035999192</c:v>
                </c:pt>
                <c:pt idx="522">
                  <c:v>67.089556183946655</c:v>
                </c:pt>
                <c:pt idx="523">
                  <c:v>31.818615683999667</c:v>
                </c:pt>
                <c:pt idx="524">
                  <c:v>32.083742932000355</c:v>
                </c:pt>
                <c:pt idx="525">
                  <c:v>34.522308751999724</c:v>
                </c:pt>
                <c:pt idx="526">
                  <c:v>43.637513102000021</c:v>
                </c:pt>
                <c:pt idx="527">
                  <c:v>55.615623654000096</c:v>
                </c:pt>
                <c:pt idx="528">
                  <c:v>32.364342644000189</c:v>
                </c:pt>
                <c:pt idx="529">
                  <c:v>25.492739110000336</c:v>
                </c:pt>
                <c:pt idx="530">
                  <c:v>47.710623641999568</c:v>
                </c:pt>
                <c:pt idx="531">
                  <c:v>18.72301255599961</c:v>
                </c:pt>
                <c:pt idx="532">
                  <c:v>4.855308974000045</c:v>
                </c:pt>
                <c:pt idx="533">
                  <c:v>42.875751320000482</c:v>
                </c:pt>
                <c:pt idx="534">
                  <c:v>30.117699382000385</c:v>
                </c:pt>
                <c:pt idx="535">
                  <c:v>28.704467371999961</c:v>
                </c:pt>
                <c:pt idx="536">
                  <c:v>16.375677109999462</c:v>
                </c:pt>
                <c:pt idx="537">
                  <c:v>42.369094168000089</c:v>
                </c:pt>
                <c:pt idx="538">
                  <c:v>25.263739727999798</c:v>
                </c:pt>
                <c:pt idx="539">
                  <c:v>16.768126220000116</c:v>
                </c:pt>
                <c:pt idx="540">
                  <c:v>24.697495263999787</c:v>
                </c:pt>
                <c:pt idx="541">
                  <c:v>23.064919642000088</c:v>
                </c:pt>
                <c:pt idx="542">
                  <c:v>20.269577129999934</c:v>
                </c:pt>
                <c:pt idx="543">
                  <c:v>29.316554212000717</c:v>
                </c:pt>
                <c:pt idx="544">
                  <c:v>34.744246739999923</c:v>
                </c:pt>
                <c:pt idx="545">
                  <c:v>31.417335347999586</c:v>
                </c:pt>
                <c:pt idx="546">
                  <c:v>47.25711161599979</c:v>
                </c:pt>
                <c:pt idx="547">
                  <c:v>17.630889559999915</c:v>
                </c:pt>
                <c:pt idx="548">
                  <c:v>29.495132564600013</c:v>
                </c:pt>
                <c:pt idx="549">
                  <c:v>29.495132564600013</c:v>
                </c:pt>
                <c:pt idx="550">
                  <c:v>22.375748725999607</c:v>
                </c:pt>
                <c:pt idx="551">
                  <c:v>19.180821824000255</c:v>
                </c:pt>
                <c:pt idx="552">
                  <c:v>20.96264235000011</c:v>
                </c:pt>
                <c:pt idx="553">
                  <c:v>29.495132564600013</c:v>
                </c:pt>
                <c:pt idx="554">
                  <c:v>29.495132564600013</c:v>
                </c:pt>
                <c:pt idx="555">
                  <c:v>10.452418350000272</c:v>
                </c:pt>
                <c:pt idx="556">
                  <c:v>29.495132564600013</c:v>
                </c:pt>
                <c:pt idx="557">
                  <c:v>3.5974873880000224</c:v>
                </c:pt>
                <c:pt idx="558">
                  <c:v>25.262630490000021</c:v>
                </c:pt>
                <c:pt idx="559">
                  <c:v>16.863148058000085</c:v>
                </c:pt>
                <c:pt idx="560">
                  <c:v>12.64196985199958</c:v>
                </c:pt>
                <c:pt idx="561">
                  <c:v>18.813900324000482</c:v>
                </c:pt>
                <c:pt idx="562">
                  <c:v>29.495132564600013</c:v>
                </c:pt>
                <c:pt idx="563">
                  <c:v>1.0058903679999991</c:v>
                </c:pt>
                <c:pt idx="564">
                  <c:v>4.4931087440001232</c:v>
                </c:pt>
                <c:pt idx="565">
                  <c:v>16.20269827999968</c:v>
                </c:pt>
                <c:pt idx="566">
                  <c:v>8.5069737639999694</c:v>
                </c:pt>
                <c:pt idx="567">
                  <c:v>11.65973510600017</c:v>
                </c:pt>
                <c:pt idx="568">
                  <c:v>3.5801353179997135</c:v>
                </c:pt>
                <c:pt idx="569">
                  <c:v>11.501396654000299</c:v>
                </c:pt>
                <c:pt idx="570">
                  <c:v>29.495132564600013</c:v>
                </c:pt>
                <c:pt idx="571">
                  <c:v>3.1561152319998356</c:v>
                </c:pt>
                <c:pt idx="572">
                  <c:v>8.6868206500006853</c:v>
                </c:pt>
                <c:pt idx="573">
                  <c:v>15.672003331999582</c:v>
                </c:pt>
                <c:pt idx="574">
                  <c:v>13.390439215999722</c:v>
                </c:pt>
                <c:pt idx="575">
                  <c:v>1.52724735000064</c:v>
                </c:pt>
                <c:pt idx="576">
                  <c:v>7.6585041500001028</c:v>
                </c:pt>
                <c:pt idx="577">
                  <c:v>23.753820245999862</c:v>
                </c:pt>
                <c:pt idx="578">
                  <c:v>3.8168256220002226</c:v>
                </c:pt>
                <c:pt idx="579">
                  <c:v>1.4380734259992314</c:v>
                </c:pt>
                <c:pt idx="580">
                  <c:v>2.975847520000082</c:v>
                </c:pt>
                <c:pt idx="581">
                  <c:v>4.1446258560001583</c:v>
                </c:pt>
                <c:pt idx="582">
                  <c:v>14.927450494000192</c:v>
                </c:pt>
                <c:pt idx="583">
                  <c:v>18.209588883748388</c:v>
                </c:pt>
                <c:pt idx="584">
                  <c:v>4.3516992580000657</c:v>
                </c:pt>
                <c:pt idx="585">
                  <c:v>4.9573860239996579</c:v>
                </c:pt>
                <c:pt idx="586">
                  <c:v>7.6060317239999868</c:v>
                </c:pt>
                <c:pt idx="587">
                  <c:v>11.689617402</c:v>
                </c:pt>
                <c:pt idx="588">
                  <c:v>5.4022796820006693</c:v>
                </c:pt>
                <c:pt idx="589">
                  <c:v>16.487690755999655</c:v>
                </c:pt>
                <c:pt idx="590">
                  <c:v>7.0919091539998513</c:v>
                </c:pt>
                <c:pt idx="591">
                  <c:v>3.661566798000119</c:v>
                </c:pt>
                <c:pt idx="592">
                  <c:v>10.475100337999793</c:v>
                </c:pt>
                <c:pt idx="593">
                  <c:v>3.1593870580005476</c:v>
                </c:pt>
                <c:pt idx="594">
                  <c:v>0.45896479200006796</c:v>
                </c:pt>
                <c:pt idx="595">
                  <c:v>9.4797988639998785</c:v>
                </c:pt>
                <c:pt idx="596">
                  <c:v>7.8928468739995994</c:v>
                </c:pt>
                <c:pt idx="597">
                  <c:v>12.568396003999778</c:v>
                </c:pt>
                <c:pt idx="598">
                  <c:v>5.658252427999896</c:v>
                </c:pt>
                <c:pt idx="599">
                  <c:v>4.5894439959999778</c:v>
                </c:pt>
                <c:pt idx="600">
                  <c:v>2.9210418860007135</c:v>
                </c:pt>
                <c:pt idx="601">
                  <c:v>4.626087771999992</c:v>
                </c:pt>
                <c:pt idx="602">
                  <c:v>6.1624998199996499</c:v>
                </c:pt>
                <c:pt idx="603">
                  <c:v>1.9062715880004926</c:v>
                </c:pt>
                <c:pt idx="604">
                  <c:v>18.209588883748388</c:v>
                </c:pt>
                <c:pt idx="605">
                  <c:v>1.9350464739997406</c:v>
                </c:pt>
                <c:pt idx="606">
                  <c:v>18.209588883748388</c:v>
                </c:pt>
                <c:pt idx="607">
                  <c:v>17.370576209999832</c:v>
                </c:pt>
                <c:pt idx="608">
                  <c:v>10.939863956000016</c:v>
                </c:pt>
                <c:pt idx="609">
                  <c:v>8.206970124000323</c:v>
                </c:pt>
                <c:pt idx="610">
                  <c:v>18.052470175999915</c:v>
                </c:pt>
                <c:pt idx="611">
                  <c:v>10.010554954000334</c:v>
                </c:pt>
                <c:pt idx="612">
                  <c:v>12.942998063999433</c:v>
                </c:pt>
                <c:pt idx="613">
                  <c:v>9.2383161040006758</c:v>
                </c:pt>
                <c:pt idx="614">
                  <c:v>5.956177771999533</c:v>
                </c:pt>
                <c:pt idx="615">
                  <c:v>8.1167387440001608</c:v>
                </c:pt>
                <c:pt idx="616">
                  <c:v>12.103987826000184</c:v>
                </c:pt>
                <c:pt idx="617">
                  <c:v>16.91100437399945</c:v>
                </c:pt>
                <c:pt idx="618">
                  <c:v>23.816136999456674</c:v>
                </c:pt>
                <c:pt idx="619">
                  <c:v>9.2367546279999591</c:v>
                </c:pt>
                <c:pt idx="620">
                  <c:v>2.1625062840003837</c:v>
                </c:pt>
                <c:pt idx="621">
                  <c:v>1.5955005419996415</c:v>
                </c:pt>
                <c:pt idx="622">
                  <c:v>1.929082758000388</c:v>
                </c:pt>
                <c:pt idx="623">
                  <c:v>1.4055502099996002</c:v>
                </c:pt>
                <c:pt idx="624">
                  <c:v>0.36852824000048984</c:v>
                </c:pt>
                <c:pt idx="625">
                  <c:v>12.750772416000249</c:v>
                </c:pt>
                <c:pt idx="626">
                  <c:v>13.657197353999779</c:v>
                </c:pt>
                <c:pt idx="627">
                  <c:v>7.8491512639997936</c:v>
                </c:pt>
                <c:pt idx="628">
                  <c:v>5.1132767800000929</c:v>
                </c:pt>
                <c:pt idx="629">
                  <c:v>9.2812838220002014</c:v>
                </c:pt>
                <c:pt idx="630">
                  <c:v>16.838750676000075</c:v>
                </c:pt>
                <c:pt idx="631">
                  <c:v>9.4011935739992651</c:v>
                </c:pt>
                <c:pt idx="632">
                  <c:v>14.334016136000541</c:v>
                </c:pt>
                <c:pt idx="633">
                  <c:v>6.2679970279997912</c:v>
                </c:pt>
                <c:pt idx="634">
                  <c:v>6.1972966640001896</c:v>
                </c:pt>
                <c:pt idx="635">
                  <c:v>2.0169837979996506</c:v>
                </c:pt>
                <c:pt idx="636">
                  <c:v>12.939576510000126</c:v>
                </c:pt>
                <c:pt idx="637">
                  <c:v>4.2383000019998347</c:v>
                </c:pt>
                <c:pt idx="638">
                  <c:v>17.541421690000611</c:v>
                </c:pt>
                <c:pt idx="639">
                  <c:v>18.704515311999913</c:v>
                </c:pt>
                <c:pt idx="640">
                  <c:v>7.9476282499992852</c:v>
                </c:pt>
                <c:pt idx="641">
                  <c:v>20.167072540000685</c:v>
                </c:pt>
                <c:pt idx="642">
                  <c:v>8.2272621300000424</c:v>
                </c:pt>
                <c:pt idx="643">
                  <c:v>4.618792947999232</c:v>
                </c:pt>
                <c:pt idx="644">
                  <c:v>23.979947690000003</c:v>
                </c:pt>
                <c:pt idx="645">
                  <c:v>8.6178349180003195</c:v>
                </c:pt>
                <c:pt idx="646">
                  <c:v>11.772894552000514</c:v>
                </c:pt>
                <c:pt idx="647">
                  <c:v>7.8747849579994647</c:v>
                </c:pt>
                <c:pt idx="648">
                  <c:v>13.134850287999672</c:v>
                </c:pt>
                <c:pt idx="649">
                  <c:v>3.1997314180002765</c:v>
                </c:pt>
                <c:pt idx="650">
                  <c:v>7.489909994000441</c:v>
                </c:pt>
                <c:pt idx="651">
                  <c:v>7.0782381979996591</c:v>
                </c:pt>
                <c:pt idx="652">
                  <c:v>6.2584046580004333</c:v>
                </c:pt>
                <c:pt idx="653">
                  <c:v>16.927156399999777</c:v>
                </c:pt>
                <c:pt idx="654">
                  <c:v>8.1017168120000012</c:v>
                </c:pt>
                <c:pt idx="655">
                  <c:v>5.3093006480000877</c:v>
                </c:pt>
                <c:pt idx="656">
                  <c:v>9.2630509999999404</c:v>
                </c:pt>
                <c:pt idx="657">
                  <c:v>13.121949748000079</c:v>
                </c:pt>
                <c:pt idx="658">
                  <c:v>31.441332551999668</c:v>
                </c:pt>
                <c:pt idx="659">
                  <c:v>28.556591200000469</c:v>
                </c:pt>
                <c:pt idx="660">
                  <c:v>21.152104345999373</c:v>
                </c:pt>
                <c:pt idx="661">
                  <c:v>13.914616522000234</c:v>
                </c:pt>
                <c:pt idx="662">
                  <c:v>16.208384197999635</c:v>
                </c:pt>
                <c:pt idx="663">
                  <c:v>15.650725930000466</c:v>
                </c:pt>
                <c:pt idx="664">
                  <c:v>11.03848122400008</c:v>
                </c:pt>
                <c:pt idx="665">
                  <c:v>13.911933183999464</c:v>
                </c:pt>
                <c:pt idx="666">
                  <c:v>7.4580657020006473</c:v>
                </c:pt>
                <c:pt idx="667">
                  <c:v>31.727150849999934</c:v>
                </c:pt>
                <c:pt idx="668">
                  <c:v>9.2012166319993884</c:v>
                </c:pt>
                <c:pt idx="669">
                  <c:v>8.7855625760004763</c:v>
                </c:pt>
                <c:pt idx="670">
                  <c:v>8.2103473059999565</c:v>
                </c:pt>
                <c:pt idx="671">
                  <c:v>9.3651794860003115</c:v>
                </c:pt>
                <c:pt idx="672">
                  <c:v>14.113379666000116</c:v>
                </c:pt>
                <c:pt idx="673">
                  <c:v>9.9491037799998292</c:v>
                </c:pt>
                <c:pt idx="674">
                  <c:v>28.843987403999993</c:v>
                </c:pt>
                <c:pt idx="675">
                  <c:v>25.576473809999584</c:v>
                </c:pt>
                <c:pt idx="676">
                  <c:v>15.436841493999896</c:v>
                </c:pt>
                <c:pt idx="677">
                  <c:v>2.1950885600001566</c:v>
                </c:pt>
                <c:pt idx="678">
                  <c:v>10.758405394000391</c:v>
                </c:pt>
                <c:pt idx="679">
                  <c:v>27.18471618199926</c:v>
                </c:pt>
                <c:pt idx="680">
                  <c:v>21.372766288000523</c:v>
                </c:pt>
                <c:pt idx="681">
                  <c:v>33.457879177999544</c:v>
                </c:pt>
                <c:pt idx="682">
                  <c:v>32.093920494000201</c:v>
                </c:pt>
                <c:pt idx="683">
                  <c:v>18.139776781999796</c:v>
                </c:pt>
                <c:pt idx="684">
                  <c:v>7.7859623420007376</c:v>
                </c:pt>
                <c:pt idx="685">
                  <c:v>14.535573775999961</c:v>
                </c:pt>
                <c:pt idx="686">
                  <c:v>12.580275401999382</c:v>
                </c:pt>
                <c:pt idx="687">
                  <c:v>33.068154081999971</c:v>
                </c:pt>
                <c:pt idx="688">
                  <c:v>22.931885048000126</c:v>
                </c:pt>
                <c:pt idx="689">
                  <c:v>15.904532910000347</c:v>
                </c:pt>
                <c:pt idx="690">
                  <c:v>13.025878311999739</c:v>
                </c:pt>
                <c:pt idx="691">
                  <c:v>10.57376741600031</c:v>
                </c:pt>
                <c:pt idx="692">
                  <c:v>17.985621332000253</c:v>
                </c:pt>
                <c:pt idx="693">
                  <c:v>17.956019549999681</c:v>
                </c:pt>
                <c:pt idx="694">
                  <c:v>23.836756611999604</c:v>
                </c:pt>
                <c:pt idx="695">
                  <c:v>26.105798189999813</c:v>
                </c:pt>
                <c:pt idx="696">
                  <c:v>8.1135639680006904</c:v>
                </c:pt>
                <c:pt idx="697">
                  <c:v>3.4256280719995829</c:v>
                </c:pt>
                <c:pt idx="698">
                  <c:v>26.152670303999869</c:v>
                </c:pt>
                <c:pt idx="699">
                  <c:v>17.432545392000581</c:v>
                </c:pt>
                <c:pt idx="700">
                  <c:v>8.8544509540000451</c:v>
                </c:pt>
                <c:pt idx="701">
                  <c:v>31.234745385999865</c:v>
                </c:pt>
                <c:pt idx="702">
                  <c:v>27.489775494000138</c:v>
                </c:pt>
                <c:pt idx="703">
                  <c:v>6.640168649999687</c:v>
                </c:pt>
                <c:pt idx="704">
                  <c:v>14.456189891999545</c:v>
                </c:pt>
                <c:pt idx="705">
                  <c:v>14.707701754000245</c:v>
                </c:pt>
                <c:pt idx="706">
                  <c:v>28.234186062000102</c:v>
                </c:pt>
                <c:pt idx="707">
                  <c:v>24.086839598000438</c:v>
                </c:pt>
                <c:pt idx="708">
                  <c:v>37.908427159999526</c:v>
                </c:pt>
                <c:pt idx="709">
                  <c:v>75.787528893999863</c:v>
                </c:pt>
                <c:pt idx="710">
                  <c:v>112.02604617689678</c:v>
                </c:pt>
                <c:pt idx="711">
                  <c:v>106.06486796800039</c:v>
                </c:pt>
                <c:pt idx="712">
                  <c:v>61.569184114000187</c:v>
                </c:pt>
                <c:pt idx="713">
                  <c:v>98.005116379999322</c:v>
                </c:pt>
                <c:pt idx="714">
                  <c:v>101.76139547400032</c:v>
                </c:pt>
                <c:pt idx="715">
                  <c:v>74.413492190000255</c:v>
                </c:pt>
                <c:pt idx="716">
                  <c:v>49.984638545999779</c:v>
                </c:pt>
                <c:pt idx="717">
                  <c:v>61.124411660000057</c:v>
                </c:pt>
                <c:pt idx="718">
                  <c:v>55.687786108000267</c:v>
                </c:pt>
                <c:pt idx="719">
                  <c:v>60.014038807999576</c:v>
                </c:pt>
                <c:pt idx="720">
                  <c:v>43.888313440000069</c:v>
                </c:pt>
                <c:pt idx="721">
                  <c:v>45.149051252000262</c:v>
                </c:pt>
                <c:pt idx="722">
                  <c:v>112.02604617689678</c:v>
                </c:pt>
                <c:pt idx="723">
                  <c:v>36.160617945999505</c:v>
                </c:pt>
                <c:pt idx="724">
                  <c:v>36.19546463200053</c:v>
                </c:pt>
                <c:pt idx="725">
                  <c:v>60.816156899999754</c:v>
                </c:pt>
                <c:pt idx="726">
                  <c:v>66.296639185999865</c:v>
                </c:pt>
                <c:pt idx="727">
                  <c:v>41.25654523999993</c:v>
                </c:pt>
                <c:pt idx="728">
                  <c:v>45.083249121999515</c:v>
                </c:pt>
                <c:pt idx="729">
                  <c:v>89.630860876000924</c:v>
                </c:pt>
                <c:pt idx="730">
                  <c:v>80.858669753999109</c:v>
                </c:pt>
                <c:pt idx="731">
                  <c:v>107.88135805200038</c:v>
                </c:pt>
                <c:pt idx="732">
                  <c:v>106.79630875999985</c:v>
                </c:pt>
                <c:pt idx="733">
                  <c:v>124.77749660000056</c:v>
                </c:pt>
                <c:pt idx="734">
                  <c:v>119.58731484599919</c:v>
                </c:pt>
                <c:pt idx="735">
                  <c:v>120.35012729400026</c:v>
                </c:pt>
                <c:pt idx="736">
                  <c:v>105.77221650599999</c:v>
                </c:pt>
                <c:pt idx="737">
                  <c:v>98.458093232000152</c:v>
                </c:pt>
                <c:pt idx="738">
                  <c:v>99.757455161999815</c:v>
                </c:pt>
                <c:pt idx="739">
                  <c:v>88.95906277600065</c:v>
                </c:pt>
                <c:pt idx="740">
                  <c:v>97.591731657999432</c:v>
                </c:pt>
                <c:pt idx="741">
                  <c:v>91.420214731999963</c:v>
                </c:pt>
                <c:pt idx="742">
                  <c:v>99.253143072000128</c:v>
                </c:pt>
                <c:pt idx="743">
                  <c:v>81.108525740000388</c:v>
                </c:pt>
                <c:pt idx="744">
                  <c:v>77.843521599999278</c:v>
                </c:pt>
                <c:pt idx="745">
                  <c:v>81.147773526000762</c:v>
                </c:pt>
                <c:pt idx="746">
                  <c:v>80.801034311999544</c:v>
                </c:pt>
                <c:pt idx="747">
                  <c:v>92.883437954000257</c:v>
                </c:pt>
                <c:pt idx="748">
                  <c:v>73.970259667999912</c:v>
                </c:pt>
                <c:pt idx="749">
                  <c:v>59.893059246000249</c:v>
                </c:pt>
                <c:pt idx="750">
                  <c:v>56.403515999999868</c:v>
                </c:pt>
                <c:pt idx="751">
                  <c:v>87.476849279999485</c:v>
                </c:pt>
                <c:pt idx="752">
                  <c:v>94.27746432200037</c:v>
                </c:pt>
                <c:pt idx="753">
                  <c:v>71.359911038000021</c:v>
                </c:pt>
                <c:pt idx="754">
                  <c:v>75.372917997999579</c:v>
                </c:pt>
                <c:pt idx="755">
                  <c:v>73.951607154000314</c:v>
                </c:pt>
                <c:pt idx="756">
                  <c:v>88.363976406000475</c:v>
                </c:pt>
                <c:pt idx="757">
                  <c:v>76.196114011999384</c:v>
                </c:pt>
                <c:pt idx="758">
                  <c:v>74.181140028000016</c:v>
                </c:pt>
                <c:pt idx="759">
                  <c:v>76.000416010000336</c:v>
                </c:pt>
                <c:pt idx="760">
                  <c:v>62.410825923999774</c:v>
                </c:pt>
                <c:pt idx="761">
                  <c:v>65.165746878000078</c:v>
                </c:pt>
                <c:pt idx="762">
                  <c:v>61.746009000000413</c:v>
                </c:pt>
                <c:pt idx="763">
                  <c:v>70.320572835999727</c:v>
                </c:pt>
                <c:pt idx="764">
                  <c:v>60.116614275999673</c:v>
                </c:pt>
                <c:pt idx="765">
                  <c:v>82.003756379999714</c:v>
                </c:pt>
                <c:pt idx="766">
                  <c:v>79.076439846000653</c:v>
                </c:pt>
                <c:pt idx="767">
                  <c:v>79.006717319999424</c:v>
                </c:pt>
                <c:pt idx="768">
                  <c:v>64.202171916000665</c:v>
                </c:pt>
                <c:pt idx="769">
                  <c:v>63.245197533999587</c:v>
                </c:pt>
                <c:pt idx="770">
                  <c:v>68.850626578000103</c:v>
                </c:pt>
                <c:pt idx="771">
                  <c:v>68.119414094000135</c:v>
                </c:pt>
                <c:pt idx="772">
                  <c:v>96.709272532000242</c:v>
                </c:pt>
                <c:pt idx="773">
                  <c:v>69.374099871999704</c:v>
                </c:pt>
                <c:pt idx="774">
                  <c:v>94.226937927999998</c:v>
                </c:pt>
                <c:pt idx="775">
                  <c:v>112.94239189800008</c:v>
                </c:pt>
                <c:pt idx="776">
                  <c:v>122.23474632144273</c:v>
                </c:pt>
                <c:pt idx="777">
                  <c:v>122.23474632144273</c:v>
                </c:pt>
                <c:pt idx="778">
                  <c:v>122.23474632144273</c:v>
                </c:pt>
                <c:pt idx="779">
                  <c:v>122.23474632144273</c:v>
                </c:pt>
                <c:pt idx="780">
                  <c:v>122.23474632144273</c:v>
                </c:pt>
                <c:pt idx="781">
                  <c:v>122.23474632144273</c:v>
                </c:pt>
                <c:pt idx="782">
                  <c:v>118.39809074400038</c:v>
                </c:pt>
                <c:pt idx="783">
                  <c:v>100.02392709400036</c:v>
                </c:pt>
                <c:pt idx="784">
                  <c:v>62.946316363999244</c:v>
                </c:pt>
                <c:pt idx="785">
                  <c:v>95.437508968000529</c:v>
                </c:pt>
                <c:pt idx="786">
                  <c:v>86.890734556000154</c:v>
                </c:pt>
                <c:pt idx="787">
                  <c:v>94.1496125179996</c:v>
                </c:pt>
                <c:pt idx="788">
                  <c:v>72.37554608999983</c:v>
                </c:pt>
                <c:pt idx="789">
                  <c:v>105.78097549199975</c:v>
                </c:pt>
                <c:pt idx="790">
                  <c:v>123.04544911502903</c:v>
                </c:pt>
                <c:pt idx="791">
                  <c:v>123.04544911502903</c:v>
                </c:pt>
                <c:pt idx="792">
                  <c:v>123.04544911502903</c:v>
                </c:pt>
                <c:pt idx="793">
                  <c:v>123.04544911502903</c:v>
                </c:pt>
                <c:pt idx="794">
                  <c:v>123.04544911502903</c:v>
                </c:pt>
                <c:pt idx="795">
                  <c:v>123.04544911502903</c:v>
                </c:pt>
                <c:pt idx="796">
                  <c:v>123.04544911502903</c:v>
                </c:pt>
                <c:pt idx="797">
                  <c:v>123.04544911502903</c:v>
                </c:pt>
                <c:pt idx="798">
                  <c:v>123.04544911502903</c:v>
                </c:pt>
                <c:pt idx="799">
                  <c:v>123.04544911502903</c:v>
                </c:pt>
                <c:pt idx="800">
                  <c:v>123.04544911502903</c:v>
                </c:pt>
                <c:pt idx="801">
                  <c:v>123.04544911502903</c:v>
                </c:pt>
                <c:pt idx="802">
                  <c:v>123.04544911502903</c:v>
                </c:pt>
                <c:pt idx="803">
                  <c:v>123.04544911502903</c:v>
                </c:pt>
                <c:pt idx="804">
                  <c:v>123.04544911502903</c:v>
                </c:pt>
                <c:pt idx="805">
                  <c:v>123.04544911502903</c:v>
                </c:pt>
                <c:pt idx="806">
                  <c:v>123.04544911502903</c:v>
                </c:pt>
                <c:pt idx="807">
                  <c:v>123.04544911502903</c:v>
                </c:pt>
                <c:pt idx="808">
                  <c:v>123.04544911502903</c:v>
                </c:pt>
                <c:pt idx="809">
                  <c:v>123.04544911502903</c:v>
                </c:pt>
                <c:pt idx="810">
                  <c:v>123.04544911502903</c:v>
                </c:pt>
                <c:pt idx="811">
                  <c:v>123.04544911502903</c:v>
                </c:pt>
                <c:pt idx="812">
                  <c:v>123.04544911502903</c:v>
                </c:pt>
                <c:pt idx="813">
                  <c:v>123.04544911502903</c:v>
                </c:pt>
                <c:pt idx="814">
                  <c:v>123.04544911502903</c:v>
                </c:pt>
                <c:pt idx="815">
                  <c:v>123.04544911502903</c:v>
                </c:pt>
                <c:pt idx="816">
                  <c:v>123.04544911502903</c:v>
                </c:pt>
                <c:pt idx="817">
                  <c:v>123.04544911502903</c:v>
                </c:pt>
                <c:pt idx="818">
                  <c:v>123.04544911502903</c:v>
                </c:pt>
                <c:pt idx="819">
                  <c:v>123.04544911502903</c:v>
                </c:pt>
                <c:pt idx="820">
                  <c:v>123.04544911502903</c:v>
                </c:pt>
                <c:pt idx="821">
                  <c:v>124.98173132994</c:v>
                </c:pt>
                <c:pt idx="822">
                  <c:v>124.98173132994</c:v>
                </c:pt>
                <c:pt idx="823">
                  <c:v>124.98173132994</c:v>
                </c:pt>
                <c:pt idx="824">
                  <c:v>124.98173132994</c:v>
                </c:pt>
                <c:pt idx="825">
                  <c:v>124.98173132994</c:v>
                </c:pt>
                <c:pt idx="826">
                  <c:v>124.98173132994</c:v>
                </c:pt>
                <c:pt idx="827">
                  <c:v>124.98173132994</c:v>
                </c:pt>
                <c:pt idx="828">
                  <c:v>124.98173132994</c:v>
                </c:pt>
                <c:pt idx="829">
                  <c:v>124.98173132994</c:v>
                </c:pt>
                <c:pt idx="830">
                  <c:v>124.98173132994</c:v>
                </c:pt>
                <c:pt idx="831">
                  <c:v>124.98173132994</c:v>
                </c:pt>
                <c:pt idx="832">
                  <c:v>124.98173132994</c:v>
                </c:pt>
                <c:pt idx="833">
                  <c:v>124.98173132994</c:v>
                </c:pt>
                <c:pt idx="834">
                  <c:v>124.98173132994</c:v>
                </c:pt>
                <c:pt idx="835">
                  <c:v>124.98173132994</c:v>
                </c:pt>
                <c:pt idx="836">
                  <c:v>124.98173132994</c:v>
                </c:pt>
                <c:pt idx="837">
                  <c:v>124.98173132994</c:v>
                </c:pt>
                <c:pt idx="838">
                  <c:v>124.98173132994</c:v>
                </c:pt>
                <c:pt idx="839">
                  <c:v>124.98173132994</c:v>
                </c:pt>
                <c:pt idx="840">
                  <c:v>124.98173132994</c:v>
                </c:pt>
                <c:pt idx="841">
                  <c:v>124.98173132994</c:v>
                </c:pt>
                <c:pt idx="842">
                  <c:v>124.98173132994</c:v>
                </c:pt>
                <c:pt idx="843">
                  <c:v>124.98173132994</c:v>
                </c:pt>
                <c:pt idx="844">
                  <c:v>124.98173132994</c:v>
                </c:pt>
                <c:pt idx="845">
                  <c:v>124.98173132994</c:v>
                </c:pt>
                <c:pt idx="846">
                  <c:v>124.98173132994</c:v>
                </c:pt>
                <c:pt idx="847">
                  <c:v>124.98173132994</c:v>
                </c:pt>
                <c:pt idx="848">
                  <c:v>124.98173132994</c:v>
                </c:pt>
                <c:pt idx="849">
                  <c:v>124.98173132994</c:v>
                </c:pt>
                <c:pt idx="850">
                  <c:v>124.98173132994</c:v>
                </c:pt>
                <c:pt idx="851">
                  <c:v>106.79032108965163</c:v>
                </c:pt>
                <c:pt idx="852">
                  <c:v>106.79032108965163</c:v>
                </c:pt>
                <c:pt idx="853">
                  <c:v>106.79032108965163</c:v>
                </c:pt>
                <c:pt idx="854">
                  <c:v>106.79032108965163</c:v>
                </c:pt>
                <c:pt idx="855">
                  <c:v>106.79032108965163</c:v>
                </c:pt>
                <c:pt idx="856">
                  <c:v>106.79032108965163</c:v>
                </c:pt>
                <c:pt idx="857">
                  <c:v>105.71225961999892</c:v>
                </c:pt>
                <c:pt idx="858">
                  <c:v>106.79032108965163</c:v>
                </c:pt>
                <c:pt idx="859">
                  <c:v>106.79032108965163</c:v>
                </c:pt>
                <c:pt idx="860">
                  <c:v>106.79032108965163</c:v>
                </c:pt>
                <c:pt idx="861">
                  <c:v>102.25985699999903</c:v>
                </c:pt>
                <c:pt idx="862">
                  <c:v>106.79032108965163</c:v>
                </c:pt>
                <c:pt idx="863">
                  <c:v>106.79032108965163</c:v>
                </c:pt>
                <c:pt idx="864">
                  <c:v>106.79032108965163</c:v>
                </c:pt>
                <c:pt idx="865">
                  <c:v>99.303679692001751</c:v>
                </c:pt>
                <c:pt idx="866">
                  <c:v>88.95340967199833</c:v>
                </c:pt>
                <c:pt idx="867">
                  <c:v>87.102957502001004</c:v>
                </c:pt>
                <c:pt idx="868">
                  <c:v>84.90524368799916</c:v>
                </c:pt>
                <c:pt idx="869">
                  <c:v>106.68403058400047</c:v>
                </c:pt>
                <c:pt idx="870">
                  <c:v>94.50606752400013</c:v>
                </c:pt>
                <c:pt idx="871">
                  <c:v>106.79032108965163</c:v>
                </c:pt>
                <c:pt idx="872">
                  <c:v>106.2375112060008</c:v>
                </c:pt>
                <c:pt idx="873">
                  <c:v>88.031645835999271</c:v>
                </c:pt>
                <c:pt idx="874">
                  <c:v>106.79032108965163</c:v>
                </c:pt>
                <c:pt idx="875">
                  <c:v>106.79032108965163</c:v>
                </c:pt>
                <c:pt idx="876">
                  <c:v>106.79032108965163</c:v>
                </c:pt>
                <c:pt idx="877">
                  <c:v>106.79032108965163</c:v>
                </c:pt>
                <c:pt idx="878">
                  <c:v>106.79032108965163</c:v>
                </c:pt>
                <c:pt idx="879">
                  <c:v>106.79032108965163</c:v>
                </c:pt>
                <c:pt idx="880">
                  <c:v>102.41424729200045</c:v>
                </c:pt>
                <c:pt idx="881">
                  <c:v>106.79032108965163</c:v>
                </c:pt>
                <c:pt idx="882">
                  <c:v>64.364342968573325</c:v>
                </c:pt>
                <c:pt idx="883">
                  <c:v>64.364342968573325</c:v>
                </c:pt>
                <c:pt idx="884">
                  <c:v>64.364342968573325</c:v>
                </c:pt>
                <c:pt idx="885">
                  <c:v>64.364342968573325</c:v>
                </c:pt>
                <c:pt idx="886">
                  <c:v>64.364342968573325</c:v>
                </c:pt>
                <c:pt idx="887">
                  <c:v>64.364342968573325</c:v>
                </c:pt>
                <c:pt idx="888">
                  <c:v>64.364342968573325</c:v>
                </c:pt>
                <c:pt idx="889">
                  <c:v>64.364342968573325</c:v>
                </c:pt>
                <c:pt idx="890">
                  <c:v>64.364342968573325</c:v>
                </c:pt>
                <c:pt idx="891">
                  <c:v>64.364342968573325</c:v>
                </c:pt>
                <c:pt idx="892">
                  <c:v>64.364342968573325</c:v>
                </c:pt>
                <c:pt idx="893">
                  <c:v>64.364342968573325</c:v>
                </c:pt>
                <c:pt idx="894">
                  <c:v>64.364342968573325</c:v>
                </c:pt>
                <c:pt idx="895">
                  <c:v>64.364342968573325</c:v>
                </c:pt>
                <c:pt idx="896">
                  <c:v>64.364342968573325</c:v>
                </c:pt>
                <c:pt idx="897">
                  <c:v>64.364342968573325</c:v>
                </c:pt>
                <c:pt idx="898">
                  <c:v>64.364342968573325</c:v>
                </c:pt>
                <c:pt idx="899">
                  <c:v>64.364342968573325</c:v>
                </c:pt>
                <c:pt idx="900">
                  <c:v>64.364342968573325</c:v>
                </c:pt>
                <c:pt idx="901">
                  <c:v>64.364342968573325</c:v>
                </c:pt>
                <c:pt idx="902">
                  <c:v>64.364342968573325</c:v>
                </c:pt>
                <c:pt idx="903">
                  <c:v>64.364342968573325</c:v>
                </c:pt>
                <c:pt idx="904">
                  <c:v>64.364342968573325</c:v>
                </c:pt>
                <c:pt idx="905">
                  <c:v>64.364342968573325</c:v>
                </c:pt>
                <c:pt idx="906">
                  <c:v>64.364342968573325</c:v>
                </c:pt>
                <c:pt idx="907">
                  <c:v>64.364342968573325</c:v>
                </c:pt>
                <c:pt idx="908">
                  <c:v>64.364342968573325</c:v>
                </c:pt>
                <c:pt idx="909">
                  <c:v>64.364342968573325</c:v>
                </c:pt>
                <c:pt idx="910">
                  <c:v>64.364342968573325</c:v>
                </c:pt>
                <c:pt idx="911">
                  <c:v>64.364342968573325</c:v>
                </c:pt>
                <c:pt idx="912">
                  <c:v>28.016997662909688</c:v>
                </c:pt>
                <c:pt idx="913">
                  <c:v>28.016997662909688</c:v>
                </c:pt>
                <c:pt idx="914">
                  <c:v>28.016997662909688</c:v>
                </c:pt>
                <c:pt idx="915">
                  <c:v>28.016997662909688</c:v>
                </c:pt>
                <c:pt idx="916">
                  <c:v>28.016997662909688</c:v>
                </c:pt>
                <c:pt idx="917">
                  <c:v>28.016997662909688</c:v>
                </c:pt>
                <c:pt idx="918">
                  <c:v>28.016997662909688</c:v>
                </c:pt>
                <c:pt idx="919">
                  <c:v>28.016997662909688</c:v>
                </c:pt>
                <c:pt idx="920">
                  <c:v>28.016997662909688</c:v>
                </c:pt>
                <c:pt idx="921">
                  <c:v>28.016997662909688</c:v>
                </c:pt>
                <c:pt idx="922">
                  <c:v>28.016997662909688</c:v>
                </c:pt>
                <c:pt idx="923">
                  <c:v>28.016997662909688</c:v>
                </c:pt>
                <c:pt idx="924">
                  <c:v>28.016997662909688</c:v>
                </c:pt>
                <c:pt idx="925">
                  <c:v>22.442121530000588</c:v>
                </c:pt>
                <c:pt idx="926">
                  <c:v>6.4768478000008471</c:v>
                </c:pt>
                <c:pt idx="927">
                  <c:v>7.1221750679984108</c:v>
                </c:pt>
                <c:pt idx="928">
                  <c:v>5.5775102060000501</c:v>
                </c:pt>
                <c:pt idx="929">
                  <c:v>6.9436143500001055</c:v>
                </c:pt>
                <c:pt idx="930">
                  <c:v>8.0428851500002061</c:v>
                </c:pt>
                <c:pt idx="931">
                  <c:v>5.3483192739994845</c:v>
                </c:pt>
                <c:pt idx="932">
                  <c:v>4.3246602700016812</c:v>
                </c:pt>
                <c:pt idx="933">
                  <c:v>3.1530496419999401</c:v>
                </c:pt>
                <c:pt idx="934">
                  <c:v>28.016997662909688</c:v>
                </c:pt>
                <c:pt idx="935">
                  <c:v>28.016997662909688</c:v>
                </c:pt>
                <c:pt idx="936">
                  <c:v>28.016997662909688</c:v>
                </c:pt>
                <c:pt idx="937">
                  <c:v>28.016997662909688</c:v>
                </c:pt>
                <c:pt idx="938">
                  <c:v>28.016997662909688</c:v>
                </c:pt>
                <c:pt idx="939">
                  <c:v>28.016997662909688</c:v>
                </c:pt>
                <c:pt idx="940">
                  <c:v>28.016997662909688</c:v>
                </c:pt>
                <c:pt idx="941">
                  <c:v>28.016997662909688</c:v>
                </c:pt>
                <c:pt idx="942">
                  <c:v>28.016997662909688</c:v>
                </c:pt>
                <c:pt idx="943">
                  <c:v>16.99706947525484</c:v>
                </c:pt>
                <c:pt idx="944">
                  <c:v>16.99706947525484</c:v>
                </c:pt>
                <c:pt idx="945">
                  <c:v>16.99706947525484</c:v>
                </c:pt>
                <c:pt idx="946">
                  <c:v>16.99706947525484</c:v>
                </c:pt>
                <c:pt idx="947">
                  <c:v>16.99706947525484</c:v>
                </c:pt>
                <c:pt idx="948">
                  <c:v>16.99706947525484</c:v>
                </c:pt>
                <c:pt idx="949">
                  <c:v>16.99706947525484</c:v>
                </c:pt>
                <c:pt idx="950">
                  <c:v>16.99706947525484</c:v>
                </c:pt>
                <c:pt idx="951">
                  <c:v>16.99706947525484</c:v>
                </c:pt>
                <c:pt idx="952">
                  <c:v>16.99706947525484</c:v>
                </c:pt>
                <c:pt idx="953">
                  <c:v>16.99706947525484</c:v>
                </c:pt>
                <c:pt idx="954">
                  <c:v>16.99706947525484</c:v>
                </c:pt>
                <c:pt idx="955">
                  <c:v>16.99706947525484</c:v>
                </c:pt>
                <c:pt idx="956">
                  <c:v>16.99706947525484</c:v>
                </c:pt>
                <c:pt idx="957">
                  <c:v>16.99706947525484</c:v>
                </c:pt>
                <c:pt idx="958">
                  <c:v>16.99706947525484</c:v>
                </c:pt>
                <c:pt idx="959">
                  <c:v>16.99706947525484</c:v>
                </c:pt>
                <c:pt idx="960">
                  <c:v>16.99706947525484</c:v>
                </c:pt>
                <c:pt idx="961">
                  <c:v>16.99706947525484</c:v>
                </c:pt>
                <c:pt idx="962">
                  <c:v>16.99706947525484</c:v>
                </c:pt>
                <c:pt idx="963">
                  <c:v>16.99706947525484</c:v>
                </c:pt>
                <c:pt idx="964">
                  <c:v>16.99706947525484</c:v>
                </c:pt>
                <c:pt idx="965">
                  <c:v>16.99706947525484</c:v>
                </c:pt>
                <c:pt idx="966">
                  <c:v>16.99706947525484</c:v>
                </c:pt>
                <c:pt idx="967">
                  <c:v>11.081069043241602</c:v>
                </c:pt>
                <c:pt idx="968">
                  <c:v>13.516125849243464</c:v>
                </c:pt>
                <c:pt idx="969">
                  <c:v>16.99706947525484</c:v>
                </c:pt>
                <c:pt idx="970">
                  <c:v>16.99706947525484</c:v>
                </c:pt>
                <c:pt idx="971">
                  <c:v>16.99706947525484</c:v>
                </c:pt>
                <c:pt idx="972">
                  <c:v>16.99706947525484</c:v>
                </c:pt>
                <c:pt idx="973">
                  <c:v>16.99706947525484</c:v>
                </c:pt>
                <c:pt idx="974">
                  <c:v>16.294752982035746</c:v>
                </c:pt>
                <c:pt idx="975">
                  <c:v>22.743378673520009</c:v>
                </c:pt>
                <c:pt idx="976">
                  <c:v>22.743378673520009</c:v>
                </c:pt>
                <c:pt idx="977">
                  <c:v>22.743378673520009</c:v>
                </c:pt>
                <c:pt idx="978">
                  <c:v>22.743378673520009</c:v>
                </c:pt>
                <c:pt idx="979">
                  <c:v>22.743378673520009</c:v>
                </c:pt>
                <c:pt idx="980">
                  <c:v>22.743378673520009</c:v>
                </c:pt>
                <c:pt idx="981">
                  <c:v>22.743378673520009</c:v>
                </c:pt>
                <c:pt idx="982">
                  <c:v>19.462440435248457</c:v>
                </c:pt>
                <c:pt idx="983">
                  <c:v>22.743378673520009</c:v>
                </c:pt>
                <c:pt idx="984">
                  <c:v>22.743378673520009</c:v>
                </c:pt>
                <c:pt idx="985">
                  <c:v>22.743378673520009</c:v>
                </c:pt>
                <c:pt idx="986">
                  <c:v>22.743378673520009</c:v>
                </c:pt>
                <c:pt idx="987">
                  <c:v>22.743378673520009</c:v>
                </c:pt>
                <c:pt idx="988">
                  <c:v>15.321682983802551</c:v>
                </c:pt>
                <c:pt idx="989">
                  <c:v>8.5670798258025531</c:v>
                </c:pt>
                <c:pt idx="990">
                  <c:v>14.361746075802548</c:v>
                </c:pt>
                <c:pt idx="991">
                  <c:v>22.743378673520009</c:v>
                </c:pt>
                <c:pt idx="992">
                  <c:v>22.743378673520009</c:v>
                </c:pt>
                <c:pt idx="993">
                  <c:v>22.743378673520009</c:v>
                </c:pt>
                <c:pt idx="994">
                  <c:v>22.743378673520009</c:v>
                </c:pt>
                <c:pt idx="995">
                  <c:v>15.701163941696432</c:v>
                </c:pt>
                <c:pt idx="996">
                  <c:v>5.7509639036982989</c:v>
                </c:pt>
                <c:pt idx="997">
                  <c:v>18.114253911696434</c:v>
                </c:pt>
                <c:pt idx="998">
                  <c:v>18.965505891696434</c:v>
                </c:pt>
                <c:pt idx="999">
                  <c:v>10.509841021213367</c:v>
                </c:pt>
                <c:pt idx="1000">
                  <c:v>10.026835815213373</c:v>
                </c:pt>
                <c:pt idx="1001">
                  <c:v>10.121648751212437</c:v>
                </c:pt>
                <c:pt idx="1002">
                  <c:v>8.9165426272133708</c:v>
                </c:pt>
                <c:pt idx="1003">
                  <c:v>8.1962194632124366</c:v>
                </c:pt>
                <c:pt idx="1004">
                  <c:v>7.4049304952133683</c:v>
                </c:pt>
                <c:pt idx="1005">
                  <c:v>4.6220452072124392</c:v>
                </c:pt>
                <c:pt idx="1006">
                  <c:v>2.4096957607003278</c:v>
                </c:pt>
                <c:pt idx="1007">
                  <c:v>7.0492362647012632</c:v>
                </c:pt>
                <c:pt idx="1008">
                  <c:v>5.9302590727003262</c:v>
                </c:pt>
                <c:pt idx="1009">
                  <c:v>3.9637368527003272</c:v>
                </c:pt>
                <c:pt idx="1010">
                  <c:v>1.9810356107003282</c:v>
                </c:pt>
                <c:pt idx="1011">
                  <c:v>2.5055745447012594</c:v>
                </c:pt>
                <c:pt idx="1012">
                  <c:v>5.0956557527003312</c:v>
                </c:pt>
                <c:pt idx="1013">
                  <c:v>29.974421912888815</c:v>
                </c:pt>
                <c:pt idx="1014">
                  <c:v>25.404605768888818</c:v>
                </c:pt>
                <c:pt idx="1015">
                  <c:v>26.301615220888817</c:v>
                </c:pt>
                <c:pt idx="1016">
                  <c:v>14.215277838888818</c:v>
                </c:pt>
                <c:pt idx="1017">
                  <c:v>17.381102476889748</c:v>
                </c:pt>
                <c:pt idx="1018">
                  <c:v>36.138248392888819</c:v>
                </c:pt>
                <c:pt idx="1019">
                  <c:v>45.741764250654825</c:v>
                </c:pt>
                <c:pt idx="1020">
                  <c:v>45.741764250654825</c:v>
                </c:pt>
                <c:pt idx="1021">
                  <c:v>45.741764250654825</c:v>
                </c:pt>
                <c:pt idx="1022">
                  <c:v>45.741764250654825</c:v>
                </c:pt>
                <c:pt idx="1023">
                  <c:v>45.347124974987416</c:v>
                </c:pt>
                <c:pt idx="1024">
                  <c:v>45.741764250654825</c:v>
                </c:pt>
                <c:pt idx="1025">
                  <c:v>44.119488864986486</c:v>
                </c:pt>
                <c:pt idx="1026">
                  <c:v>42.562096610986487</c:v>
                </c:pt>
                <c:pt idx="1027">
                  <c:v>32.04813831445005</c:v>
                </c:pt>
                <c:pt idx="1028">
                  <c:v>45.741764250654825</c:v>
                </c:pt>
                <c:pt idx="1029">
                  <c:v>45.741764250654825</c:v>
                </c:pt>
                <c:pt idx="1030">
                  <c:v>19.409299686450044</c:v>
                </c:pt>
                <c:pt idx="1031">
                  <c:v>11.565496718450049</c:v>
                </c:pt>
                <c:pt idx="1032">
                  <c:v>16.514832544450051</c:v>
                </c:pt>
                <c:pt idx="1033">
                  <c:v>45.741764250654825</c:v>
                </c:pt>
                <c:pt idx="1034">
                  <c:v>45.741764250654825</c:v>
                </c:pt>
                <c:pt idx="1035">
                  <c:v>43.424996616363622</c:v>
                </c:pt>
                <c:pt idx="1036">
                  <c:v>47.082716798362696</c:v>
                </c:pt>
                <c:pt idx="1037">
                  <c:v>47.250558606363619</c:v>
                </c:pt>
                <c:pt idx="1038">
                  <c:v>43.322230924363616</c:v>
                </c:pt>
                <c:pt idx="1039">
                  <c:v>57.866048662362694</c:v>
                </c:pt>
                <c:pt idx="1040">
                  <c:v>48.88475467436362</c:v>
                </c:pt>
                <c:pt idx="1041">
                  <c:v>80.413851096189973</c:v>
                </c:pt>
                <c:pt idx="1042">
                  <c:v>80.413851096189973</c:v>
                </c:pt>
                <c:pt idx="1043">
                  <c:v>80.413851096189973</c:v>
                </c:pt>
                <c:pt idx="1044">
                  <c:v>80.413851096189973</c:v>
                </c:pt>
                <c:pt idx="1045">
                  <c:v>80.413851096189973</c:v>
                </c:pt>
                <c:pt idx="1046">
                  <c:v>80.413851096189973</c:v>
                </c:pt>
                <c:pt idx="1047">
                  <c:v>80.413851096189973</c:v>
                </c:pt>
                <c:pt idx="1048">
                  <c:v>80.413851096189973</c:v>
                </c:pt>
                <c:pt idx="1049">
                  <c:v>80.413851096189973</c:v>
                </c:pt>
                <c:pt idx="1050">
                  <c:v>80.413851096189973</c:v>
                </c:pt>
                <c:pt idx="1051">
                  <c:v>76.331348461739196</c:v>
                </c:pt>
                <c:pt idx="1052">
                  <c:v>72.29296538173918</c:v>
                </c:pt>
                <c:pt idx="1053">
                  <c:v>80.413851096189973</c:v>
                </c:pt>
                <c:pt idx="1054">
                  <c:v>80.413851096189973</c:v>
                </c:pt>
                <c:pt idx="1055">
                  <c:v>80.413851096189973</c:v>
                </c:pt>
                <c:pt idx="1056">
                  <c:v>80.413851096189973</c:v>
                </c:pt>
                <c:pt idx="1057">
                  <c:v>80.413851096189973</c:v>
                </c:pt>
                <c:pt idx="1058">
                  <c:v>71.511494399572996</c:v>
                </c:pt>
                <c:pt idx="1059">
                  <c:v>73.564121463573926</c:v>
                </c:pt>
                <c:pt idx="1060">
                  <c:v>80.413851096189973</c:v>
                </c:pt>
                <c:pt idx="1061">
                  <c:v>80.413851096189973</c:v>
                </c:pt>
                <c:pt idx="1062">
                  <c:v>80.413851096189973</c:v>
                </c:pt>
                <c:pt idx="1063">
                  <c:v>80.413851096189973</c:v>
                </c:pt>
                <c:pt idx="1064">
                  <c:v>80.413851096189973</c:v>
                </c:pt>
                <c:pt idx="1065">
                  <c:v>90.406102360286781</c:v>
                </c:pt>
                <c:pt idx="1066">
                  <c:v>84.877445290285849</c:v>
                </c:pt>
                <c:pt idx="1067">
                  <c:v>101.95753277636452</c:v>
                </c:pt>
                <c:pt idx="1068">
                  <c:v>101.95753277636452</c:v>
                </c:pt>
                <c:pt idx="1069">
                  <c:v>87.530024344428583</c:v>
                </c:pt>
                <c:pt idx="1070">
                  <c:v>77.79707729442859</c:v>
                </c:pt>
                <c:pt idx="1071">
                  <c:v>62.221405000428589</c:v>
                </c:pt>
                <c:pt idx="1072">
                  <c:v>55.722765724428598</c:v>
                </c:pt>
                <c:pt idx="1073">
                  <c:v>55.570950698428589</c:v>
                </c:pt>
                <c:pt idx="1074">
                  <c:v>67.086032550428584</c:v>
                </c:pt>
                <c:pt idx="1075">
                  <c:v>96.116496704428585</c:v>
                </c:pt>
                <c:pt idx="1076">
                  <c:v>101.95753277636452</c:v>
                </c:pt>
                <c:pt idx="1077">
                  <c:v>84.367956072275518</c:v>
                </c:pt>
                <c:pt idx="1078">
                  <c:v>86.439192054275509</c:v>
                </c:pt>
                <c:pt idx="1079">
                  <c:v>74.558017642275516</c:v>
                </c:pt>
                <c:pt idx="1080">
                  <c:v>69.979588598275512</c:v>
                </c:pt>
                <c:pt idx="1081">
                  <c:v>101.95753277636452</c:v>
                </c:pt>
                <c:pt idx="1082">
                  <c:v>93.976316482275507</c:v>
                </c:pt>
                <c:pt idx="1083">
                  <c:v>100.39496794998715</c:v>
                </c:pt>
                <c:pt idx="1084">
                  <c:v>101.95753277636452</c:v>
                </c:pt>
                <c:pt idx="1085">
                  <c:v>94.193360369987133</c:v>
                </c:pt>
                <c:pt idx="1086">
                  <c:v>95.961340389987129</c:v>
                </c:pt>
                <c:pt idx="1087">
                  <c:v>90.140903709987128</c:v>
                </c:pt>
                <c:pt idx="1088">
                  <c:v>92.598722409987133</c:v>
                </c:pt>
                <c:pt idx="1089">
                  <c:v>78.200598777987139</c:v>
                </c:pt>
                <c:pt idx="1090">
                  <c:v>80.392952800517691</c:v>
                </c:pt>
                <c:pt idx="1091">
                  <c:v>100.61535695651676</c:v>
                </c:pt>
                <c:pt idx="1092">
                  <c:v>78.507003536517686</c:v>
                </c:pt>
                <c:pt idx="1093">
                  <c:v>61.730001186517676</c:v>
                </c:pt>
                <c:pt idx="1094">
                  <c:v>62.125770364517678</c:v>
                </c:pt>
                <c:pt idx="1095">
                  <c:v>67.709005472517688</c:v>
                </c:pt>
                <c:pt idx="1096">
                  <c:v>48.123127146517682</c:v>
                </c:pt>
                <c:pt idx="1097">
                  <c:v>42.636473521669153</c:v>
                </c:pt>
                <c:pt idx="1098">
                  <c:v>64.323681971667284</c:v>
                </c:pt>
                <c:pt idx="1099">
                  <c:v>75.643640243669154</c:v>
                </c:pt>
                <c:pt idx="1100">
                  <c:v>40.164393683671022</c:v>
                </c:pt>
                <c:pt idx="1101">
                  <c:v>23.406447041667292</c:v>
                </c:pt>
                <c:pt idx="1102">
                  <c:v>48.050071631669155</c:v>
                </c:pt>
                <c:pt idx="1103">
                  <c:v>49.386536037670083</c:v>
                </c:pt>
                <c:pt idx="1104">
                  <c:v>33.719116509774096</c:v>
                </c:pt>
                <c:pt idx="1105">
                  <c:v>47.290569803776897</c:v>
                </c:pt>
                <c:pt idx="1106">
                  <c:v>49.306202171775034</c:v>
                </c:pt>
                <c:pt idx="1107">
                  <c:v>21.417700821775025</c:v>
                </c:pt>
                <c:pt idx="1108">
                  <c:v>27.372357911775957</c:v>
                </c:pt>
                <c:pt idx="1109">
                  <c:v>38.601003241775963</c:v>
                </c:pt>
                <c:pt idx="1110">
                  <c:v>66.269905331775973</c:v>
                </c:pt>
                <c:pt idx="1111">
                  <c:v>57.049382584859849</c:v>
                </c:pt>
                <c:pt idx="1112">
                  <c:v>47.086793530857058</c:v>
                </c:pt>
                <c:pt idx="1113">
                  <c:v>75.72736085885893</c:v>
                </c:pt>
                <c:pt idx="1114">
                  <c:v>43.378133048858913</c:v>
                </c:pt>
                <c:pt idx="1115">
                  <c:v>21.839733468858917</c:v>
                </c:pt>
                <c:pt idx="1116">
                  <c:v>65.404301698859854</c:v>
                </c:pt>
                <c:pt idx="1117">
                  <c:v>50.40606404885893</c:v>
                </c:pt>
                <c:pt idx="1118">
                  <c:v>86.933992344619128</c:v>
                </c:pt>
                <c:pt idx="1119">
                  <c:v>93.897589926620057</c:v>
                </c:pt>
                <c:pt idx="1120">
                  <c:v>99.325622760620988</c:v>
                </c:pt>
                <c:pt idx="1121">
                  <c:v>91.521473510619117</c:v>
                </c:pt>
                <c:pt idx="1122">
                  <c:v>77.209113650621902</c:v>
                </c:pt>
                <c:pt idx="1123">
                  <c:v>99.019040460619109</c:v>
                </c:pt>
                <c:pt idx="1124">
                  <c:v>101.45238873061912</c:v>
                </c:pt>
                <c:pt idx="1125">
                  <c:v>120.59631724353227</c:v>
                </c:pt>
                <c:pt idx="1126">
                  <c:v>120.59631724353227</c:v>
                </c:pt>
                <c:pt idx="1127">
                  <c:v>120.04142913099631</c:v>
                </c:pt>
                <c:pt idx="1128">
                  <c:v>120.04142913099631</c:v>
                </c:pt>
                <c:pt idx="1129">
                  <c:v>120.04142913099631</c:v>
                </c:pt>
                <c:pt idx="1130">
                  <c:v>120.04142913099631</c:v>
                </c:pt>
                <c:pt idx="1131">
                  <c:v>120.04142913099631</c:v>
                </c:pt>
                <c:pt idx="1132">
                  <c:v>120.04142913099631</c:v>
                </c:pt>
                <c:pt idx="1133">
                  <c:v>120.04142913099631</c:v>
                </c:pt>
                <c:pt idx="1134">
                  <c:v>120.04142913099631</c:v>
                </c:pt>
                <c:pt idx="1135">
                  <c:v>120.04142913099631</c:v>
                </c:pt>
                <c:pt idx="1136">
                  <c:v>114.24660454384994</c:v>
                </c:pt>
                <c:pt idx="1137">
                  <c:v>120.04142913099631</c:v>
                </c:pt>
                <c:pt idx="1138">
                  <c:v>120.04142913099631</c:v>
                </c:pt>
                <c:pt idx="1139">
                  <c:v>120.04142913099631</c:v>
                </c:pt>
                <c:pt idx="1140">
                  <c:v>103.62366132644726</c:v>
                </c:pt>
                <c:pt idx="1141">
                  <c:v>107.92361247844542</c:v>
                </c:pt>
                <c:pt idx="1142">
                  <c:v>94.661395232447276</c:v>
                </c:pt>
                <c:pt idx="1143">
                  <c:v>84.417533128447275</c:v>
                </c:pt>
                <c:pt idx="1144">
                  <c:v>109.91697916244728</c:v>
                </c:pt>
                <c:pt idx="1145">
                  <c:v>119.44313481844542</c:v>
                </c:pt>
                <c:pt idx="1146">
                  <c:v>87.669133587945765</c:v>
                </c:pt>
                <c:pt idx="1147">
                  <c:v>79.117863777947633</c:v>
                </c:pt>
                <c:pt idx="1148">
                  <c:v>75.298925477949496</c:v>
                </c:pt>
                <c:pt idx="1149">
                  <c:v>64.675635013947627</c:v>
                </c:pt>
                <c:pt idx="1150">
                  <c:v>66.564979371945768</c:v>
                </c:pt>
                <c:pt idx="1151">
                  <c:v>91.917289957949492</c:v>
                </c:pt>
                <c:pt idx="1152">
                  <c:v>75.530994327947624</c:v>
                </c:pt>
                <c:pt idx="1153">
                  <c:v>69.289270910230613</c:v>
                </c:pt>
                <c:pt idx="1154">
                  <c:v>63.050235326230613</c:v>
                </c:pt>
                <c:pt idx="1155">
                  <c:v>70.281357594230599</c:v>
                </c:pt>
                <c:pt idx="1156">
                  <c:v>55.068870526230612</c:v>
                </c:pt>
                <c:pt idx="1157">
                  <c:v>40.962997326230607</c:v>
                </c:pt>
                <c:pt idx="1158">
                  <c:v>48.809925076230606</c:v>
                </c:pt>
                <c:pt idx="1159">
                  <c:v>50.552694536232472</c:v>
                </c:pt>
                <c:pt idx="1160">
                  <c:v>97.019147523550728</c:v>
                </c:pt>
                <c:pt idx="1161">
                  <c:v>113.84208296755631</c:v>
                </c:pt>
                <c:pt idx="1162">
                  <c:v>132.90693384979679</c:v>
                </c:pt>
                <c:pt idx="1163">
                  <c:v>132.90693384979679</c:v>
                </c:pt>
                <c:pt idx="1164">
                  <c:v>106.09207119355446</c:v>
                </c:pt>
                <c:pt idx="1165">
                  <c:v>131.25724003755448</c:v>
                </c:pt>
                <c:pt idx="1166">
                  <c:v>122.23211537355259</c:v>
                </c:pt>
                <c:pt idx="1167">
                  <c:v>66.423159921277957</c:v>
                </c:pt>
                <c:pt idx="1168">
                  <c:v>83.605284791279814</c:v>
                </c:pt>
                <c:pt idx="1169">
                  <c:v>97.31405930127795</c:v>
                </c:pt>
                <c:pt idx="1170">
                  <c:v>74.730085641279814</c:v>
                </c:pt>
                <c:pt idx="1171">
                  <c:v>41.10151062127796</c:v>
                </c:pt>
                <c:pt idx="1172">
                  <c:v>61.183520481277952</c:v>
                </c:pt>
                <c:pt idx="1173">
                  <c:v>62.019924013279812</c:v>
                </c:pt>
                <c:pt idx="1174">
                  <c:v>59.071055764690456</c:v>
                </c:pt>
                <c:pt idx="1175">
                  <c:v>74.935512428690458</c:v>
                </c:pt>
                <c:pt idx="1176">
                  <c:v>98.979232132692331</c:v>
                </c:pt>
                <c:pt idx="1177">
                  <c:v>68.350062472690468</c:v>
                </c:pt>
                <c:pt idx="1178">
                  <c:v>41.342092642692322</c:v>
                </c:pt>
                <c:pt idx="1179">
                  <c:v>42.097826022690462</c:v>
                </c:pt>
                <c:pt idx="1180">
                  <c:v>37.964593062692323</c:v>
                </c:pt>
                <c:pt idx="1181">
                  <c:v>39.213666627381343</c:v>
                </c:pt>
                <c:pt idx="1182">
                  <c:v>50.573830553377618</c:v>
                </c:pt>
                <c:pt idx="1183">
                  <c:v>62.572995467381347</c:v>
                </c:pt>
                <c:pt idx="1184">
                  <c:v>40.591657867379489</c:v>
                </c:pt>
                <c:pt idx="1185">
                  <c:v>51.834302707379486</c:v>
                </c:pt>
                <c:pt idx="1186">
                  <c:v>76.663596839381356</c:v>
                </c:pt>
                <c:pt idx="1187">
                  <c:v>73.117987955377629</c:v>
                </c:pt>
                <c:pt idx="1188">
                  <c:v>45.025457179779593</c:v>
                </c:pt>
                <c:pt idx="1189">
                  <c:v>42.334654523779598</c:v>
                </c:pt>
                <c:pt idx="1190">
                  <c:v>53.15974707177773</c:v>
                </c:pt>
                <c:pt idx="1191">
                  <c:v>35.480903467779591</c:v>
                </c:pt>
                <c:pt idx="1192">
                  <c:v>30.381967119777727</c:v>
                </c:pt>
                <c:pt idx="1193">
                  <c:v>38.908794747777726</c:v>
                </c:pt>
                <c:pt idx="1194">
                  <c:v>35.47107080377959</c:v>
                </c:pt>
                <c:pt idx="1195">
                  <c:v>73.712806241523097</c:v>
                </c:pt>
                <c:pt idx="1196">
                  <c:v>82.085805213523102</c:v>
                </c:pt>
                <c:pt idx="1197">
                  <c:v>81.396663489523092</c:v>
                </c:pt>
                <c:pt idx="1198">
                  <c:v>71.818522277523101</c:v>
                </c:pt>
                <c:pt idx="1199">
                  <c:v>65.274229237523102</c:v>
                </c:pt>
                <c:pt idx="1200">
                  <c:v>75.212506453521229</c:v>
                </c:pt>
                <c:pt idx="1201">
                  <c:v>82.935088981523094</c:v>
                </c:pt>
                <c:pt idx="1202">
                  <c:v>100.01955431620908</c:v>
                </c:pt>
                <c:pt idx="1203">
                  <c:v>97.641006000207213</c:v>
                </c:pt>
                <c:pt idx="1204">
                  <c:v>76.378897956209073</c:v>
                </c:pt>
                <c:pt idx="1205">
                  <c:v>73.471277276207203</c:v>
                </c:pt>
                <c:pt idx="1206">
                  <c:v>82.185639796209074</c:v>
                </c:pt>
                <c:pt idx="1207">
                  <c:v>83.159873272209083</c:v>
                </c:pt>
                <c:pt idx="1208">
                  <c:v>84.985026912207204</c:v>
                </c:pt>
                <c:pt idx="1209">
                  <c:v>120.16118679154842</c:v>
                </c:pt>
                <c:pt idx="1210">
                  <c:v>122.20380337154656</c:v>
                </c:pt>
                <c:pt idx="1211">
                  <c:v>128.77123560535</c:v>
                </c:pt>
                <c:pt idx="1212">
                  <c:v>128.77123560535</c:v>
                </c:pt>
                <c:pt idx="1213">
                  <c:v>124.85783189154841</c:v>
                </c:pt>
                <c:pt idx="1214">
                  <c:v>128.77123560535</c:v>
                </c:pt>
                <c:pt idx="1215">
                  <c:v>128.77123560535</c:v>
                </c:pt>
                <c:pt idx="1216">
                  <c:v>105.65373260469035</c:v>
                </c:pt>
                <c:pt idx="1217">
                  <c:v>100.10085957899055</c:v>
                </c:pt>
                <c:pt idx="1218">
                  <c:v>102.84508728298869</c:v>
                </c:pt>
                <c:pt idx="1219">
                  <c:v>101.27597645099054</c:v>
                </c:pt>
                <c:pt idx="1220">
                  <c:v>93.979603794990538</c:v>
                </c:pt>
                <c:pt idx="1221">
                  <c:v>105.65373260469035</c:v>
                </c:pt>
                <c:pt idx="1222">
                  <c:v>103.96619035099054</c:v>
                </c:pt>
                <c:pt idx="1223">
                  <c:v>66.240335729308811</c:v>
                </c:pt>
                <c:pt idx="1224">
                  <c:v>74.459838409306926</c:v>
                </c:pt>
                <c:pt idx="1225">
                  <c:v>83.681761461306934</c:v>
                </c:pt>
                <c:pt idx="1226">
                  <c:v>75.979343089306937</c:v>
                </c:pt>
                <c:pt idx="1227">
                  <c:v>66.332061533306927</c:v>
                </c:pt>
                <c:pt idx="1228">
                  <c:v>71.994792609306927</c:v>
                </c:pt>
                <c:pt idx="1229">
                  <c:v>75.318443213308797</c:v>
                </c:pt>
                <c:pt idx="1230">
                  <c:v>74.387238174155129</c:v>
                </c:pt>
                <c:pt idx="1231">
                  <c:v>68.013996766156993</c:v>
                </c:pt>
                <c:pt idx="1232">
                  <c:v>65.746196786157</c:v>
                </c:pt>
                <c:pt idx="1233">
                  <c:v>64.555813354155134</c:v>
                </c:pt>
                <c:pt idx="1234">
                  <c:v>60.693564762158857</c:v>
                </c:pt>
                <c:pt idx="1235">
                  <c:v>72.660255906155129</c:v>
                </c:pt>
                <c:pt idx="1236">
                  <c:v>76.323855826155139</c:v>
                </c:pt>
                <c:pt idx="1237">
                  <c:v>66.072444093736294</c:v>
                </c:pt>
                <c:pt idx="1238">
                  <c:v>60.112883253734438</c:v>
                </c:pt>
                <c:pt idx="1239">
                  <c:v>59.233670805736296</c:v>
                </c:pt>
                <c:pt idx="1240">
                  <c:v>57.441988131732572</c:v>
                </c:pt>
                <c:pt idx="1241">
                  <c:v>54.705956471738155</c:v>
                </c:pt>
                <c:pt idx="1242">
                  <c:v>58.482604127732571</c:v>
                </c:pt>
                <c:pt idx="1243">
                  <c:v>53.428196333734434</c:v>
                </c:pt>
                <c:pt idx="1244">
                  <c:v>47.014110174643342</c:v>
                </c:pt>
                <c:pt idx="1245">
                  <c:v>47.436331922641486</c:v>
                </c:pt>
                <c:pt idx="1246">
                  <c:v>54.150731126643343</c:v>
                </c:pt>
                <c:pt idx="1247">
                  <c:v>46.084931126641479</c:v>
                </c:pt>
                <c:pt idx="1248">
                  <c:v>41.295931126643346</c:v>
                </c:pt>
                <c:pt idx="1249">
                  <c:v>49.686531126643345</c:v>
                </c:pt>
                <c:pt idx="1250">
                  <c:v>42.183331126641484</c:v>
                </c:pt>
                <c:pt idx="1251">
                  <c:v>44.163185207716381</c:v>
                </c:pt>
                <c:pt idx="1252">
                  <c:v>41.304885207716374</c:v>
                </c:pt>
                <c:pt idx="1253">
                  <c:v>46.568585207718236</c:v>
                </c:pt>
                <c:pt idx="1254">
                  <c:v>36.401185207716381</c:v>
                </c:pt>
                <c:pt idx="1255">
                  <c:v>36.240585207718233</c:v>
                </c:pt>
                <c:pt idx="1256">
                  <c:v>34.975485207718236</c:v>
                </c:pt>
                <c:pt idx="1257">
                  <c:v>40.61178520771638</c:v>
                </c:pt>
                <c:pt idx="1258">
                  <c:v>39.261803894815593</c:v>
                </c:pt>
                <c:pt idx="1259">
                  <c:v>28.651903894815593</c:v>
                </c:pt>
                <c:pt idx="1260">
                  <c:v>32.455803894815595</c:v>
                </c:pt>
                <c:pt idx="1261">
                  <c:v>29.773503894813729</c:v>
                </c:pt>
                <c:pt idx="1262">
                  <c:v>32.924003894815591</c:v>
                </c:pt>
                <c:pt idx="1263">
                  <c:v>39.106903894817457</c:v>
                </c:pt>
                <c:pt idx="1264">
                  <c:v>30.577103894813728</c:v>
                </c:pt>
                <c:pt idx="1265">
                  <c:v>41.711706325653196</c:v>
                </c:pt>
                <c:pt idx="1266">
                  <c:v>34.654706325653201</c:v>
                </c:pt>
                <c:pt idx="1267">
                  <c:v>40.438406325653197</c:v>
                </c:pt>
                <c:pt idx="1268">
                  <c:v>28.86030632565506</c:v>
                </c:pt>
                <c:pt idx="1269">
                  <c:v>27.151306325651333</c:v>
                </c:pt>
                <c:pt idx="1270">
                  <c:v>32.900106325653191</c:v>
                </c:pt>
                <c:pt idx="1271">
                  <c:v>46.088606325655057</c:v>
                </c:pt>
                <c:pt idx="1272">
                  <c:v>29.643409891292453</c:v>
                </c:pt>
                <c:pt idx="1273">
                  <c:v>25.588109891296174</c:v>
                </c:pt>
                <c:pt idx="1274">
                  <c:v>35.40990989129245</c:v>
                </c:pt>
                <c:pt idx="1275">
                  <c:v>19.301609891294312</c:v>
                </c:pt>
                <c:pt idx="1276">
                  <c:v>18.178709891294318</c:v>
                </c:pt>
                <c:pt idx="1277">
                  <c:v>28.803266986435492</c:v>
                </c:pt>
                <c:pt idx="1278">
                  <c:v>23.836309891292455</c:v>
                </c:pt>
                <c:pt idx="1279">
                  <c:v>24.171580756324534</c:v>
                </c:pt>
                <c:pt idx="1280">
                  <c:v>24.525180756322669</c:v>
                </c:pt>
                <c:pt idx="1281">
                  <c:v>28.803266986435492</c:v>
                </c:pt>
                <c:pt idx="1282">
                  <c:v>13.178880756322666</c:v>
                </c:pt>
                <c:pt idx="1283">
                  <c:v>7.1900807563226703</c:v>
                </c:pt>
                <c:pt idx="1284">
                  <c:v>8.1274807563245268</c:v>
                </c:pt>
                <c:pt idx="1285">
                  <c:v>10.879480756322664</c:v>
                </c:pt>
                <c:pt idx="1286">
                  <c:v>20.654325364394115</c:v>
                </c:pt>
                <c:pt idx="1287">
                  <c:v>28.803266986435492</c:v>
                </c:pt>
                <c:pt idx="1288">
                  <c:v>28.803266986435492</c:v>
                </c:pt>
                <c:pt idx="1289">
                  <c:v>12.604325364394114</c:v>
                </c:pt>
                <c:pt idx="1290">
                  <c:v>5.0408253643959764</c:v>
                </c:pt>
                <c:pt idx="1291">
                  <c:v>21.670225364394113</c:v>
                </c:pt>
                <c:pt idx="1292">
                  <c:v>17.974725364394114</c:v>
                </c:pt>
                <c:pt idx="1293">
                  <c:v>11.192986466132847</c:v>
                </c:pt>
                <c:pt idx="1294">
                  <c:v>7.9429864661347089</c:v>
                </c:pt>
                <c:pt idx="1295">
                  <c:v>9.7821864661328508</c:v>
                </c:pt>
                <c:pt idx="1296">
                  <c:v>1.0664864661328466</c:v>
                </c:pt>
                <c:pt idx="1297">
                  <c:v>3.5552864661309869</c:v>
                </c:pt>
                <c:pt idx="1298">
                  <c:v>4.9879864661347089</c:v>
                </c:pt>
                <c:pt idx="1299">
                  <c:v>5.8272864661328496</c:v>
                </c:pt>
                <c:pt idx="1300">
                  <c:v>4.6114055504418943</c:v>
                </c:pt>
                <c:pt idx="1301">
                  <c:v>2.9684055504400311</c:v>
                </c:pt>
                <c:pt idx="1302">
                  <c:v>1.8456055504400284</c:v>
                </c:pt>
                <c:pt idx="1303">
                  <c:v>5.8290055504418925</c:v>
                </c:pt>
                <c:pt idx="1304">
                  <c:v>4.9188055504381625</c:v>
                </c:pt>
                <c:pt idx="1305">
                  <c:v>4.0187055504418892</c:v>
                </c:pt>
                <c:pt idx="1306">
                  <c:v>3.7050055504390986</c:v>
                </c:pt>
                <c:pt idx="1307">
                  <c:v>2.4357594445340363</c:v>
                </c:pt>
                <c:pt idx="1308">
                  <c:v>7.921759444534036</c:v>
                </c:pt>
                <c:pt idx="1309">
                  <c:v>8.0706594445349626</c:v>
                </c:pt>
                <c:pt idx="1310">
                  <c:v>2.303459444533102</c:v>
                </c:pt>
                <c:pt idx="1311">
                  <c:v>2.2632594445358989</c:v>
                </c:pt>
                <c:pt idx="1312">
                  <c:v>8.6283594445331033</c:v>
                </c:pt>
                <c:pt idx="1313">
                  <c:v>12.321859444534034</c:v>
                </c:pt>
                <c:pt idx="1314">
                  <c:v>13.953842123182119</c:v>
                </c:pt>
                <c:pt idx="1315">
                  <c:v>7.5600421231811854</c:v>
                </c:pt>
                <c:pt idx="1316">
                  <c:v>9.4049421231811863</c:v>
                </c:pt>
                <c:pt idx="1317">
                  <c:v>7.8990421231830474</c:v>
                </c:pt>
                <c:pt idx="1318">
                  <c:v>1.0778421231802569</c:v>
                </c:pt>
                <c:pt idx="1319">
                  <c:v>2.5057421231811858</c:v>
                </c:pt>
                <c:pt idx="1320">
                  <c:v>7.1567421231811892</c:v>
                </c:pt>
                <c:pt idx="1321">
                  <c:v>12.507459146538379</c:v>
                </c:pt>
                <c:pt idx="1322">
                  <c:v>6.774159146535581</c:v>
                </c:pt>
                <c:pt idx="1323">
                  <c:v>10.204259146538375</c:v>
                </c:pt>
                <c:pt idx="1324">
                  <c:v>6.5130591465346512</c:v>
                </c:pt>
                <c:pt idx="1325">
                  <c:v>5.2382591465365111</c:v>
                </c:pt>
                <c:pt idx="1326">
                  <c:v>10.979259146537443</c:v>
                </c:pt>
                <c:pt idx="1327">
                  <c:v>9.7327591465374432</c:v>
                </c:pt>
                <c:pt idx="1328">
                  <c:v>13.338738730264456</c:v>
                </c:pt>
                <c:pt idx="1329">
                  <c:v>16.770238730264456</c:v>
                </c:pt>
                <c:pt idx="1330">
                  <c:v>17.645238730265387</c:v>
                </c:pt>
                <c:pt idx="1331">
                  <c:v>9.76253873026352</c:v>
                </c:pt>
                <c:pt idx="1332">
                  <c:v>6.1917387302663194</c:v>
                </c:pt>
                <c:pt idx="1333">
                  <c:v>17.69576376333022</c:v>
                </c:pt>
                <c:pt idx="1334">
                  <c:v>17.69576376333022</c:v>
                </c:pt>
                <c:pt idx="1335">
                  <c:v>17.69576376333022</c:v>
                </c:pt>
                <c:pt idx="1336">
                  <c:v>17.69576376333022</c:v>
                </c:pt>
                <c:pt idx="1337">
                  <c:v>17.69576376333022</c:v>
                </c:pt>
                <c:pt idx="1338">
                  <c:v>16.91890878926478</c:v>
                </c:pt>
                <c:pt idx="1339">
                  <c:v>5.6608789265716039E-2</c:v>
                </c:pt>
                <c:pt idx="1340">
                  <c:v>6.8008087892666449</c:v>
                </c:pt>
                <c:pt idx="1341">
                  <c:v>7.4540087892647859</c:v>
                </c:pt>
                <c:pt idx="1342">
                  <c:v>9.473986316166819</c:v>
                </c:pt>
                <c:pt idx="1343">
                  <c:v>7.5670863161686794</c:v>
                </c:pt>
                <c:pt idx="1344">
                  <c:v>4.8946863161677499</c:v>
                </c:pt>
                <c:pt idx="1345">
                  <c:v>8.6041863161677501</c:v>
                </c:pt>
                <c:pt idx="1346">
                  <c:v>9.1698863161677515</c:v>
                </c:pt>
                <c:pt idx="1347">
                  <c:v>19.102386316166818</c:v>
                </c:pt>
                <c:pt idx="1348">
                  <c:v>9.2536863161686771</c:v>
                </c:pt>
                <c:pt idx="1349">
                  <c:v>17.118359862556311</c:v>
                </c:pt>
                <c:pt idx="1350">
                  <c:v>22.281040209732421</c:v>
                </c:pt>
                <c:pt idx="1351">
                  <c:v>20.05075986255445</c:v>
                </c:pt>
                <c:pt idx="1352">
                  <c:v>3.6369598625572399</c:v>
                </c:pt>
                <c:pt idx="1353">
                  <c:v>2.6740598625553758</c:v>
                </c:pt>
                <c:pt idx="1354">
                  <c:v>22.281040209732421</c:v>
                </c:pt>
                <c:pt idx="1355">
                  <c:v>22.281040209732421</c:v>
                </c:pt>
                <c:pt idx="1356">
                  <c:v>22.281040209732421</c:v>
                </c:pt>
                <c:pt idx="1357">
                  <c:v>22.281040209732421</c:v>
                </c:pt>
                <c:pt idx="1358">
                  <c:v>11.5241187958261</c:v>
                </c:pt>
                <c:pt idx="1359">
                  <c:v>0.93441879582516774</c:v>
                </c:pt>
                <c:pt idx="1360">
                  <c:v>2.0038187958251692</c:v>
                </c:pt>
                <c:pt idx="1361">
                  <c:v>10.811618795824238</c:v>
                </c:pt>
                <c:pt idx="1362">
                  <c:v>6.8628187958270281</c:v>
                </c:pt>
                <c:pt idx="1363">
                  <c:v>21.662145676559209</c:v>
                </c:pt>
                <c:pt idx="1364">
                  <c:v>22.281040209732421</c:v>
                </c:pt>
                <c:pt idx="1365">
                  <c:v>19.652445676559211</c:v>
                </c:pt>
                <c:pt idx="1366">
                  <c:v>13.30114567656107</c:v>
                </c:pt>
                <c:pt idx="1367">
                  <c:v>11.31904567656014</c:v>
                </c:pt>
                <c:pt idx="1368">
                  <c:v>22.281040209732421</c:v>
                </c:pt>
                <c:pt idx="1369">
                  <c:v>14.787145676559208</c:v>
                </c:pt>
                <c:pt idx="1370">
                  <c:v>6.2827469593767091</c:v>
                </c:pt>
                <c:pt idx="1371">
                  <c:v>10.331546959379502</c:v>
                </c:pt>
                <c:pt idx="1372">
                  <c:v>15.268646959375779</c:v>
                </c:pt>
                <c:pt idx="1373">
                  <c:v>2.7910469593776397</c:v>
                </c:pt>
                <c:pt idx="1374">
                  <c:v>3.2249469593776374</c:v>
                </c:pt>
                <c:pt idx="1375">
                  <c:v>9.1845469593767088</c:v>
                </c:pt>
                <c:pt idx="1376">
                  <c:v>11.674146959377639</c:v>
                </c:pt>
                <c:pt idx="1377">
                  <c:v>10.977229880998282</c:v>
                </c:pt>
                <c:pt idx="1378">
                  <c:v>12.443029881001079</c:v>
                </c:pt>
                <c:pt idx="1379">
                  <c:v>8.7944298809982833</c:v>
                </c:pt>
                <c:pt idx="1380">
                  <c:v>2.3547298810001447</c:v>
                </c:pt>
                <c:pt idx="1381">
                  <c:v>1.3171298810001462</c:v>
                </c:pt>
                <c:pt idx="1382">
                  <c:v>4.5437298809992139</c:v>
                </c:pt>
                <c:pt idx="1383">
                  <c:v>9.1585298810001472</c:v>
                </c:pt>
                <c:pt idx="1384">
                  <c:v>35.133996117213002</c:v>
                </c:pt>
                <c:pt idx="1385">
                  <c:v>44.550149357058011</c:v>
                </c:pt>
                <c:pt idx="1386">
                  <c:v>44.550149357058011</c:v>
                </c:pt>
                <c:pt idx="1387">
                  <c:v>37.309396117213922</c:v>
                </c:pt>
                <c:pt idx="1388">
                  <c:v>44.550149357058011</c:v>
                </c:pt>
                <c:pt idx="1389">
                  <c:v>44.550149357058011</c:v>
                </c:pt>
                <c:pt idx="1390">
                  <c:v>44.550149357058011</c:v>
                </c:pt>
                <c:pt idx="1391">
                  <c:v>44.550149357058011</c:v>
                </c:pt>
                <c:pt idx="1392">
                  <c:v>44.550149357058011</c:v>
                </c:pt>
                <c:pt idx="1393">
                  <c:v>44.550149357058011</c:v>
                </c:pt>
                <c:pt idx="1394">
                  <c:v>44.550149357058011</c:v>
                </c:pt>
                <c:pt idx="1395">
                  <c:v>44.550149357058011</c:v>
                </c:pt>
                <c:pt idx="1396">
                  <c:v>44.550149357058011</c:v>
                </c:pt>
                <c:pt idx="1397">
                  <c:v>44.550149357058011</c:v>
                </c:pt>
                <c:pt idx="1398">
                  <c:v>44.550149357058011</c:v>
                </c:pt>
                <c:pt idx="1399">
                  <c:v>44.550149357058011</c:v>
                </c:pt>
                <c:pt idx="1400">
                  <c:v>32.750995321750644</c:v>
                </c:pt>
                <c:pt idx="1401">
                  <c:v>33.413095321749708</c:v>
                </c:pt>
                <c:pt idx="1402">
                  <c:v>39.359695321751566</c:v>
                </c:pt>
                <c:pt idx="1403">
                  <c:v>49.605095321750639</c:v>
                </c:pt>
                <c:pt idx="1404">
                  <c:v>55.317295321749711</c:v>
                </c:pt>
                <c:pt idx="1405">
                  <c:v>83.137557492553753</c:v>
                </c:pt>
                <c:pt idx="1406">
                  <c:v>83.137557492553753</c:v>
                </c:pt>
                <c:pt idx="1407">
                  <c:v>83.137557492553753</c:v>
                </c:pt>
                <c:pt idx="1408">
                  <c:v>83.137557492553753</c:v>
                </c:pt>
                <c:pt idx="1409">
                  <c:v>83.137557492553753</c:v>
                </c:pt>
                <c:pt idx="1410">
                  <c:v>83.137557492553753</c:v>
                </c:pt>
                <c:pt idx="1411">
                  <c:v>83.137557492553753</c:v>
                </c:pt>
                <c:pt idx="1412">
                  <c:v>83.137557492553753</c:v>
                </c:pt>
                <c:pt idx="1413">
                  <c:v>83.137557492553753</c:v>
                </c:pt>
                <c:pt idx="1414">
                  <c:v>83.137557492553753</c:v>
                </c:pt>
                <c:pt idx="1415">
                  <c:v>83.137557492553753</c:v>
                </c:pt>
                <c:pt idx="1416">
                  <c:v>83.137557492553753</c:v>
                </c:pt>
                <c:pt idx="1417">
                  <c:v>83.137557492553753</c:v>
                </c:pt>
                <c:pt idx="1418">
                  <c:v>83.137557492553753</c:v>
                </c:pt>
                <c:pt idx="1419">
                  <c:v>83.137557492553753</c:v>
                </c:pt>
                <c:pt idx="1420">
                  <c:v>83.137557492553753</c:v>
                </c:pt>
                <c:pt idx="1421">
                  <c:v>83.137557492553753</c:v>
                </c:pt>
                <c:pt idx="1422">
                  <c:v>83.137557492553753</c:v>
                </c:pt>
                <c:pt idx="1423">
                  <c:v>83.137557492553753</c:v>
                </c:pt>
                <c:pt idx="1424">
                  <c:v>83.137557492553753</c:v>
                </c:pt>
                <c:pt idx="1425">
                  <c:v>83.137557492553753</c:v>
                </c:pt>
                <c:pt idx="1426">
                  <c:v>83.137557492553753</c:v>
                </c:pt>
                <c:pt idx="1427">
                  <c:v>83.137557492553753</c:v>
                </c:pt>
                <c:pt idx="1428">
                  <c:v>83.137557492553753</c:v>
                </c:pt>
                <c:pt idx="1429">
                  <c:v>83.137557492553753</c:v>
                </c:pt>
                <c:pt idx="1430">
                  <c:v>104.08859355090497</c:v>
                </c:pt>
                <c:pt idx="1431">
                  <c:v>104.08859355090497</c:v>
                </c:pt>
                <c:pt idx="1432">
                  <c:v>104.08859355090497</c:v>
                </c:pt>
                <c:pt idx="1433">
                  <c:v>104.08859355090497</c:v>
                </c:pt>
                <c:pt idx="1434">
                  <c:v>104.08859355090497</c:v>
                </c:pt>
                <c:pt idx="1435">
                  <c:v>104.08859355090497</c:v>
                </c:pt>
                <c:pt idx="1436">
                  <c:v>104.08859355090497</c:v>
                </c:pt>
                <c:pt idx="1437">
                  <c:v>104.08859355090497</c:v>
                </c:pt>
                <c:pt idx="1438">
                  <c:v>104.08859355090497</c:v>
                </c:pt>
                <c:pt idx="1439">
                  <c:v>104.08859355090497</c:v>
                </c:pt>
                <c:pt idx="1440">
                  <c:v>104.08859355090497</c:v>
                </c:pt>
                <c:pt idx="1441">
                  <c:v>104.08859355090497</c:v>
                </c:pt>
                <c:pt idx="1442">
                  <c:v>104.08859355090497</c:v>
                </c:pt>
                <c:pt idx="1443">
                  <c:v>104.08859355090497</c:v>
                </c:pt>
                <c:pt idx="1444">
                  <c:v>104.08859355090497</c:v>
                </c:pt>
                <c:pt idx="1445">
                  <c:v>104.08859355090497</c:v>
                </c:pt>
                <c:pt idx="1446">
                  <c:v>104.08859355090497</c:v>
                </c:pt>
                <c:pt idx="1447">
                  <c:v>104.08859355090497</c:v>
                </c:pt>
                <c:pt idx="1448">
                  <c:v>104.08859355090497</c:v>
                </c:pt>
                <c:pt idx="1449">
                  <c:v>104.08859355090497</c:v>
                </c:pt>
                <c:pt idx="1450">
                  <c:v>104.08859355090497</c:v>
                </c:pt>
                <c:pt idx="1451">
                  <c:v>104.08859355090497</c:v>
                </c:pt>
                <c:pt idx="1452">
                  <c:v>104.08859355090497</c:v>
                </c:pt>
                <c:pt idx="1453">
                  <c:v>104.08859355090497</c:v>
                </c:pt>
                <c:pt idx="1454">
                  <c:v>104.08859355090497</c:v>
                </c:pt>
                <c:pt idx="1455">
                  <c:v>104.08859355090497</c:v>
                </c:pt>
                <c:pt idx="1456">
                  <c:v>104.08859355090497</c:v>
                </c:pt>
                <c:pt idx="1457">
                  <c:v>104.08859355090497</c:v>
                </c:pt>
                <c:pt idx="1458">
                  <c:v>104.08859355090497</c:v>
                </c:pt>
                <c:pt idx="1459">
                  <c:v>104.08859355090497</c:v>
                </c:pt>
                <c:pt idx="1460">
                  <c:v>104.08859355090497</c:v>
                </c:pt>
                <c:pt idx="1461">
                  <c:v>120.61015823780208</c:v>
                </c:pt>
                <c:pt idx="1462">
                  <c:v>120.61015823780208</c:v>
                </c:pt>
                <c:pt idx="1463">
                  <c:v>120.61015823780208</c:v>
                </c:pt>
                <c:pt idx="1464">
                  <c:v>120.61015823780208</c:v>
                </c:pt>
                <c:pt idx="1465">
                  <c:v>120.61015823780208</c:v>
                </c:pt>
                <c:pt idx="1466">
                  <c:v>120.61015823780208</c:v>
                </c:pt>
                <c:pt idx="1467">
                  <c:v>120.61015823780208</c:v>
                </c:pt>
                <c:pt idx="1468">
                  <c:v>120.61015823780208</c:v>
                </c:pt>
                <c:pt idx="1469">
                  <c:v>120.61015823780208</c:v>
                </c:pt>
                <c:pt idx="1470">
                  <c:v>120.61015823780208</c:v>
                </c:pt>
                <c:pt idx="1471">
                  <c:v>120.61015823780208</c:v>
                </c:pt>
                <c:pt idx="1472">
                  <c:v>120.61015823780208</c:v>
                </c:pt>
                <c:pt idx="1473">
                  <c:v>120.61015823780208</c:v>
                </c:pt>
                <c:pt idx="1474">
                  <c:v>120.61015823780208</c:v>
                </c:pt>
                <c:pt idx="1475">
                  <c:v>109.51591220692852</c:v>
                </c:pt>
                <c:pt idx="1476">
                  <c:v>102.83626179493038</c:v>
                </c:pt>
                <c:pt idx="1477">
                  <c:v>95.593275680928514</c:v>
                </c:pt>
                <c:pt idx="1478">
                  <c:v>78.560293868930387</c:v>
                </c:pt>
                <c:pt idx="1479">
                  <c:v>81.28734691492852</c:v>
                </c:pt>
                <c:pt idx="1480">
                  <c:v>107.22600599893039</c:v>
                </c:pt>
                <c:pt idx="1481">
                  <c:v>110.01404580092853</c:v>
                </c:pt>
                <c:pt idx="1482">
                  <c:v>120.61015823780208</c:v>
                </c:pt>
                <c:pt idx="1483">
                  <c:v>120.61015823780208</c:v>
                </c:pt>
                <c:pt idx="1484">
                  <c:v>120.61015823780208</c:v>
                </c:pt>
                <c:pt idx="1485">
                  <c:v>120.61015823780208</c:v>
                </c:pt>
                <c:pt idx="1486">
                  <c:v>113.04152681685576</c:v>
                </c:pt>
                <c:pt idx="1487">
                  <c:v>106.39816320485762</c:v>
                </c:pt>
                <c:pt idx="1488">
                  <c:v>117.32437367885576</c:v>
                </c:pt>
                <c:pt idx="1489">
                  <c:v>120.61015823780208</c:v>
                </c:pt>
                <c:pt idx="1490">
                  <c:v>120.61015823780208</c:v>
                </c:pt>
                <c:pt idx="1491">
                  <c:v>120.61015823780208</c:v>
                </c:pt>
                <c:pt idx="1492">
                  <c:v>123.04180331015149</c:v>
                </c:pt>
                <c:pt idx="1493">
                  <c:v>123.04180331015149</c:v>
                </c:pt>
                <c:pt idx="1494">
                  <c:v>123.04180331015149</c:v>
                </c:pt>
                <c:pt idx="1495">
                  <c:v>123.04180331015149</c:v>
                </c:pt>
                <c:pt idx="1496">
                  <c:v>101.21494766068176</c:v>
                </c:pt>
                <c:pt idx="1497">
                  <c:v>119.89483406868176</c:v>
                </c:pt>
                <c:pt idx="1498">
                  <c:v>123.04180331015149</c:v>
                </c:pt>
                <c:pt idx="1499">
                  <c:v>111.28670961868175</c:v>
                </c:pt>
                <c:pt idx="1500">
                  <c:v>81.632432828679896</c:v>
                </c:pt>
                <c:pt idx="1501">
                  <c:v>93.540708556683612</c:v>
                </c:pt>
                <c:pt idx="1502">
                  <c:v>120.88465370868362</c:v>
                </c:pt>
                <c:pt idx="1503">
                  <c:v>123.04180331015149</c:v>
                </c:pt>
                <c:pt idx="1504">
                  <c:v>96.852409229518202</c:v>
                </c:pt>
                <c:pt idx="1505">
                  <c:v>123.04180331015149</c:v>
                </c:pt>
                <c:pt idx="1506">
                  <c:v>77.77838789951447</c:v>
                </c:pt>
                <c:pt idx="1507">
                  <c:v>60.043368629521922</c:v>
                </c:pt>
                <c:pt idx="1508">
                  <c:v>83.628993823518201</c:v>
                </c:pt>
                <c:pt idx="1509">
                  <c:v>108.06292742952006</c:v>
                </c:pt>
                <c:pt idx="1510">
                  <c:v>106.53119925888871</c:v>
                </c:pt>
                <c:pt idx="1511">
                  <c:v>108.25581243088871</c:v>
                </c:pt>
                <c:pt idx="1512">
                  <c:v>96.380460498890557</c:v>
                </c:pt>
                <c:pt idx="1513">
                  <c:v>87.246674430888703</c:v>
                </c:pt>
                <c:pt idx="1514">
                  <c:v>70.277641382890565</c:v>
                </c:pt>
                <c:pt idx="1515">
                  <c:v>100.43893846088871</c:v>
                </c:pt>
                <c:pt idx="1516">
                  <c:v>64.336191080890572</c:v>
                </c:pt>
                <c:pt idx="1517">
                  <c:v>73.978974691030174</c:v>
                </c:pt>
                <c:pt idx="1518">
                  <c:v>62.875328969033902</c:v>
                </c:pt>
                <c:pt idx="1519">
                  <c:v>77.942884185033904</c:v>
                </c:pt>
                <c:pt idx="1520">
                  <c:v>37.557855961032047</c:v>
                </c:pt>
                <c:pt idx="1521">
                  <c:v>43.089053777033904</c:v>
                </c:pt>
                <c:pt idx="1522">
                  <c:v>76.295676159032041</c:v>
                </c:pt>
                <c:pt idx="1523">
                  <c:v>77.920638835033913</c:v>
                </c:pt>
                <c:pt idx="1524">
                  <c:v>132.5377482022528</c:v>
                </c:pt>
                <c:pt idx="1525">
                  <c:v>132.5377482022528</c:v>
                </c:pt>
                <c:pt idx="1526">
                  <c:v>132.5377482022528</c:v>
                </c:pt>
                <c:pt idx="1527">
                  <c:v>132.5377482022528</c:v>
                </c:pt>
                <c:pt idx="1528">
                  <c:v>132.5377482022528</c:v>
                </c:pt>
                <c:pt idx="1529">
                  <c:v>132.5377482022528</c:v>
                </c:pt>
                <c:pt idx="1530">
                  <c:v>132.5377482022528</c:v>
                </c:pt>
                <c:pt idx="1531">
                  <c:v>132.5377482022528</c:v>
                </c:pt>
                <c:pt idx="1532">
                  <c:v>132.5377482022528</c:v>
                </c:pt>
                <c:pt idx="1533">
                  <c:v>118.63028563660987</c:v>
                </c:pt>
                <c:pt idx="1534">
                  <c:v>117.33973645660801</c:v>
                </c:pt>
                <c:pt idx="1535">
                  <c:v>86.382601016609868</c:v>
                </c:pt>
                <c:pt idx="1536">
                  <c:v>108.88036128660987</c:v>
                </c:pt>
                <c:pt idx="1537">
                  <c:v>108.89850297060801</c:v>
                </c:pt>
                <c:pt idx="1538">
                  <c:v>132.5377482022528</c:v>
                </c:pt>
                <c:pt idx="1539">
                  <c:v>132.5377482022528</c:v>
                </c:pt>
                <c:pt idx="1540">
                  <c:v>132.5377482022528</c:v>
                </c:pt>
                <c:pt idx="1541">
                  <c:v>132.5377482022528</c:v>
                </c:pt>
                <c:pt idx="1542">
                  <c:v>132.5377482022528</c:v>
                </c:pt>
                <c:pt idx="1543">
                  <c:v>132.5377482022528</c:v>
                </c:pt>
                <c:pt idx="1544">
                  <c:v>132.5377482022528</c:v>
                </c:pt>
                <c:pt idx="1545">
                  <c:v>113.20283432969643</c:v>
                </c:pt>
                <c:pt idx="1546">
                  <c:v>71.562210169694566</c:v>
                </c:pt>
                <c:pt idx="1547">
                  <c:v>92.642420263694575</c:v>
                </c:pt>
                <c:pt idx="1548">
                  <c:v>92.021637359692704</c:v>
                </c:pt>
                <c:pt idx="1549">
                  <c:v>39.365558359696429</c:v>
                </c:pt>
                <c:pt idx="1550">
                  <c:v>46.343677759694572</c:v>
                </c:pt>
                <c:pt idx="1551">
                  <c:v>51.619227719692702</c:v>
                </c:pt>
                <c:pt idx="1552">
                  <c:v>129.30997561700028</c:v>
                </c:pt>
                <c:pt idx="1553">
                  <c:v>122.05735215993349</c:v>
                </c:pt>
                <c:pt idx="1554">
                  <c:v>126.29484715593162</c:v>
                </c:pt>
                <c:pt idx="1555">
                  <c:v>94.525219413935346</c:v>
                </c:pt>
                <c:pt idx="1556">
                  <c:v>96.559776115933488</c:v>
                </c:pt>
                <c:pt idx="1557">
                  <c:v>126.36110485393534</c:v>
                </c:pt>
                <c:pt idx="1558">
                  <c:v>128.91667983592976</c:v>
                </c:pt>
                <c:pt idx="1559">
                  <c:v>113.35165236710225</c:v>
                </c:pt>
                <c:pt idx="1560">
                  <c:v>102.38113543509851</c:v>
                </c:pt>
                <c:pt idx="1561">
                  <c:v>100.03533286510039</c:v>
                </c:pt>
                <c:pt idx="1562">
                  <c:v>104.58458007910039</c:v>
                </c:pt>
                <c:pt idx="1563">
                  <c:v>94.168038721100402</c:v>
                </c:pt>
                <c:pt idx="1564">
                  <c:v>102.60172864509853</c:v>
                </c:pt>
                <c:pt idx="1565">
                  <c:v>114.42973903509852</c:v>
                </c:pt>
                <c:pt idx="1566">
                  <c:v>129.30997561700028</c:v>
                </c:pt>
                <c:pt idx="1567">
                  <c:v>129.30997561700028</c:v>
                </c:pt>
                <c:pt idx="1568">
                  <c:v>129.30997561700028</c:v>
                </c:pt>
                <c:pt idx="1569">
                  <c:v>129.30997561700028</c:v>
                </c:pt>
                <c:pt idx="1570">
                  <c:v>129.30997561700028</c:v>
                </c:pt>
                <c:pt idx="1571">
                  <c:v>129.30997561700028</c:v>
                </c:pt>
                <c:pt idx="1572">
                  <c:v>129.30997561700028</c:v>
                </c:pt>
                <c:pt idx="1573">
                  <c:v>129.30997561700028</c:v>
                </c:pt>
                <c:pt idx="1574">
                  <c:v>129.30997561700028</c:v>
                </c:pt>
                <c:pt idx="1575">
                  <c:v>129.30997561700028</c:v>
                </c:pt>
                <c:pt idx="1576">
                  <c:v>129.30997561700028</c:v>
                </c:pt>
                <c:pt idx="1577">
                  <c:v>129.30997561700028</c:v>
                </c:pt>
                <c:pt idx="1578">
                  <c:v>129.30997561700028</c:v>
                </c:pt>
                <c:pt idx="1579">
                  <c:v>129.30997561700028</c:v>
                </c:pt>
                <c:pt idx="1580">
                  <c:v>129.30997561700028</c:v>
                </c:pt>
                <c:pt idx="1581">
                  <c:v>129.30997561700028</c:v>
                </c:pt>
                <c:pt idx="1582">
                  <c:v>104.0249711788601</c:v>
                </c:pt>
                <c:pt idx="1583">
                  <c:v>104.0249711788601</c:v>
                </c:pt>
                <c:pt idx="1584">
                  <c:v>104.0249711788601</c:v>
                </c:pt>
                <c:pt idx="1585">
                  <c:v>104.0249711788601</c:v>
                </c:pt>
                <c:pt idx="1586">
                  <c:v>104.0249711788601</c:v>
                </c:pt>
                <c:pt idx="1587">
                  <c:v>104.0249711788601</c:v>
                </c:pt>
                <c:pt idx="1588">
                  <c:v>104.0249711788601</c:v>
                </c:pt>
                <c:pt idx="1589">
                  <c:v>104.0249711788601</c:v>
                </c:pt>
                <c:pt idx="1590">
                  <c:v>99.365654848533111</c:v>
                </c:pt>
                <c:pt idx="1591">
                  <c:v>88.677191668533112</c:v>
                </c:pt>
                <c:pt idx="1592">
                  <c:v>98.195352774531244</c:v>
                </c:pt>
                <c:pt idx="1593">
                  <c:v>104.0249711788601</c:v>
                </c:pt>
                <c:pt idx="1594">
                  <c:v>104.0249711788601</c:v>
                </c:pt>
                <c:pt idx="1595">
                  <c:v>104.0249711788601</c:v>
                </c:pt>
                <c:pt idx="1596">
                  <c:v>104.0249711788601</c:v>
                </c:pt>
                <c:pt idx="1597">
                  <c:v>104.0249711788601</c:v>
                </c:pt>
                <c:pt idx="1598">
                  <c:v>98.171626367951262</c:v>
                </c:pt>
                <c:pt idx="1599">
                  <c:v>104.0249711788601</c:v>
                </c:pt>
                <c:pt idx="1600">
                  <c:v>96.256102315954976</c:v>
                </c:pt>
                <c:pt idx="1601">
                  <c:v>88.721294792280588</c:v>
                </c:pt>
                <c:pt idx="1602">
                  <c:v>99.719565528282459</c:v>
                </c:pt>
                <c:pt idx="1603">
                  <c:v>104.0249711788601</c:v>
                </c:pt>
                <c:pt idx="1604">
                  <c:v>75.858285652276876</c:v>
                </c:pt>
                <c:pt idx="1605">
                  <c:v>73.456912940284326</c:v>
                </c:pt>
                <c:pt idx="1606">
                  <c:v>79.662121048282458</c:v>
                </c:pt>
                <c:pt idx="1607">
                  <c:v>71.427584928278719</c:v>
                </c:pt>
                <c:pt idx="1608">
                  <c:v>56.859114135005527</c:v>
                </c:pt>
                <c:pt idx="1609">
                  <c:v>68.147483055005523</c:v>
                </c:pt>
                <c:pt idx="1610">
                  <c:v>87.473910175001805</c:v>
                </c:pt>
                <c:pt idx="1611">
                  <c:v>66.001470555003664</c:v>
                </c:pt>
                <c:pt idx="1612">
                  <c:v>60.018647887001791</c:v>
                </c:pt>
                <c:pt idx="1613">
                  <c:v>64.512028542813908</c:v>
                </c:pt>
                <c:pt idx="1614">
                  <c:v>64.512028542813908</c:v>
                </c:pt>
                <c:pt idx="1615">
                  <c:v>61.908029875254741</c:v>
                </c:pt>
                <c:pt idx="1616">
                  <c:v>55.476286055258463</c:v>
                </c:pt>
                <c:pt idx="1617">
                  <c:v>55.858537679258475</c:v>
                </c:pt>
                <c:pt idx="1618">
                  <c:v>38.13335816725661</c:v>
                </c:pt>
                <c:pt idx="1619">
                  <c:v>32.866079795254741</c:v>
                </c:pt>
                <c:pt idx="1620">
                  <c:v>34.729077193256607</c:v>
                </c:pt>
                <c:pt idx="1621">
                  <c:v>44.666383163258459</c:v>
                </c:pt>
                <c:pt idx="1622">
                  <c:v>64.512028542813908</c:v>
                </c:pt>
                <c:pt idx="1623">
                  <c:v>55.400414491908649</c:v>
                </c:pt>
                <c:pt idx="1624">
                  <c:v>61.931866781908639</c:v>
                </c:pt>
                <c:pt idx="1625">
                  <c:v>56.841922815908639</c:v>
                </c:pt>
                <c:pt idx="1626">
                  <c:v>53.123395763908647</c:v>
                </c:pt>
                <c:pt idx="1627">
                  <c:v>64.512028542813908</c:v>
                </c:pt>
                <c:pt idx="1628">
                  <c:v>64.512028542813908</c:v>
                </c:pt>
                <c:pt idx="1629">
                  <c:v>57.910814474405051</c:v>
                </c:pt>
                <c:pt idx="1630">
                  <c:v>51.144148274410632</c:v>
                </c:pt>
                <c:pt idx="1631">
                  <c:v>48.946294670403176</c:v>
                </c:pt>
                <c:pt idx="1632">
                  <c:v>32.108128590408768</c:v>
                </c:pt>
                <c:pt idx="1633">
                  <c:v>26.653028390408771</c:v>
                </c:pt>
                <c:pt idx="1634">
                  <c:v>45.378438656406914</c:v>
                </c:pt>
                <c:pt idx="1635">
                  <c:v>63.077070162406905</c:v>
                </c:pt>
                <c:pt idx="1636">
                  <c:v>38.71125494258235</c:v>
                </c:pt>
                <c:pt idx="1637">
                  <c:v>49.307414966587949</c:v>
                </c:pt>
                <c:pt idx="1638">
                  <c:v>49.329893556584224</c:v>
                </c:pt>
                <c:pt idx="1639">
                  <c:v>34.305100310582361</c:v>
                </c:pt>
                <c:pt idx="1640">
                  <c:v>30.354632186584226</c:v>
                </c:pt>
                <c:pt idx="1641">
                  <c:v>45.564051554586086</c:v>
                </c:pt>
                <c:pt idx="1642">
                  <c:v>58.461929558580493</c:v>
                </c:pt>
                <c:pt idx="1643">
                  <c:v>28.410222830287367</c:v>
                </c:pt>
                <c:pt idx="1644">
                  <c:v>28.410222830287367</c:v>
                </c:pt>
                <c:pt idx="1645">
                  <c:v>14.067953667485344</c:v>
                </c:pt>
                <c:pt idx="1646">
                  <c:v>8.3993448134853459</c:v>
                </c:pt>
                <c:pt idx="1647">
                  <c:v>8.0026346394834835</c:v>
                </c:pt>
                <c:pt idx="1648">
                  <c:v>17.792926753485343</c:v>
                </c:pt>
                <c:pt idx="1649">
                  <c:v>25.095772113481615</c:v>
                </c:pt>
                <c:pt idx="1650">
                  <c:v>28.410222830287367</c:v>
                </c:pt>
                <c:pt idx="1651">
                  <c:v>27.083817738023061</c:v>
                </c:pt>
                <c:pt idx="1652">
                  <c:v>21.24286337802679</c:v>
                </c:pt>
                <c:pt idx="1653">
                  <c:v>17.794131728021203</c:v>
                </c:pt>
                <c:pt idx="1654">
                  <c:v>8.9577735980249269</c:v>
                </c:pt>
                <c:pt idx="1655">
                  <c:v>23.026893096023066</c:v>
                </c:pt>
                <c:pt idx="1656">
                  <c:v>22.196224064024928</c:v>
                </c:pt>
                <c:pt idx="1657">
                  <c:v>21.588402229732054</c:v>
                </c:pt>
                <c:pt idx="1658">
                  <c:v>22.243207679732063</c:v>
                </c:pt>
                <c:pt idx="1659">
                  <c:v>24.388075185732056</c:v>
                </c:pt>
                <c:pt idx="1660">
                  <c:v>19.526119393733918</c:v>
                </c:pt>
                <c:pt idx="1661">
                  <c:v>12.476840775733923</c:v>
                </c:pt>
                <c:pt idx="1662">
                  <c:v>27.046124703730193</c:v>
                </c:pt>
                <c:pt idx="1663">
                  <c:v>19.319776099733922</c:v>
                </c:pt>
                <c:pt idx="1664">
                  <c:v>13.508751751972312</c:v>
                </c:pt>
                <c:pt idx="1665">
                  <c:v>17.090312539972313</c:v>
                </c:pt>
                <c:pt idx="1666">
                  <c:v>13.812711359974172</c:v>
                </c:pt>
                <c:pt idx="1667">
                  <c:v>5.5977143519723107</c:v>
                </c:pt>
                <c:pt idx="1668">
                  <c:v>4.1036065359760325</c:v>
                </c:pt>
                <c:pt idx="1669">
                  <c:v>27.273621839974176</c:v>
                </c:pt>
                <c:pt idx="1670">
                  <c:v>28.410222830287367</c:v>
                </c:pt>
                <c:pt idx="1671">
                  <c:v>14.457045337170552</c:v>
                </c:pt>
                <c:pt idx="1672">
                  <c:v>11.968128885170547</c:v>
                </c:pt>
                <c:pt idx="1673">
                  <c:v>28.410222830287367</c:v>
                </c:pt>
                <c:pt idx="1674">
                  <c:v>1.187373493168685</c:v>
                </c:pt>
                <c:pt idx="1675">
                  <c:v>1.2324426491705454</c:v>
                </c:pt>
                <c:pt idx="1676">
                  <c:v>2.2733819891686871</c:v>
                </c:pt>
                <c:pt idx="1677">
                  <c:v>1.0302514831686858</c:v>
                </c:pt>
                <c:pt idx="1678">
                  <c:v>1.2843243052110629</c:v>
                </c:pt>
                <c:pt idx="1679">
                  <c:v>5.0724915292054797</c:v>
                </c:pt>
                <c:pt idx="1680">
                  <c:v>9.7649471772054675</c:v>
                </c:pt>
                <c:pt idx="1681">
                  <c:v>1.2628975252110612</c:v>
                </c:pt>
                <c:pt idx="1682">
                  <c:v>1.4350578492073327</c:v>
                </c:pt>
                <c:pt idx="1683">
                  <c:v>2.0921907332092013</c:v>
                </c:pt>
                <c:pt idx="1684">
                  <c:v>10.213209065207339</c:v>
                </c:pt>
                <c:pt idx="1685">
                  <c:v>17.313341416272394</c:v>
                </c:pt>
                <c:pt idx="1686">
                  <c:v>17.313341416272394</c:v>
                </c:pt>
                <c:pt idx="1687">
                  <c:v>17.313341416272394</c:v>
                </c:pt>
                <c:pt idx="1688">
                  <c:v>1.4413111132628837</c:v>
                </c:pt>
                <c:pt idx="1689">
                  <c:v>1.3727565432591582</c:v>
                </c:pt>
                <c:pt idx="1690">
                  <c:v>17.313341416272394</c:v>
                </c:pt>
                <c:pt idx="1691">
                  <c:v>17.313341416272394</c:v>
                </c:pt>
                <c:pt idx="1692">
                  <c:v>6.7114400905173097</c:v>
                </c:pt>
                <c:pt idx="1693">
                  <c:v>5.7637137785191737</c:v>
                </c:pt>
                <c:pt idx="1694">
                  <c:v>15.53273857051917</c:v>
                </c:pt>
                <c:pt idx="1695">
                  <c:v>4.7785867785173108</c:v>
                </c:pt>
                <c:pt idx="1696">
                  <c:v>1.5828672785173112</c:v>
                </c:pt>
                <c:pt idx="1697">
                  <c:v>6.5815349585191729</c:v>
                </c:pt>
                <c:pt idx="1698">
                  <c:v>17.313341416272394</c:v>
                </c:pt>
                <c:pt idx="1699">
                  <c:v>17.313341416272394</c:v>
                </c:pt>
                <c:pt idx="1700">
                  <c:v>13.11201039538013</c:v>
                </c:pt>
                <c:pt idx="1701">
                  <c:v>6.3395145233819932</c:v>
                </c:pt>
                <c:pt idx="1702">
                  <c:v>3.5834837913764059</c:v>
                </c:pt>
                <c:pt idx="1703">
                  <c:v>0.59885496938385041</c:v>
                </c:pt>
                <c:pt idx="1704">
                  <c:v>0.54639137737826238</c:v>
                </c:pt>
                <c:pt idx="1705">
                  <c:v>9.9157058673782661</c:v>
                </c:pt>
                <c:pt idx="1706">
                  <c:v>20.153271213409287</c:v>
                </c:pt>
                <c:pt idx="1707">
                  <c:v>20.95959048014743</c:v>
                </c:pt>
                <c:pt idx="1708">
                  <c:v>19.219243357407425</c:v>
                </c:pt>
                <c:pt idx="1709">
                  <c:v>2.4857805174055612</c:v>
                </c:pt>
                <c:pt idx="1710">
                  <c:v>1.1927802294074208</c:v>
                </c:pt>
                <c:pt idx="1711">
                  <c:v>1.9528572214055602</c:v>
                </c:pt>
                <c:pt idx="1712">
                  <c:v>10.516595965407426</c:v>
                </c:pt>
                <c:pt idx="1713">
                  <c:v>20.95959048014743</c:v>
                </c:pt>
                <c:pt idx="1714">
                  <c:v>17.835714077325989</c:v>
                </c:pt>
                <c:pt idx="1715">
                  <c:v>15.430868341322261</c:v>
                </c:pt>
                <c:pt idx="1716">
                  <c:v>1.5664787813259899</c:v>
                </c:pt>
                <c:pt idx="1717">
                  <c:v>1.4851167173222639</c:v>
                </c:pt>
                <c:pt idx="1718">
                  <c:v>20.95959048014743</c:v>
                </c:pt>
                <c:pt idx="1719">
                  <c:v>20.95959048014743</c:v>
                </c:pt>
                <c:pt idx="1720">
                  <c:v>20.95959048014743</c:v>
                </c:pt>
                <c:pt idx="1721">
                  <c:v>20.95959048014743</c:v>
                </c:pt>
                <c:pt idx="1722">
                  <c:v>17.305753081036965</c:v>
                </c:pt>
                <c:pt idx="1723">
                  <c:v>7.5177133050350964</c:v>
                </c:pt>
                <c:pt idx="1724">
                  <c:v>6.3890751850351011</c:v>
                </c:pt>
                <c:pt idx="1725">
                  <c:v>20.95959048014743</c:v>
                </c:pt>
                <c:pt idx="1726">
                  <c:v>20.95959048014743</c:v>
                </c:pt>
                <c:pt idx="1727">
                  <c:v>20.95959048014743</c:v>
                </c:pt>
                <c:pt idx="1728">
                  <c:v>20.95959048014743</c:v>
                </c:pt>
                <c:pt idx="1729">
                  <c:v>14.38581081373521</c:v>
                </c:pt>
                <c:pt idx="1730">
                  <c:v>9.8621068577314794</c:v>
                </c:pt>
                <c:pt idx="1731">
                  <c:v>13.26400406973521</c:v>
                </c:pt>
                <c:pt idx="1732">
                  <c:v>20.942873981735211</c:v>
                </c:pt>
                <c:pt idx="1733">
                  <c:v>20.95959048014743</c:v>
                </c:pt>
                <c:pt idx="1734">
                  <c:v>20.95959048014743</c:v>
                </c:pt>
                <c:pt idx="1735">
                  <c:v>34.494749008399985</c:v>
                </c:pt>
                <c:pt idx="1736">
                  <c:v>33.263345404401854</c:v>
                </c:pt>
                <c:pt idx="1737">
                  <c:v>31.916821480398124</c:v>
                </c:pt>
                <c:pt idx="1738">
                  <c:v>32.320732376400919</c:v>
                </c:pt>
                <c:pt idx="1739">
                  <c:v>36.530324628400912</c:v>
                </c:pt>
                <c:pt idx="1740">
                  <c:v>41.360965957335978</c:v>
                </c:pt>
                <c:pt idx="1741">
                  <c:v>41.360965957335978</c:v>
                </c:pt>
                <c:pt idx="1742">
                  <c:v>41.360965957335978</c:v>
                </c:pt>
                <c:pt idx="1743">
                  <c:v>41.360965957335978</c:v>
                </c:pt>
                <c:pt idx="1744">
                  <c:v>31.952608363482273</c:v>
                </c:pt>
                <c:pt idx="1745">
                  <c:v>27.311554463484136</c:v>
                </c:pt>
                <c:pt idx="1746">
                  <c:v>33.411277655482273</c:v>
                </c:pt>
                <c:pt idx="1747">
                  <c:v>41.360965957335978</c:v>
                </c:pt>
                <c:pt idx="1748">
                  <c:v>40.685804836433135</c:v>
                </c:pt>
                <c:pt idx="1749">
                  <c:v>41.360965957335978</c:v>
                </c:pt>
                <c:pt idx="1750">
                  <c:v>41.360965957335978</c:v>
                </c:pt>
                <c:pt idx="1751">
                  <c:v>41.360965957335978</c:v>
                </c:pt>
                <c:pt idx="1752">
                  <c:v>41.360965957335978</c:v>
                </c:pt>
                <c:pt idx="1753">
                  <c:v>17.849682186431274</c:v>
                </c:pt>
                <c:pt idx="1754">
                  <c:v>33.288567356433134</c:v>
                </c:pt>
                <c:pt idx="1755">
                  <c:v>41.360965957335978</c:v>
                </c:pt>
                <c:pt idx="1756">
                  <c:v>41.360965957335978</c:v>
                </c:pt>
                <c:pt idx="1757">
                  <c:v>41.360965957335978</c:v>
                </c:pt>
                <c:pt idx="1758">
                  <c:v>41.360965957335978</c:v>
                </c:pt>
                <c:pt idx="1759">
                  <c:v>41.360965957335978</c:v>
                </c:pt>
                <c:pt idx="1760">
                  <c:v>41.360965957335978</c:v>
                </c:pt>
                <c:pt idx="1761">
                  <c:v>41.360965957335978</c:v>
                </c:pt>
                <c:pt idx="1762">
                  <c:v>41.360965957335978</c:v>
                </c:pt>
                <c:pt idx="1763">
                  <c:v>41.360965957335978</c:v>
                </c:pt>
                <c:pt idx="1764">
                  <c:v>41.360965957335978</c:v>
                </c:pt>
                <c:pt idx="1765">
                  <c:v>41.360965957335978</c:v>
                </c:pt>
                <c:pt idx="1766">
                  <c:v>67.491461476561412</c:v>
                </c:pt>
                <c:pt idx="1767">
                  <c:v>85.678144231829236</c:v>
                </c:pt>
                <c:pt idx="1768">
                  <c:v>84.920933158563273</c:v>
                </c:pt>
                <c:pt idx="1769">
                  <c:v>85.678144231829236</c:v>
                </c:pt>
                <c:pt idx="1770">
                  <c:v>85.06945982151835</c:v>
                </c:pt>
                <c:pt idx="1771">
                  <c:v>82.499194099520196</c:v>
                </c:pt>
                <c:pt idx="1772">
                  <c:v>85.196646417518352</c:v>
                </c:pt>
                <c:pt idx="1773">
                  <c:v>85.678144231829236</c:v>
                </c:pt>
                <c:pt idx="1774">
                  <c:v>85.678144231829236</c:v>
                </c:pt>
                <c:pt idx="1775">
                  <c:v>85.678144231829236</c:v>
                </c:pt>
                <c:pt idx="1776">
                  <c:v>85.678144231829236</c:v>
                </c:pt>
                <c:pt idx="1777">
                  <c:v>85.678144231829236</c:v>
                </c:pt>
                <c:pt idx="1778">
                  <c:v>85.678144231829236</c:v>
                </c:pt>
                <c:pt idx="1779">
                  <c:v>70.060299420722032</c:v>
                </c:pt>
                <c:pt idx="1780">
                  <c:v>48.015287764720171</c:v>
                </c:pt>
                <c:pt idx="1781">
                  <c:v>85.678144231829236</c:v>
                </c:pt>
                <c:pt idx="1782">
                  <c:v>85.678144231829236</c:v>
                </c:pt>
                <c:pt idx="1783">
                  <c:v>70.111621425442806</c:v>
                </c:pt>
                <c:pt idx="1784">
                  <c:v>63.088121337444669</c:v>
                </c:pt>
                <c:pt idx="1785">
                  <c:v>55.397761157440947</c:v>
                </c:pt>
                <c:pt idx="1786">
                  <c:v>53.693995237442813</c:v>
                </c:pt>
                <c:pt idx="1787">
                  <c:v>46.526884517442817</c:v>
                </c:pt>
                <c:pt idx="1788">
                  <c:v>85.678144231829236</c:v>
                </c:pt>
                <c:pt idx="1789">
                  <c:v>85.678144231829236</c:v>
                </c:pt>
                <c:pt idx="1790">
                  <c:v>69.851458300664419</c:v>
                </c:pt>
                <c:pt idx="1791">
                  <c:v>67.886973940664419</c:v>
                </c:pt>
                <c:pt idx="1792">
                  <c:v>81.418604596664423</c:v>
                </c:pt>
                <c:pt idx="1793">
                  <c:v>64.213849756666278</c:v>
                </c:pt>
                <c:pt idx="1794">
                  <c:v>59.651142740662557</c:v>
                </c:pt>
                <c:pt idx="1795">
                  <c:v>79.045761708664415</c:v>
                </c:pt>
                <c:pt idx="1796">
                  <c:v>62.100601868663496</c:v>
                </c:pt>
                <c:pt idx="1797">
                  <c:v>70.402396138760267</c:v>
                </c:pt>
                <c:pt idx="1798">
                  <c:v>82.667161910759333</c:v>
                </c:pt>
                <c:pt idx="1799">
                  <c:v>78.066907996759326</c:v>
                </c:pt>
                <c:pt idx="1800">
                  <c:v>61.534131550759327</c:v>
                </c:pt>
                <c:pt idx="1801">
                  <c:v>45.123614910761191</c:v>
                </c:pt>
                <c:pt idx="1802">
                  <c:v>40.704781300759329</c:v>
                </c:pt>
                <c:pt idx="1803">
                  <c:v>62.039171170759332</c:v>
                </c:pt>
                <c:pt idx="1804">
                  <c:v>109.27964473765024</c:v>
                </c:pt>
                <c:pt idx="1805">
                  <c:v>109.27964473765024</c:v>
                </c:pt>
                <c:pt idx="1806">
                  <c:v>109.27964473765024</c:v>
                </c:pt>
                <c:pt idx="1807">
                  <c:v>109.27964473765024</c:v>
                </c:pt>
                <c:pt idx="1808">
                  <c:v>109.27964473765024</c:v>
                </c:pt>
                <c:pt idx="1809">
                  <c:v>109.27964473765024</c:v>
                </c:pt>
                <c:pt idx="1810">
                  <c:v>109.27964473765024</c:v>
                </c:pt>
                <c:pt idx="1811">
                  <c:v>109.27964473765024</c:v>
                </c:pt>
                <c:pt idx="1812">
                  <c:v>109.27964473765024</c:v>
                </c:pt>
                <c:pt idx="1813">
                  <c:v>109.27964473765024</c:v>
                </c:pt>
                <c:pt idx="1814">
                  <c:v>109.27964473765024</c:v>
                </c:pt>
                <c:pt idx="1815">
                  <c:v>109.27964473765024</c:v>
                </c:pt>
                <c:pt idx="1816">
                  <c:v>109.27964473765024</c:v>
                </c:pt>
                <c:pt idx="1817">
                  <c:v>109.27964473765024</c:v>
                </c:pt>
                <c:pt idx="1818">
                  <c:v>109.27964473765024</c:v>
                </c:pt>
                <c:pt idx="1819">
                  <c:v>109.27964473765024</c:v>
                </c:pt>
                <c:pt idx="1820">
                  <c:v>104.61240697200887</c:v>
                </c:pt>
                <c:pt idx="1821">
                  <c:v>109.27964473765024</c:v>
                </c:pt>
                <c:pt idx="1822">
                  <c:v>109.27964473765024</c:v>
                </c:pt>
                <c:pt idx="1823">
                  <c:v>109.27964473765024</c:v>
                </c:pt>
                <c:pt idx="1824">
                  <c:v>109.27964473765024</c:v>
                </c:pt>
                <c:pt idx="1825">
                  <c:v>109.27964473765024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28-46BC-A34D-CA4AA9157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752000"/>
        <c:axId val="480752392"/>
      </c:areaChart>
      <c:barChart>
        <c:barDir val="col"/>
        <c:grouping val="clustered"/>
        <c:varyColors val="0"/>
        <c:ser>
          <c:idx val="3"/>
          <c:order val="4"/>
          <c:invertIfNegative val="0"/>
          <c:dPt>
            <c:idx val="364"/>
            <c:invertIfNegative val="0"/>
            <c:bubble3D val="0"/>
            <c:spPr>
              <a:solidFill>
                <a:srgbClr val="006699"/>
              </a:solidFill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4-3128-46BC-A34D-CA4AA9157A5F}"/>
              </c:ext>
            </c:extLst>
          </c:dPt>
          <c:dPt>
            <c:idx val="730"/>
            <c:invertIfNegative val="0"/>
            <c:bubble3D val="0"/>
            <c:spPr>
              <a:solidFill>
                <a:srgbClr val="006699"/>
              </a:solidFill>
            </c:spPr>
            <c:extLst>
              <c:ext xmlns:c16="http://schemas.microsoft.com/office/drawing/2014/chart" uri="{C3380CC4-5D6E-409C-BE32-E72D297353CC}">
                <c16:uniqueId val="{00000006-3128-46BC-A34D-CA4AA9157A5F}"/>
              </c:ext>
            </c:extLst>
          </c:dPt>
          <c:dPt>
            <c:idx val="1095"/>
            <c:invertIfNegative val="0"/>
            <c:bubble3D val="0"/>
            <c:spPr>
              <a:solidFill>
                <a:srgbClr val="006699"/>
              </a:solidFill>
            </c:spPr>
            <c:extLst>
              <c:ext xmlns:c16="http://schemas.microsoft.com/office/drawing/2014/chart" uri="{C3380CC4-5D6E-409C-BE32-E72D297353CC}">
                <c16:uniqueId val="{00000008-3128-46BC-A34D-CA4AA9157A5F}"/>
              </c:ext>
            </c:extLst>
          </c:dPt>
          <c:dPt>
            <c:idx val="1460"/>
            <c:invertIfNegative val="0"/>
            <c:bubble3D val="0"/>
            <c:spPr>
              <a:solidFill>
                <a:srgbClr val="006699"/>
              </a:solidFill>
            </c:spPr>
            <c:extLst>
              <c:ext xmlns:c16="http://schemas.microsoft.com/office/drawing/2014/chart" uri="{C3380CC4-5D6E-409C-BE32-E72D297353CC}">
                <c16:uniqueId val="{0000000A-3128-46BC-A34D-CA4AA9157A5F}"/>
              </c:ext>
            </c:extLst>
          </c:dPt>
          <c:dPt>
            <c:idx val="1825"/>
            <c:invertIfNegative val="0"/>
            <c:bubble3D val="0"/>
            <c:spPr>
              <a:solidFill>
                <a:srgbClr val="006699"/>
              </a:solidFill>
            </c:spPr>
            <c:extLst>
              <c:ext xmlns:c16="http://schemas.microsoft.com/office/drawing/2014/chart" uri="{C3380CC4-5D6E-409C-BE32-E72D297353CC}">
                <c16:uniqueId val="{0000000C-3128-46BC-A34D-CA4AA9157A5F}"/>
              </c:ext>
            </c:extLst>
          </c:dPt>
          <c:val>
            <c:numRef>
              <c:f>'Data 2'!$G$107:$G$1932</c:f>
              <c:numCache>
                <c:formatCode>General</c:formatCode>
                <c:ptCount val="18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600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600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600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600</c:v>
                </c:pt>
                <c:pt idx="18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128-46BC-A34D-CA4AA9157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752000"/>
        <c:axId val="480752392"/>
      </c:barChart>
      <c:lineChart>
        <c:grouping val="standard"/>
        <c:varyColors val="0"/>
        <c:ser>
          <c:idx val="2"/>
          <c:order val="3"/>
          <c:tx>
            <c:v>Producible medio histórico</c:v>
          </c:tx>
          <c:spPr>
            <a:ln w="9525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'Data 2'!$E$107:$E$1932</c:f>
              <c:numCache>
                <c:formatCode>#,##0</c:formatCode>
                <c:ptCount val="1826"/>
                <c:pt idx="0">
                  <c:v>140.88980698212904</c:v>
                </c:pt>
                <c:pt idx="1">
                  <c:v>140.88980698212904</c:v>
                </c:pt>
                <c:pt idx="2">
                  <c:v>140.88980698212904</c:v>
                </c:pt>
                <c:pt idx="3">
                  <c:v>140.88980698212904</c:v>
                </c:pt>
                <c:pt idx="4">
                  <c:v>140.88980698212904</c:v>
                </c:pt>
                <c:pt idx="5">
                  <c:v>140.88980698212904</c:v>
                </c:pt>
                <c:pt idx="6">
                  <c:v>140.88980698212904</c:v>
                </c:pt>
                <c:pt idx="7">
                  <c:v>140.88980698212904</c:v>
                </c:pt>
                <c:pt idx="8">
                  <c:v>140.88980698212904</c:v>
                </c:pt>
                <c:pt idx="9">
                  <c:v>140.88980698212904</c:v>
                </c:pt>
                <c:pt idx="10">
                  <c:v>140.88980698212904</c:v>
                </c:pt>
                <c:pt idx="11">
                  <c:v>140.88980698212904</c:v>
                </c:pt>
                <c:pt idx="12">
                  <c:v>140.88980698212904</c:v>
                </c:pt>
                <c:pt idx="13">
                  <c:v>140.88980698212904</c:v>
                </c:pt>
                <c:pt idx="14">
                  <c:v>140.88980698212904</c:v>
                </c:pt>
                <c:pt idx="15">
                  <c:v>140.88980698212904</c:v>
                </c:pt>
                <c:pt idx="16">
                  <c:v>140.88980698212904</c:v>
                </c:pt>
                <c:pt idx="17">
                  <c:v>140.88980698212904</c:v>
                </c:pt>
                <c:pt idx="18">
                  <c:v>140.88980698212904</c:v>
                </c:pt>
                <c:pt idx="19">
                  <c:v>140.88980698212904</c:v>
                </c:pt>
                <c:pt idx="20">
                  <c:v>140.88980698212904</c:v>
                </c:pt>
                <c:pt idx="21">
                  <c:v>140.88980698212904</c:v>
                </c:pt>
                <c:pt idx="22">
                  <c:v>140.88980698212904</c:v>
                </c:pt>
                <c:pt idx="23">
                  <c:v>140.88980698212904</c:v>
                </c:pt>
                <c:pt idx="24">
                  <c:v>140.88980698212904</c:v>
                </c:pt>
                <c:pt idx="25">
                  <c:v>140.88980698212904</c:v>
                </c:pt>
                <c:pt idx="26">
                  <c:v>140.88980698212904</c:v>
                </c:pt>
                <c:pt idx="27">
                  <c:v>140.88980698212904</c:v>
                </c:pt>
                <c:pt idx="28">
                  <c:v>140.88980698212904</c:v>
                </c:pt>
                <c:pt idx="29">
                  <c:v>140.88980698212904</c:v>
                </c:pt>
                <c:pt idx="30">
                  <c:v>140.88980698212904</c:v>
                </c:pt>
                <c:pt idx="31">
                  <c:v>123.11545310826105</c:v>
                </c:pt>
                <c:pt idx="32">
                  <c:v>123.11545310826105</c:v>
                </c:pt>
                <c:pt idx="33">
                  <c:v>123.11545310826105</c:v>
                </c:pt>
                <c:pt idx="34">
                  <c:v>123.11545310826105</c:v>
                </c:pt>
                <c:pt idx="35">
                  <c:v>123.11545310826105</c:v>
                </c:pt>
                <c:pt idx="36">
                  <c:v>123.11545310826105</c:v>
                </c:pt>
                <c:pt idx="37">
                  <c:v>123.11545310826105</c:v>
                </c:pt>
                <c:pt idx="38">
                  <c:v>123.11545310826105</c:v>
                </c:pt>
                <c:pt idx="39">
                  <c:v>123.11545310826105</c:v>
                </c:pt>
                <c:pt idx="40">
                  <c:v>123.11545310826105</c:v>
                </c:pt>
                <c:pt idx="41">
                  <c:v>123.11545310826105</c:v>
                </c:pt>
                <c:pt idx="42">
                  <c:v>123.11545310826105</c:v>
                </c:pt>
                <c:pt idx="43">
                  <c:v>123.11545310826105</c:v>
                </c:pt>
                <c:pt idx="44">
                  <c:v>123.11545310826105</c:v>
                </c:pt>
                <c:pt idx="45">
                  <c:v>123.11545310826105</c:v>
                </c:pt>
                <c:pt idx="46">
                  <c:v>123.11545310826105</c:v>
                </c:pt>
                <c:pt idx="47">
                  <c:v>123.11545310826105</c:v>
                </c:pt>
                <c:pt idx="48">
                  <c:v>123.11545310826105</c:v>
                </c:pt>
                <c:pt idx="49">
                  <c:v>123.11545310826105</c:v>
                </c:pt>
                <c:pt idx="50">
                  <c:v>123.11545310826105</c:v>
                </c:pt>
                <c:pt idx="51">
                  <c:v>123.11545310826105</c:v>
                </c:pt>
                <c:pt idx="52">
                  <c:v>123.11545310826105</c:v>
                </c:pt>
                <c:pt idx="53">
                  <c:v>123.11545310826105</c:v>
                </c:pt>
                <c:pt idx="54">
                  <c:v>123.11545310826105</c:v>
                </c:pt>
                <c:pt idx="55">
                  <c:v>123.11545310826105</c:v>
                </c:pt>
                <c:pt idx="56">
                  <c:v>123.11545310826105</c:v>
                </c:pt>
                <c:pt idx="57">
                  <c:v>123.11545310826105</c:v>
                </c:pt>
                <c:pt idx="58">
                  <c:v>123.11545310826105</c:v>
                </c:pt>
                <c:pt idx="59">
                  <c:v>123.11545310826105</c:v>
                </c:pt>
                <c:pt idx="60">
                  <c:v>121.15409170099355</c:v>
                </c:pt>
                <c:pt idx="61">
                  <c:v>121.15409170099355</c:v>
                </c:pt>
                <c:pt idx="62">
                  <c:v>121.15409170099355</c:v>
                </c:pt>
                <c:pt idx="63">
                  <c:v>121.15409170099355</c:v>
                </c:pt>
                <c:pt idx="64">
                  <c:v>121.15409170099355</c:v>
                </c:pt>
                <c:pt idx="65">
                  <c:v>121.15409170099355</c:v>
                </c:pt>
                <c:pt idx="66">
                  <c:v>121.15409170099355</c:v>
                </c:pt>
                <c:pt idx="67">
                  <c:v>121.15409170099355</c:v>
                </c:pt>
                <c:pt idx="68">
                  <c:v>121.15409170099355</c:v>
                </c:pt>
                <c:pt idx="69">
                  <c:v>121.15409170099355</c:v>
                </c:pt>
                <c:pt idx="70">
                  <c:v>121.15409170099355</c:v>
                </c:pt>
                <c:pt idx="71">
                  <c:v>121.15409170099355</c:v>
                </c:pt>
                <c:pt idx="72">
                  <c:v>121.15409170099355</c:v>
                </c:pt>
                <c:pt idx="73">
                  <c:v>121.15409170099355</c:v>
                </c:pt>
                <c:pt idx="74">
                  <c:v>121.15409170099355</c:v>
                </c:pt>
                <c:pt idx="75">
                  <c:v>121.15409170099355</c:v>
                </c:pt>
                <c:pt idx="76">
                  <c:v>121.15409170099355</c:v>
                </c:pt>
                <c:pt idx="77">
                  <c:v>121.15409170099355</c:v>
                </c:pt>
                <c:pt idx="78">
                  <c:v>121.15409170099355</c:v>
                </c:pt>
                <c:pt idx="79">
                  <c:v>121.15409170099355</c:v>
                </c:pt>
                <c:pt idx="80">
                  <c:v>121.15409170099355</c:v>
                </c:pt>
                <c:pt idx="81">
                  <c:v>121.15409170099355</c:v>
                </c:pt>
                <c:pt idx="82">
                  <c:v>121.15409170099355</c:v>
                </c:pt>
                <c:pt idx="83">
                  <c:v>121.15409170099355</c:v>
                </c:pt>
                <c:pt idx="84">
                  <c:v>121.15409170099355</c:v>
                </c:pt>
                <c:pt idx="85">
                  <c:v>121.15409170099355</c:v>
                </c:pt>
                <c:pt idx="86">
                  <c:v>121.15409170099355</c:v>
                </c:pt>
                <c:pt idx="87">
                  <c:v>121.15409170099355</c:v>
                </c:pt>
                <c:pt idx="88">
                  <c:v>121.15409170099355</c:v>
                </c:pt>
                <c:pt idx="89">
                  <c:v>121.15409170099355</c:v>
                </c:pt>
                <c:pt idx="90">
                  <c:v>121.15409170099355</c:v>
                </c:pt>
                <c:pt idx="91">
                  <c:v>121.79892306261999</c:v>
                </c:pt>
                <c:pt idx="92">
                  <c:v>121.79892306261999</c:v>
                </c:pt>
                <c:pt idx="93">
                  <c:v>121.79892306261999</c:v>
                </c:pt>
                <c:pt idx="94">
                  <c:v>121.79892306261999</c:v>
                </c:pt>
                <c:pt idx="95">
                  <c:v>121.79892306261999</c:v>
                </c:pt>
                <c:pt idx="96">
                  <c:v>121.79892306261999</c:v>
                </c:pt>
                <c:pt idx="97">
                  <c:v>121.79892306261999</c:v>
                </c:pt>
                <c:pt idx="98">
                  <c:v>121.79892306261999</c:v>
                </c:pt>
                <c:pt idx="99">
                  <c:v>121.79892306261999</c:v>
                </c:pt>
                <c:pt idx="100">
                  <c:v>121.79892306261999</c:v>
                </c:pt>
                <c:pt idx="101">
                  <c:v>121.79892306261999</c:v>
                </c:pt>
                <c:pt idx="102">
                  <c:v>121.79892306261999</c:v>
                </c:pt>
                <c:pt idx="103">
                  <c:v>121.79892306261999</c:v>
                </c:pt>
                <c:pt idx="104">
                  <c:v>121.79892306261999</c:v>
                </c:pt>
                <c:pt idx="105">
                  <c:v>121.79892306261999</c:v>
                </c:pt>
                <c:pt idx="106">
                  <c:v>121.79892306261999</c:v>
                </c:pt>
                <c:pt idx="107">
                  <c:v>121.79892306261999</c:v>
                </c:pt>
                <c:pt idx="108">
                  <c:v>121.79892306261999</c:v>
                </c:pt>
                <c:pt idx="109">
                  <c:v>121.79892306261999</c:v>
                </c:pt>
                <c:pt idx="110">
                  <c:v>121.79892306261999</c:v>
                </c:pt>
                <c:pt idx="111">
                  <c:v>121.79892306261999</c:v>
                </c:pt>
                <c:pt idx="112">
                  <c:v>121.79892306261999</c:v>
                </c:pt>
                <c:pt idx="113">
                  <c:v>121.79892306261999</c:v>
                </c:pt>
                <c:pt idx="114">
                  <c:v>121.79892306261999</c:v>
                </c:pt>
                <c:pt idx="115">
                  <c:v>121.79892306261999</c:v>
                </c:pt>
                <c:pt idx="116">
                  <c:v>121.79892306261999</c:v>
                </c:pt>
                <c:pt idx="117">
                  <c:v>121.79892306261999</c:v>
                </c:pt>
                <c:pt idx="118">
                  <c:v>121.79892306261999</c:v>
                </c:pt>
                <c:pt idx="119">
                  <c:v>121.79892306261999</c:v>
                </c:pt>
                <c:pt idx="120">
                  <c:v>121.79892306261999</c:v>
                </c:pt>
                <c:pt idx="121">
                  <c:v>105.39003851276776</c:v>
                </c:pt>
                <c:pt idx="122">
                  <c:v>105.39003851276776</c:v>
                </c:pt>
                <c:pt idx="123">
                  <c:v>105.39003851276776</c:v>
                </c:pt>
                <c:pt idx="124">
                  <c:v>105.39003851276776</c:v>
                </c:pt>
                <c:pt idx="125">
                  <c:v>105.39003851276776</c:v>
                </c:pt>
                <c:pt idx="126">
                  <c:v>105.39003851276776</c:v>
                </c:pt>
                <c:pt idx="127">
                  <c:v>105.39003851276776</c:v>
                </c:pt>
                <c:pt idx="128">
                  <c:v>105.39003851276776</c:v>
                </c:pt>
                <c:pt idx="129">
                  <c:v>105.39003851276776</c:v>
                </c:pt>
                <c:pt idx="130">
                  <c:v>105.39003851276776</c:v>
                </c:pt>
                <c:pt idx="131">
                  <c:v>105.39003851276776</c:v>
                </c:pt>
                <c:pt idx="132">
                  <c:v>105.39003851276776</c:v>
                </c:pt>
                <c:pt idx="133">
                  <c:v>105.39003851276776</c:v>
                </c:pt>
                <c:pt idx="134">
                  <c:v>105.39003851276776</c:v>
                </c:pt>
                <c:pt idx="135">
                  <c:v>105.39003851276776</c:v>
                </c:pt>
                <c:pt idx="136">
                  <c:v>105.39003851276776</c:v>
                </c:pt>
                <c:pt idx="137">
                  <c:v>105.39003851276776</c:v>
                </c:pt>
                <c:pt idx="138">
                  <c:v>105.39003851276776</c:v>
                </c:pt>
                <c:pt idx="139">
                  <c:v>105.39003851276776</c:v>
                </c:pt>
                <c:pt idx="140">
                  <c:v>105.39003851276776</c:v>
                </c:pt>
                <c:pt idx="141">
                  <c:v>105.39003851276776</c:v>
                </c:pt>
                <c:pt idx="142">
                  <c:v>105.39003851276776</c:v>
                </c:pt>
                <c:pt idx="143">
                  <c:v>105.39003851276776</c:v>
                </c:pt>
                <c:pt idx="144">
                  <c:v>105.39003851276776</c:v>
                </c:pt>
                <c:pt idx="145">
                  <c:v>105.39003851276776</c:v>
                </c:pt>
                <c:pt idx="146">
                  <c:v>105.39003851276776</c:v>
                </c:pt>
                <c:pt idx="147">
                  <c:v>105.39003851276776</c:v>
                </c:pt>
                <c:pt idx="148">
                  <c:v>105.39003851276776</c:v>
                </c:pt>
                <c:pt idx="149">
                  <c:v>105.39003851276776</c:v>
                </c:pt>
                <c:pt idx="150">
                  <c:v>105.39003851276776</c:v>
                </c:pt>
                <c:pt idx="151">
                  <c:v>105.39003851276776</c:v>
                </c:pt>
                <c:pt idx="152">
                  <c:v>67.365674590806663</c:v>
                </c:pt>
                <c:pt idx="153">
                  <c:v>67.365674590806663</c:v>
                </c:pt>
                <c:pt idx="154">
                  <c:v>67.365674590806663</c:v>
                </c:pt>
                <c:pt idx="155">
                  <c:v>67.365674590806663</c:v>
                </c:pt>
                <c:pt idx="156">
                  <c:v>67.365674590806663</c:v>
                </c:pt>
                <c:pt idx="157">
                  <c:v>67.365674590806663</c:v>
                </c:pt>
                <c:pt idx="158">
                  <c:v>67.365674590806663</c:v>
                </c:pt>
                <c:pt idx="159">
                  <c:v>67.365674590806663</c:v>
                </c:pt>
                <c:pt idx="160">
                  <c:v>67.365674590806663</c:v>
                </c:pt>
                <c:pt idx="161">
                  <c:v>67.365674590806663</c:v>
                </c:pt>
                <c:pt idx="162">
                  <c:v>67.365674590806663</c:v>
                </c:pt>
                <c:pt idx="163">
                  <c:v>67.365674590806663</c:v>
                </c:pt>
                <c:pt idx="164">
                  <c:v>67.365674590806663</c:v>
                </c:pt>
                <c:pt idx="165">
                  <c:v>67.365674590806663</c:v>
                </c:pt>
                <c:pt idx="166">
                  <c:v>67.365674590806663</c:v>
                </c:pt>
                <c:pt idx="167">
                  <c:v>67.365674590806663</c:v>
                </c:pt>
                <c:pt idx="168">
                  <c:v>67.365674590806663</c:v>
                </c:pt>
                <c:pt idx="169">
                  <c:v>67.365674590806663</c:v>
                </c:pt>
                <c:pt idx="170">
                  <c:v>67.365674590806663</c:v>
                </c:pt>
                <c:pt idx="171">
                  <c:v>67.365674590806663</c:v>
                </c:pt>
                <c:pt idx="172">
                  <c:v>67.365674590806663</c:v>
                </c:pt>
                <c:pt idx="173">
                  <c:v>67.365674590806663</c:v>
                </c:pt>
                <c:pt idx="174">
                  <c:v>67.365674590806663</c:v>
                </c:pt>
                <c:pt idx="175">
                  <c:v>67.365674590806663</c:v>
                </c:pt>
                <c:pt idx="176">
                  <c:v>67.365674590806663</c:v>
                </c:pt>
                <c:pt idx="177">
                  <c:v>67.365674590806663</c:v>
                </c:pt>
                <c:pt idx="178">
                  <c:v>67.365674590806663</c:v>
                </c:pt>
                <c:pt idx="179">
                  <c:v>67.365674590806663</c:v>
                </c:pt>
                <c:pt idx="180">
                  <c:v>67.365674590806663</c:v>
                </c:pt>
                <c:pt idx="181">
                  <c:v>67.365674590806663</c:v>
                </c:pt>
                <c:pt idx="182">
                  <c:v>29.84349272875162</c:v>
                </c:pt>
                <c:pt idx="183">
                  <c:v>29.84349272875162</c:v>
                </c:pt>
                <c:pt idx="184">
                  <c:v>29.84349272875162</c:v>
                </c:pt>
                <c:pt idx="185">
                  <c:v>29.84349272875162</c:v>
                </c:pt>
                <c:pt idx="186">
                  <c:v>29.84349272875162</c:v>
                </c:pt>
                <c:pt idx="187">
                  <c:v>29.84349272875162</c:v>
                </c:pt>
                <c:pt idx="188">
                  <c:v>29.84349272875162</c:v>
                </c:pt>
                <c:pt idx="189">
                  <c:v>29.84349272875162</c:v>
                </c:pt>
                <c:pt idx="190">
                  <c:v>29.84349272875162</c:v>
                </c:pt>
                <c:pt idx="191">
                  <c:v>29.84349272875162</c:v>
                </c:pt>
                <c:pt idx="192">
                  <c:v>29.84349272875162</c:v>
                </c:pt>
                <c:pt idx="193">
                  <c:v>29.84349272875162</c:v>
                </c:pt>
                <c:pt idx="194">
                  <c:v>29.84349272875162</c:v>
                </c:pt>
                <c:pt idx="195">
                  <c:v>29.84349272875162</c:v>
                </c:pt>
                <c:pt idx="196">
                  <c:v>29.84349272875162</c:v>
                </c:pt>
                <c:pt idx="197">
                  <c:v>29.84349272875162</c:v>
                </c:pt>
                <c:pt idx="198">
                  <c:v>29.84349272875162</c:v>
                </c:pt>
                <c:pt idx="199">
                  <c:v>29.84349272875162</c:v>
                </c:pt>
                <c:pt idx="200">
                  <c:v>29.84349272875162</c:v>
                </c:pt>
                <c:pt idx="201">
                  <c:v>29.84349272875162</c:v>
                </c:pt>
                <c:pt idx="202">
                  <c:v>29.84349272875162</c:v>
                </c:pt>
                <c:pt idx="203">
                  <c:v>29.84349272875162</c:v>
                </c:pt>
                <c:pt idx="204">
                  <c:v>29.84349272875162</c:v>
                </c:pt>
                <c:pt idx="205">
                  <c:v>29.84349272875162</c:v>
                </c:pt>
                <c:pt idx="206">
                  <c:v>29.84349272875162</c:v>
                </c:pt>
                <c:pt idx="207">
                  <c:v>29.84349272875162</c:v>
                </c:pt>
                <c:pt idx="208">
                  <c:v>29.84349272875162</c:v>
                </c:pt>
                <c:pt idx="209">
                  <c:v>29.84349272875162</c:v>
                </c:pt>
                <c:pt idx="210">
                  <c:v>29.84349272875162</c:v>
                </c:pt>
                <c:pt idx="211">
                  <c:v>29.84349272875162</c:v>
                </c:pt>
                <c:pt idx="212">
                  <c:v>29.84349272875162</c:v>
                </c:pt>
                <c:pt idx="213">
                  <c:v>18.986638343516127</c:v>
                </c:pt>
                <c:pt idx="214">
                  <c:v>18.986638343516127</c:v>
                </c:pt>
                <c:pt idx="215">
                  <c:v>18.986638343516127</c:v>
                </c:pt>
                <c:pt idx="216">
                  <c:v>18.986638343516127</c:v>
                </c:pt>
                <c:pt idx="217">
                  <c:v>18.986638343516127</c:v>
                </c:pt>
                <c:pt idx="218">
                  <c:v>18.986638343516127</c:v>
                </c:pt>
                <c:pt idx="219">
                  <c:v>18.986638343516127</c:v>
                </c:pt>
                <c:pt idx="220">
                  <c:v>18.986638343516127</c:v>
                </c:pt>
                <c:pt idx="221">
                  <c:v>18.986638343516127</c:v>
                </c:pt>
                <c:pt idx="222">
                  <c:v>18.986638343516127</c:v>
                </c:pt>
                <c:pt idx="223">
                  <c:v>18.986638343516127</c:v>
                </c:pt>
                <c:pt idx="224">
                  <c:v>18.986638343516127</c:v>
                </c:pt>
                <c:pt idx="225">
                  <c:v>18.986638343516127</c:v>
                </c:pt>
                <c:pt idx="226">
                  <c:v>18.986638343516127</c:v>
                </c:pt>
                <c:pt idx="227">
                  <c:v>18.986638343516127</c:v>
                </c:pt>
                <c:pt idx="228">
                  <c:v>18.986638343516127</c:v>
                </c:pt>
                <c:pt idx="229">
                  <c:v>18.986638343516127</c:v>
                </c:pt>
                <c:pt idx="230">
                  <c:v>18.986638343516127</c:v>
                </c:pt>
                <c:pt idx="231">
                  <c:v>18.986638343516127</c:v>
                </c:pt>
                <c:pt idx="232">
                  <c:v>18.986638343516127</c:v>
                </c:pt>
                <c:pt idx="233">
                  <c:v>18.986638343516127</c:v>
                </c:pt>
                <c:pt idx="234">
                  <c:v>18.986638343516127</c:v>
                </c:pt>
                <c:pt idx="235">
                  <c:v>18.986638343516127</c:v>
                </c:pt>
                <c:pt idx="236">
                  <c:v>18.986638343516127</c:v>
                </c:pt>
                <c:pt idx="237">
                  <c:v>18.986638343516127</c:v>
                </c:pt>
                <c:pt idx="238">
                  <c:v>18.986638343516127</c:v>
                </c:pt>
                <c:pt idx="239">
                  <c:v>18.986638343516127</c:v>
                </c:pt>
                <c:pt idx="240">
                  <c:v>18.986638343516127</c:v>
                </c:pt>
                <c:pt idx="241">
                  <c:v>18.986638343516127</c:v>
                </c:pt>
                <c:pt idx="242">
                  <c:v>18.986638343516127</c:v>
                </c:pt>
                <c:pt idx="243">
                  <c:v>18.986638343516127</c:v>
                </c:pt>
                <c:pt idx="244">
                  <c:v>24.454188275390013</c:v>
                </c:pt>
                <c:pt idx="245">
                  <c:v>24.454188275390013</c:v>
                </c:pt>
                <c:pt idx="246">
                  <c:v>24.454188275390013</c:v>
                </c:pt>
                <c:pt idx="247">
                  <c:v>24.454188275390013</c:v>
                </c:pt>
                <c:pt idx="248">
                  <c:v>24.454188275390013</c:v>
                </c:pt>
                <c:pt idx="249">
                  <c:v>24.454188275390013</c:v>
                </c:pt>
                <c:pt idx="250">
                  <c:v>24.454188275390013</c:v>
                </c:pt>
                <c:pt idx="251">
                  <c:v>24.454188275390013</c:v>
                </c:pt>
                <c:pt idx="252">
                  <c:v>24.454188275390013</c:v>
                </c:pt>
                <c:pt idx="253">
                  <c:v>24.454188275390013</c:v>
                </c:pt>
                <c:pt idx="254">
                  <c:v>24.454188275390013</c:v>
                </c:pt>
                <c:pt idx="255">
                  <c:v>24.454188275390013</c:v>
                </c:pt>
                <c:pt idx="256">
                  <c:v>24.454188275390013</c:v>
                </c:pt>
                <c:pt idx="257">
                  <c:v>24.454188275390013</c:v>
                </c:pt>
                <c:pt idx="258">
                  <c:v>24.454188275390013</c:v>
                </c:pt>
                <c:pt idx="259">
                  <c:v>24.454188275390013</c:v>
                </c:pt>
                <c:pt idx="260">
                  <c:v>24.454188275390013</c:v>
                </c:pt>
                <c:pt idx="261">
                  <c:v>24.454188275390013</c:v>
                </c:pt>
                <c:pt idx="262">
                  <c:v>24.454188275390013</c:v>
                </c:pt>
                <c:pt idx="263">
                  <c:v>24.454188275390013</c:v>
                </c:pt>
                <c:pt idx="264">
                  <c:v>24.454188275390013</c:v>
                </c:pt>
                <c:pt idx="265">
                  <c:v>24.454188275390013</c:v>
                </c:pt>
                <c:pt idx="266">
                  <c:v>24.454188275390013</c:v>
                </c:pt>
                <c:pt idx="267">
                  <c:v>24.454188275390013</c:v>
                </c:pt>
                <c:pt idx="268">
                  <c:v>24.454188275390013</c:v>
                </c:pt>
                <c:pt idx="269">
                  <c:v>24.454188275390013</c:v>
                </c:pt>
                <c:pt idx="270">
                  <c:v>24.454188275390013</c:v>
                </c:pt>
                <c:pt idx="271">
                  <c:v>24.454188275390013</c:v>
                </c:pt>
                <c:pt idx="272">
                  <c:v>24.454188275390013</c:v>
                </c:pt>
                <c:pt idx="273">
                  <c:v>24.454188275390013</c:v>
                </c:pt>
                <c:pt idx="274">
                  <c:v>47.623389215219341</c:v>
                </c:pt>
                <c:pt idx="275">
                  <c:v>47.623389215219341</c:v>
                </c:pt>
                <c:pt idx="276">
                  <c:v>47.623389215219341</c:v>
                </c:pt>
                <c:pt idx="277">
                  <c:v>47.623389215219341</c:v>
                </c:pt>
                <c:pt idx="278">
                  <c:v>47.623389215219341</c:v>
                </c:pt>
                <c:pt idx="279">
                  <c:v>47.623389215219341</c:v>
                </c:pt>
                <c:pt idx="280">
                  <c:v>47.623389215219341</c:v>
                </c:pt>
                <c:pt idx="281">
                  <c:v>47.623389215219341</c:v>
                </c:pt>
                <c:pt idx="282">
                  <c:v>47.623389215219341</c:v>
                </c:pt>
                <c:pt idx="283">
                  <c:v>47.623389215219341</c:v>
                </c:pt>
                <c:pt idx="284">
                  <c:v>47.623389215219341</c:v>
                </c:pt>
                <c:pt idx="285">
                  <c:v>47.623389215219341</c:v>
                </c:pt>
                <c:pt idx="286">
                  <c:v>47.623389215219341</c:v>
                </c:pt>
                <c:pt idx="287">
                  <c:v>47.623389215219341</c:v>
                </c:pt>
                <c:pt idx="288">
                  <c:v>47.623389215219341</c:v>
                </c:pt>
                <c:pt idx="289">
                  <c:v>47.623389215219341</c:v>
                </c:pt>
                <c:pt idx="290">
                  <c:v>47.623389215219341</c:v>
                </c:pt>
                <c:pt idx="291">
                  <c:v>47.623389215219341</c:v>
                </c:pt>
                <c:pt idx="292">
                  <c:v>47.623389215219341</c:v>
                </c:pt>
                <c:pt idx="293">
                  <c:v>47.623389215219341</c:v>
                </c:pt>
                <c:pt idx="294">
                  <c:v>47.623389215219341</c:v>
                </c:pt>
                <c:pt idx="295">
                  <c:v>47.623389215219341</c:v>
                </c:pt>
                <c:pt idx="296">
                  <c:v>47.623389215219341</c:v>
                </c:pt>
                <c:pt idx="297">
                  <c:v>47.623389215219341</c:v>
                </c:pt>
                <c:pt idx="298">
                  <c:v>47.623389215219341</c:v>
                </c:pt>
                <c:pt idx="299">
                  <c:v>47.623389215219341</c:v>
                </c:pt>
                <c:pt idx="300">
                  <c:v>47.623389215219341</c:v>
                </c:pt>
                <c:pt idx="301">
                  <c:v>47.623389215219341</c:v>
                </c:pt>
                <c:pt idx="302">
                  <c:v>47.623389215219341</c:v>
                </c:pt>
                <c:pt idx="303">
                  <c:v>47.623389215219341</c:v>
                </c:pt>
                <c:pt idx="304">
                  <c:v>47.623389215219341</c:v>
                </c:pt>
                <c:pt idx="305">
                  <c:v>91.226947198273336</c:v>
                </c:pt>
                <c:pt idx="306">
                  <c:v>91.226947198273336</c:v>
                </c:pt>
                <c:pt idx="307">
                  <c:v>91.226947198273336</c:v>
                </c:pt>
                <c:pt idx="308">
                  <c:v>91.226947198273336</c:v>
                </c:pt>
                <c:pt idx="309">
                  <c:v>91.226947198273336</c:v>
                </c:pt>
                <c:pt idx="310">
                  <c:v>91.226947198273336</c:v>
                </c:pt>
                <c:pt idx="311">
                  <c:v>91.226947198273336</c:v>
                </c:pt>
                <c:pt idx="312">
                  <c:v>91.226947198273336</c:v>
                </c:pt>
                <c:pt idx="313">
                  <c:v>91.226947198273336</c:v>
                </c:pt>
                <c:pt idx="314">
                  <c:v>91.226947198273336</c:v>
                </c:pt>
                <c:pt idx="315">
                  <c:v>91.226947198273336</c:v>
                </c:pt>
                <c:pt idx="316">
                  <c:v>91.226947198273336</c:v>
                </c:pt>
                <c:pt idx="317">
                  <c:v>91.226947198273336</c:v>
                </c:pt>
                <c:pt idx="318">
                  <c:v>91.226947198273336</c:v>
                </c:pt>
                <c:pt idx="319">
                  <c:v>91.226947198273336</c:v>
                </c:pt>
                <c:pt idx="320">
                  <c:v>91.226947198273336</c:v>
                </c:pt>
                <c:pt idx="321">
                  <c:v>91.226947198273336</c:v>
                </c:pt>
                <c:pt idx="322">
                  <c:v>91.226947198273336</c:v>
                </c:pt>
                <c:pt idx="323">
                  <c:v>91.226947198273336</c:v>
                </c:pt>
                <c:pt idx="324">
                  <c:v>91.226947198273336</c:v>
                </c:pt>
                <c:pt idx="325">
                  <c:v>91.226947198273336</c:v>
                </c:pt>
                <c:pt idx="326">
                  <c:v>91.226947198273336</c:v>
                </c:pt>
                <c:pt idx="327">
                  <c:v>91.226947198273336</c:v>
                </c:pt>
                <c:pt idx="328">
                  <c:v>91.226947198273336</c:v>
                </c:pt>
                <c:pt idx="329">
                  <c:v>91.226947198273336</c:v>
                </c:pt>
                <c:pt idx="330">
                  <c:v>91.226947198273336</c:v>
                </c:pt>
                <c:pt idx="331">
                  <c:v>91.226947198273336</c:v>
                </c:pt>
                <c:pt idx="332">
                  <c:v>91.226947198273336</c:v>
                </c:pt>
                <c:pt idx="333">
                  <c:v>91.226947198273336</c:v>
                </c:pt>
                <c:pt idx="334">
                  <c:v>91.226947198273336</c:v>
                </c:pt>
                <c:pt idx="335">
                  <c:v>120.52069846150647</c:v>
                </c:pt>
                <c:pt idx="336">
                  <c:v>120.52069846150647</c:v>
                </c:pt>
                <c:pt idx="337">
                  <c:v>120.52069846150647</c:v>
                </c:pt>
                <c:pt idx="338">
                  <c:v>120.52069846150647</c:v>
                </c:pt>
                <c:pt idx="339">
                  <c:v>120.52069846150647</c:v>
                </c:pt>
                <c:pt idx="340">
                  <c:v>120.52069846150647</c:v>
                </c:pt>
                <c:pt idx="341">
                  <c:v>120.52069846150647</c:v>
                </c:pt>
                <c:pt idx="342">
                  <c:v>120.52069846150647</c:v>
                </c:pt>
                <c:pt idx="343">
                  <c:v>120.52069846150647</c:v>
                </c:pt>
                <c:pt idx="344">
                  <c:v>120.52069846150647</c:v>
                </c:pt>
                <c:pt idx="345">
                  <c:v>120.52069846150647</c:v>
                </c:pt>
                <c:pt idx="346">
                  <c:v>120.52069846150647</c:v>
                </c:pt>
                <c:pt idx="347">
                  <c:v>120.52069846150647</c:v>
                </c:pt>
                <c:pt idx="348">
                  <c:v>120.52069846150647</c:v>
                </c:pt>
                <c:pt idx="349">
                  <c:v>120.52069846150647</c:v>
                </c:pt>
                <c:pt idx="350">
                  <c:v>120.52069846150647</c:v>
                </c:pt>
                <c:pt idx="351">
                  <c:v>120.52069846150647</c:v>
                </c:pt>
                <c:pt idx="352">
                  <c:v>120.52069846150647</c:v>
                </c:pt>
                <c:pt idx="353">
                  <c:v>120.52069846150647</c:v>
                </c:pt>
                <c:pt idx="354">
                  <c:v>120.52069846150647</c:v>
                </c:pt>
                <c:pt idx="355">
                  <c:v>120.52069846150647</c:v>
                </c:pt>
                <c:pt idx="356">
                  <c:v>120.52069846150647</c:v>
                </c:pt>
                <c:pt idx="357">
                  <c:v>120.52069846150647</c:v>
                </c:pt>
                <c:pt idx="358">
                  <c:v>120.52069846150647</c:v>
                </c:pt>
                <c:pt idx="359">
                  <c:v>120.52069846150647</c:v>
                </c:pt>
                <c:pt idx="360">
                  <c:v>120.52069846150647</c:v>
                </c:pt>
                <c:pt idx="361">
                  <c:v>120.52069846150647</c:v>
                </c:pt>
                <c:pt idx="362">
                  <c:v>120.52069846150647</c:v>
                </c:pt>
                <c:pt idx="363">
                  <c:v>120.52069846150647</c:v>
                </c:pt>
                <c:pt idx="364">
                  <c:v>120.52069846150647</c:v>
                </c:pt>
                <c:pt idx="365">
                  <c:v>120.52069846150647</c:v>
                </c:pt>
                <c:pt idx="366">
                  <c:v>135.24067353850003</c:v>
                </c:pt>
                <c:pt idx="367">
                  <c:v>135.24067353850003</c:v>
                </c:pt>
                <c:pt idx="368">
                  <c:v>135.24067353850003</c:v>
                </c:pt>
                <c:pt idx="369">
                  <c:v>135.24067353850003</c:v>
                </c:pt>
                <c:pt idx="370">
                  <c:v>135.24067353850003</c:v>
                </c:pt>
                <c:pt idx="371">
                  <c:v>135.24067353850003</c:v>
                </c:pt>
                <c:pt idx="372">
                  <c:v>135.24067353850003</c:v>
                </c:pt>
                <c:pt idx="373">
                  <c:v>135.24067353850003</c:v>
                </c:pt>
                <c:pt idx="374">
                  <c:v>135.24067353850003</c:v>
                </c:pt>
                <c:pt idx="375">
                  <c:v>135.24067353850003</c:v>
                </c:pt>
                <c:pt idx="376">
                  <c:v>135.24067353850003</c:v>
                </c:pt>
                <c:pt idx="377">
                  <c:v>135.24067353850003</c:v>
                </c:pt>
                <c:pt idx="378">
                  <c:v>135.24067353850003</c:v>
                </c:pt>
                <c:pt idx="379">
                  <c:v>135.24067353850003</c:v>
                </c:pt>
                <c:pt idx="380">
                  <c:v>135.24067353850003</c:v>
                </c:pt>
                <c:pt idx="381">
                  <c:v>135.24067353850003</c:v>
                </c:pt>
                <c:pt idx="382">
                  <c:v>135.24067353850003</c:v>
                </c:pt>
                <c:pt idx="383">
                  <c:v>135.24067353850003</c:v>
                </c:pt>
                <c:pt idx="384">
                  <c:v>135.24067353850003</c:v>
                </c:pt>
                <c:pt idx="385">
                  <c:v>135.24067353850003</c:v>
                </c:pt>
                <c:pt idx="386">
                  <c:v>135.24067353850003</c:v>
                </c:pt>
                <c:pt idx="387">
                  <c:v>135.24067353850003</c:v>
                </c:pt>
                <c:pt idx="388">
                  <c:v>135.24067353850003</c:v>
                </c:pt>
                <c:pt idx="389">
                  <c:v>135.24067353850003</c:v>
                </c:pt>
                <c:pt idx="390">
                  <c:v>135.24067353850003</c:v>
                </c:pt>
                <c:pt idx="391">
                  <c:v>135.24067353850003</c:v>
                </c:pt>
                <c:pt idx="392">
                  <c:v>135.24067353850003</c:v>
                </c:pt>
                <c:pt idx="393">
                  <c:v>135.24067353850003</c:v>
                </c:pt>
                <c:pt idx="394">
                  <c:v>135.24067353850003</c:v>
                </c:pt>
                <c:pt idx="395">
                  <c:v>135.24067353850003</c:v>
                </c:pt>
                <c:pt idx="396">
                  <c:v>135.24067353850003</c:v>
                </c:pt>
                <c:pt idx="397">
                  <c:v>122.07452576097486</c:v>
                </c:pt>
                <c:pt idx="398">
                  <c:v>122.07452576097486</c:v>
                </c:pt>
                <c:pt idx="399">
                  <c:v>122.07452576097486</c:v>
                </c:pt>
                <c:pt idx="400">
                  <c:v>122.07452576097486</c:v>
                </c:pt>
                <c:pt idx="401">
                  <c:v>122.07452576097486</c:v>
                </c:pt>
                <c:pt idx="402">
                  <c:v>122.07452576097486</c:v>
                </c:pt>
                <c:pt idx="403">
                  <c:v>122.07452576097486</c:v>
                </c:pt>
                <c:pt idx="404">
                  <c:v>122.07452576097486</c:v>
                </c:pt>
                <c:pt idx="405">
                  <c:v>122.07452576097486</c:v>
                </c:pt>
                <c:pt idx="406">
                  <c:v>122.07452576097486</c:v>
                </c:pt>
                <c:pt idx="407">
                  <c:v>122.07452576097486</c:v>
                </c:pt>
                <c:pt idx="408">
                  <c:v>122.07452576097486</c:v>
                </c:pt>
                <c:pt idx="409">
                  <c:v>122.07452576097486</c:v>
                </c:pt>
                <c:pt idx="410">
                  <c:v>122.07452576097486</c:v>
                </c:pt>
                <c:pt idx="411">
                  <c:v>122.07452576097486</c:v>
                </c:pt>
                <c:pt idx="412">
                  <c:v>122.07452576097486</c:v>
                </c:pt>
                <c:pt idx="413">
                  <c:v>122.07452576097486</c:v>
                </c:pt>
                <c:pt idx="414">
                  <c:v>122.07452576097486</c:v>
                </c:pt>
                <c:pt idx="415">
                  <c:v>122.07452576097486</c:v>
                </c:pt>
                <c:pt idx="416">
                  <c:v>122.07452576097486</c:v>
                </c:pt>
                <c:pt idx="417">
                  <c:v>122.07452576097486</c:v>
                </c:pt>
                <c:pt idx="418">
                  <c:v>122.07452576097486</c:v>
                </c:pt>
                <c:pt idx="419">
                  <c:v>122.07452576097486</c:v>
                </c:pt>
                <c:pt idx="420">
                  <c:v>122.07452576097486</c:v>
                </c:pt>
                <c:pt idx="421">
                  <c:v>122.07452576097486</c:v>
                </c:pt>
                <c:pt idx="422">
                  <c:v>122.07452576097486</c:v>
                </c:pt>
                <c:pt idx="423">
                  <c:v>122.07452576097486</c:v>
                </c:pt>
                <c:pt idx="424">
                  <c:v>122.07452576097486</c:v>
                </c:pt>
                <c:pt idx="425">
                  <c:v>122.40636977029355</c:v>
                </c:pt>
                <c:pt idx="426">
                  <c:v>122.40636977029355</c:v>
                </c:pt>
                <c:pt idx="427">
                  <c:v>122.40636977029355</c:v>
                </c:pt>
                <c:pt idx="428">
                  <c:v>122.40636977029355</c:v>
                </c:pt>
                <c:pt idx="429">
                  <c:v>122.40636977029355</c:v>
                </c:pt>
                <c:pt idx="430">
                  <c:v>122.40636977029355</c:v>
                </c:pt>
                <c:pt idx="431">
                  <c:v>122.40636977029355</c:v>
                </c:pt>
                <c:pt idx="432">
                  <c:v>122.40636977029355</c:v>
                </c:pt>
                <c:pt idx="433">
                  <c:v>122.40636977029355</c:v>
                </c:pt>
                <c:pt idx="434">
                  <c:v>122.40636977029355</c:v>
                </c:pt>
                <c:pt idx="435">
                  <c:v>122.40636977029355</c:v>
                </c:pt>
                <c:pt idx="436">
                  <c:v>122.40636977029355</c:v>
                </c:pt>
                <c:pt idx="437">
                  <c:v>122.40636977029355</c:v>
                </c:pt>
                <c:pt idx="438">
                  <c:v>122.40636977029355</c:v>
                </c:pt>
                <c:pt idx="439">
                  <c:v>122.40636977029355</c:v>
                </c:pt>
                <c:pt idx="440">
                  <c:v>122.40636977029355</c:v>
                </c:pt>
                <c:pt idx="441">
                  <c:v>122.40636977029355</c:v>
                </c:pt>
                <c:pt idx="442">
                  <c:v>122.40636977029355</c:v>
                </c:pt>
                <c:pt idx="443">
                  <c:v>122.40636977029355</c:v>
                </c:pt>
                <c:pt idx="444">
                  <c:v>122.40636977029355</c:v>
                </c:pt>
                <c:pt idx="445">
                  <c:v>122.40636977029355</c:v>
                </c:pt>
                <c:pt idx="446">
                  <c:v>122.40636977029355</c:v>
                </c:pt>
                <c:pt idx="447">
                  <c:v>122.40636977029355</c:v>
                </c:pt>
                <c:pt idx="448">
                  <c:v>122.40636977029355</c:v>
                </c:pt>
                <c:pt idx="449">
                  <c:v>122.40636977029355</c:v>
                </c:pt>
                <c:pt idx="450">
                  <c:v>122.40636977029355</c:v>
                </c:pt>
                <c:pt idx="451">
                  <c:v>122.40636977029355</c:v>
                </c:pt>
                <c:pt idx="452">
                  <c:v>122.40636977029355</c:v>
                </c:pt>
                <c:pt idx="453">
                  <c:v>122.40636977029355</c:v>
                </c:pt>
                <c:pt idx="454">
                  <c:v>122.40636977029355</c:v>
                </c:pt>
                <c:pt idx="455">
                  <c:v>122.40636977029355</c:v>
                </c:pt>
                <c:pt idx="456">
                  <c:v>125.11974564249337</c:v>
                </c:pt>
                <c:pt idx="457">
                  <c:v>125.11974564249337</c:v>
                </c:pt>
                <c:pt idx="458">
                  <c:v>125.11974564249337</c:v>
                </c:pt>
                <c:pt idx="459">
                  <c:v>125.11974564249337</c:v>
                </c:pt>
                <c:pt idx="460">
                  <c:v>125.11974564249337</c:v>
                </c:pt>
                <c:pt idx="461">
                  <c:v>125.11974564249337</c:v>
                </c:pt>
                <c:pt idx="462">
                  <c:v>125.11974564249337</c:v>
                </c:pt>
                <c:pt idx="463">
                  <c:v>125.11974564249337</c:v>
                </c:pt>
                <c:pt idx="464">
                  <c:v>125.11974564249337</c:v>
                </c:pt>
                <c:pt idx="465">
                  <c:v>125.11974564249337</c:v>
                </c:pt>
                <c:pt idx="466">
                  <c:v>125.11974564249337</c:v>
                </c:pt>
                <c:pt idx="467">
                  <c:v>125.11974564249337</c:v>
                </c:pt>
                <c:pt idx="468">
                  <c:v>125.11974564249337</c:v>
                </c:pt>
                <c:pt idx="469">
                  <c:v>125.11974564249337</c:v>
                </c:pt>
                <c:pt idx="470">
                  <c:v>125.11974564249337</c:v>
                </c:pt>
                <c:pt idx="471">
                  <c:v>125.11974564249337</c:v>
                </c:pt>
                <c:pt idx="472">
                  <c:v>125.11974564249337</c:v>
                </c:pt>
                <c:pt idx="473">
                  <c:v>125.11974564249337</c:v>
                </c:pt>
                <c:pt idx="474">
                  <c:v>125.11974564249337</c:v>
                </c:pt>
                <c:pt idx="475">
                  <c:v>125.11974564249337</c:v>
                </c:pt>
                <c:pt idx="476">
                  <c:v>125.11974564249337</c:v>
                </c:pt>
                <c:pt idx="477">
                  <c:v>125.11974564249337</c:v>
                </c:pt>
                <c:pt idx="478">
                  <c:v>125.11974564249337</c:v>
                </c:pt>
                <c:pt idx="479">
                  <c:v>125.11974564249337</c:v>
                </c:pt>
                <c:pt idx="480">
                  <c:v>125.11974564249337</c:v>
                </c:pt>
                <c:pt idx="481">
                  <c:v>125.11974564249337</c:v>
                </c:pt>
                <c:pt idx="482">
                  <c:v>125.11974564249337</c:v>
                </c:pt>
                <c:pt idx="483">
                  <c:v>125.11974564249337</c:v>
                </c:pt>
                <c:pt idx="484">
                  <c:v>125.11974564249337</c:v>
                </c:pt>
                <c:pt idx="485">
                  <c:v>125.11974564249337</c:v>
                </c:pt>
                <c:pt idx="486">
                  <c:v>107.31133785069035</c:v>
                </c:pt>
                <c:pt idx="487">
                  <c:v>107.31133785069035</c:v>
                </c:pt>
                <c:pt idx="488">
                  <c:v>107.31133785069035</c:v>
                </c:pt>
                <c:pt idx="489">
                  <c:v>107.31133785069035</c:v>
                </c:pt>
                <c:pt idx="490">
                  <c:v>107.31133785069035</c:v>
                </c:pt>
                <c:pt idx="491">
                  <c:v>107.31133785069035</c:v>
                </c:pt>
                <c:pt idx="492">
                  <c:v>107.31133785069035</c:v>
                </c:pt>
                <c:pt idx="493">
                  <c:v>107.31133785069035</c:v>
                </c:pt>
                <c:pt idx="494">
                  <c:v>107.31133785069035</c:v>
                </c:pt>
                <c:pt idx="495">
                  <c:v>107.31133785069035</c:v>
                </c:pt>
                <c:pt idx="496">
                  <c:v>107.31133785069035</c:v>
                </c:pt>
                <c:pt idx="497">
                  <c:v>107.31133785069035</c:v>
                </c:pt>
                <c:pt idx="498">
                  <c:v>107.31133785069035</c:v>
                </c:pt>
                <c:pt idx="499">
                  <c:v>107.31133785069035</c:v>
                </c:pt>
                <c:pt idx="500">
                  <c:v>107.31133785069035</c:v>
                </c:pt>
                <c:pt idx="501">
                  <c:v>107.31133785069035</c:v>
                </c:pt>
                <c:pt idx="502">
                  <c:v>107.31133785069035</c:v>
                </c:pt>
                <c:pt idx="503">
                  <c:v>107.31133785069035</c:v>
                </c:pt>
                <c:pt idx="504">
                  <c:v>107.31133785069035</c:v>
                </c:pt>
                <c:pt idx="505">
                  <c:v>107.31133785069035</c:v>
                </c:pt>
                <c:pt idx="506">
                  <c:v>107.31133785069035</c:v>
                </c:pt>
                <c:pt idx="507">
                  <c:v>107.31133785069035</c:v>
                </c:pt>
                <c:pt idx="508">
                  <c:v>107.31133785069035</c:v>
                </c:pt>
                <c:pt idx="509">
                  <c:v>107.31133785069035</c:v>
                </c:pt>
                <c:pt idx="510">
                  <c:v>107.31133785069035</c:v>
                </c:pt>
                <c:pt idx="511">
                  <c:v>107.31133785069035</c:v>
                </c:pt>
                <c:pt idx="512">
                  <c:v>107.31133785069035</c:v>
                </c:pt>
                <c:pt idx="513">
                  <c:v>107.31133785069035</c:v>
                </c:pt>
                <c:pt idx="514">
                  <c:v>107.31133785069035</c:v>
                </c:pt>
                <c:pt idx="515">
                  <c:v>107.31133785069035</c:v>
                </c:pt>
                <c:pt idx="516">
                  <c:v>107.31133785069035</c:v>
                </c:pt>
                <c:pt idx="517">
                  <c:v>67.089556183946655</c:v>
                </c:pt>
                <c:pt idx="518">
                  <c:v>67.089556183946655</c:v>
                </c:pt>
                <c:pt idx="519">
                  <c:v>67.089556183946655</c:v>
                </c:pt>
                <c:pt idx="520">
                  <c:v>67.089556183946655</c:v>
                </c:pt>
                <c:pt idx="521">
                  <c:v>67.089556183946655</c:v>
                </c:pt>
                <c:pt idx="522">
                  <c:v>67.089556183946655</c:v>
                </c:pt>
                <c:pt idx="523">
                  <c:v>67.089556183946655</c:v>
                </c:pt>
                <c:pt idx="524">
                  <c:v>67.089556183946655</c:v>
                </c:pt>
                <c:pt idx="525">
                  <c:v>67.089556183946655</c:v>
                </c:pt>
                <c:pt idx="526">
                  <c:v>67.089556183946655</c:v>
                </c:pt>
                <c:pt idx="527">
                  <c:v>67.089556183946655</c:v>
                </c:pt>
                <c:pt idx="528">
                  <c:v>67.089556183946655</c:v>
                </c:pt>
                <c:pt idx="529">
                  <c:v>67.089556183946655</c:v>
                </c:pt>
                <c:pt idx="530">
                  <c:v>67.089556183946655</c:v>
                </c:pt>
                <c:pt idx="531">
                  <c:v>67.089556183946655</c:v>
                </c:pt>
                <c:pt idx="532">
                  <c:v>67.089556183946655</c:v>
                </c:pt>
                <c:pt idx="533">
                  <c:v>67.089556183946655</c:v>
                </c:pt>
                <c:pt idx="534">
                  <c:v>67.089556183946655</c:v>
                </c:pt>
                <c:pt idx="535">
                  <c:v>67.089556183946655</c:v>
                </c:pt>
                <c:pt idx="536">
                  <c:v>67.089556183946655</c:v>
                </c:pt>
                <c:pt idx="537">
                  <c:v>67.089556183946655</c:v>
                </c:pt>
                <c:pt idx="538">
                  <c:v>67.089556183946655</c:v>
                </c:pt>
                <c:pt idx="539">
                  <c:v>67.089556183946655</c:v>
                </c:pt>
                <c:pt idx="540">
                  <c:v>67.089556183946655</c:v>
                </c:pt>
                <c:pt idx="541">
                  <c:v>67.089556183946655</c:v>
                </c:pt>
                <c:pt idx="542">
                  <c:v>67.089556183946655</c:v>
                </c:pt>
                <c:pt idx="543">
                  <c:v>67.089556183946655</c:v>
                </c:pt>
                <c:pt idx="544">
                  <c:v>67.089556183946655</c:v>
                </c:pt>
                <c:pt idx="545">
                  <c:v>67.089556183946655</c:v>
                </c:pt>
                <c:pt idx="546">
                  <c:v>67.089556183946655</c:v>
                </c:pt>
                <c:pt idx="547">
                  <c:v>29.495132564600013</c:v>
                </c:pt>
                <c:pt idx="548">
                  <c:v>29.495132564600013</c:v>
                </c:pt>
                <c:pt idx="549">
                  <c:v>29.495132564600013</c:v>
                </c:pt>
                <c:pt idx="550">
                  <c:v>29.495132564600013</c:v>
                </c:pt>
                <c:pt idx="551">
                  <c:v>29.495132564600013</c:v>
                </c:pt>
                <c:pt idx="552">
                  <c:v>29.495132564600013</c:v>
                </c:pt>
                <c:pt idx="553">
                  <c:v>29.495132564600013</c:v>
                </c:pt>
                <c:pt idx="554">
                  <c:v>29.495132564600013</c:v>
                </c:pt>
                <c:pt idx="555">
                  <c:v>29.495132564600013</c:v>
                </c:pt>
                <c:pt idx="556">
                  <c:v>29.495132564600013</c:v>
                </c:pt>
                <c:pt idx="557">
                  <c:v>29.495132564600013</c:v>
                </c:pt>
                <c:pt idx="558">
                  <c:v>29.495132564600013</c:v>
                </c:pt>
                <c:pt idx="559">
                  <c:v>29.495132564600013</c:v>
                </c:pt>
                <c:pt idx="560">
                  <c:v>29.495132564600013</c:v>
                </c:pt>
                <c:pt idx="561">
                  <c:v>29.495132564600013</c:v>
                </c:pt>
                <c:pt idx="562">
                  <c:v>29.495132564600013</c:v>
                </c:pt>
                <c:pt idx="563">
                  <c:v>29.495132564600013</c:v>
                </c:pt>
                <c:pt idx="564">
                  <c:v>29.495132564600013</c:v>
                </c:pt>
                <c:pt idx="565">
                  <c:v>29.495132564600013</c:v>
                </c:pt>
                <c:pt idx="566">
                  <c:v>29.495132564600013</c:v>
                </c:pt>
                <c:pt idx="567">
                  <c:v>29.495132564600013</c:v>
                </c:pt>
                <c:pt idx="568">
                  <c:v>29.495132564600013</c:v>
                </c:pt>
                <c:pt idx="569">
                  <c:v>29.495132564600013</c:v>
                </c:pt>
                <c:pt idx="570">
                  <c:v>29.495132564600013</c:v>
                </c:pt>
                <c:pt idx="571">
                  <c:v>29.495132564600013</c:v>
                </c:pt>
                <c:pt idx="572">
                  <c:v>29.495132564600013</c:v>
                </c:pt>
                <c:pt idx="573">
                  <c:v>29.495132564600013</c:v>
                </c:pt>
                <c:pt idx="574">
                  <c:v>29.495132564600013</c:v>
                </c:pt>
                <c:pt idx="575">
                  <c:v>29.495132564600013</c:v>
                </c:pt>
                <c:pt idx="576">
                  <c:v>29.495132564600013</c:v>
                </c:pt>
                <c:pt idx="577">
                  <c:v>29.495132564600013</c:v>
                </c:pt>
                <c:pt idx="578">
                  <c:v>18.209588883748388</c:v>
                </c:pt>
                <c:pt idx="579">
                  <c:v>18.209588883748388</c:v>
                </c:pt>
                <c:pt idx="580">
                  <c:v>18.209588883748388</c:v>
                </c:pt>
                <c:pt idx="581">
                  <c:v>18.209588883748388</c:v>
                </c:pt>
                <c:pt idx="582">
                  <c:v>18.209588883748388</c:v>
                </c:pt>
                <c:pt idx="583">
                  <c:v>18.209588883748388</c:v>
                </c:pt>
                <c:pt idx="584">
                  <c:v>18.209588883748388</c:v>
                </c:pt>
                <c:pt idx="585">
                  <c:v>18.209588883748388</c:v>
                </c:pt>
                <c:pt idx="586">
                  <c:v>18.209588883748388</c:v>
                </c:pt>
                <c:pt idx="587">
                  <c:v>18.209588883748388</c:v>
                </c:pt>
                <c:pt idx="588">
                  <c:v>18.209588883748388</c:v>
                </c:pt>
                <c:pt idx="589">
                  <c:v>18.209588883748388</c:v>
                </c:pt>
                <c:pt idx="590">
                  <c:v>18.209588883748388</c:v>
                </c:pt>
                <c:pt idx="591">
                  <c:v>18.209588883748388</c:v>
                </c:pt>
                <c:pt idx="592">
                  <c:v>18.209588883748388</c:v>
                </c:pt>
                <c:pt idx="593">
                  <c:v>18.209588883748388</c:v>
                </c:pt>
                <c:pt idx="594">
                  <c:v>18.209588883748388</c:v>
                </c:pt>
                <c:pt idx="595">
                  <c:v>18.209588883748388</c:v>
                </c:pt>
                <c:pt idx="596">
                  <c:v>18.209588883748388</c:v>
                </c:pt>
                <c:pt idx="597">
                  <c:v>18.209588883748388</c:v>
                </c:pt>
                <c:pt idx="598">
                  <c:v>18.209588883748388</c:v>
                </c:pt>
                <c:pt idx="599">
                  <c:v>18.209588883748388</c:v>
                </c:pt>
                <c:pt idx="600">
                  <c:v>18.209588883748388</c:v>
                </c:pt>
                <c:pt idx="601">
                  <c:v>18.209588883748388</c:v>
                </c:pt>
                <c:pt idx="602">
                  <c:v>18.209588883748388</c:v>
                </c:pt>
                <c:pt idx="603">
                  <c:v>18.209588883748388</c:v>
                </c:pt>
                <c:pt idx="604">
                  <c:v>18.209588883748388</c:v>
                </c:pt>
                <c:pt idx="605">
                  <c:v>18.209588883748388</c:v>
                </c:pt>
                <c:pt idx="606">
                  <c:v>18.209588883748388</c:v>
                </c:pt>
                <c:pt idx="607">
                  <c:v>18.209588883748388</c:v>
                </c:pt>
                <c:pt idx="608">
                  <c:v>18.209588883748388</c:v>
                </c:pt>
                <c:pt idx="609">
                  <c:v>23.816136999456674</c:v>
                </c:pt>
                <c:pt idx="610">
                  <c:v>23.816136999456674</c:v>
                </c:pt>
                <c:pt idx="611">
                  <c:v>23.816136999456674</c:v>
                </c:pt>
                <c:pt idx="612">
                  <c:v>23.816136999456674</c:v>
                </c:pt>
                <c:pt idx="613">
                  <c:v>23.816136999456674</c:v>
                </c:pt>
                <c:pt idx="614">
                  <c:v>23.816136999456674</c:v>
                </c:pt>
                <c:pt idx="615">
                  <c:v>23.816136999456674</c:v>
                </c:pt>
                <c:pt idx="616">
                  <c:v>23.816136999456674</c:v>
                </c:pt>
                <c:pt idx="617">
                  <c:v>23.816136999456674</c:v>
                </c:pt>
                <c:pt idx="618">
                  <c:v>23.816136999456674</c:v>
                </c:pt>
                <c:pt idx="619">
                  <c:v>23.816136999456674</c:v>
                </c:pt>
                <c:pt idx="620">
                  <c:v>23.816136999456674</c:v>
                </c:pt>
                <c:pt idx="621">
                  <c:v>23.816136999456674</c:v>
                </c:pt>
                <c:pt idx="622">
                  <c:v>23.816136999456674</c:v>
                </c:pt>
                <c:pt idx="623">
                  <c:v>23.816136999456674</c:v>
                </c:pt>
                <c:pt idx="624">
                  <c:v>23.816136999456674</c:v>
                </c:pt>
                <c:pt idx="625">
                  <c:v>23.816136999456674</c:v>
                </c:pt>
                <c:pt idx="626">
                  <c:v>23.816136999456674</c:v>
                </c:pt>
                <c:pt idx="627">
                  <c:v>23.816136999456674</c:v>
                </c:pt>
                <c:pt idx="628">
                  <c:v>23.816136999456674</c:v>
                </c:pt>
                <c:pt idx="629">
                  <c:v>23.816136999456674</c:v>
                </c:pt>
                <c:pt idx="630">
                  <c:v>23.816136999456674</c:v>
                </c:pt>
                <c:pt idx="631">
                  <c:v>23.816136999456674</c:v>
                </c:pt>
                <c:pt idx="632">
                  <c:v>23.816136999456674</c:v>
                </c:pt>
                <c:pt idx="633">
                  <c:v>23.816136999456674</c:v>
                </c:pt>
                <c:pt idx="634">
                  <c:v>23.816136999456674</c:v>
                </c:pt>
                <c:pt idx="635">
                  <c:v>23.816136999456674</c:v>
                </c:pt>
                <c:pt idx="636">
                  <c:v>23.816136999456674</c:v>
                </c:pt>
                <c:pt idx="637">
                  <c:v>23.816136999456674</c:v>
                </c:pt>
                <c:pt idx="638">
                  <c:v>23.816136999456674</c:v>
                </c:pt>
                <c:pt idx="639">
                  <c:v>46.965055529077411</c:v>
                </c:pt>
                <c:pt idx="640">
                  <c:v>46.965055529077411</c:v>
                </c:pt>
                <c:pt idx="641">
                  <c:v>46.965055529077411</c:v>
                </c:pt>
                <c:pt idx="642">
                  <c:v>46.965055529077411</c:v>
                </c:pt>
                <c:pt idx="643">
                  <c:v>46.965055529077411</c:v>
                </c:pt>
                <c:pt idx="644">
                  <c:v>46.965055529077411</c:v>
                </c:pt>
                <c:pt idx="645">
                  <c:v>46.965055529077411</c:v>
                </c:pt>
                <c:pt idx="646">
                  <c:v>46.965055529077411</c:v>
                </c:pt>
                <c:pt idx="647">
                  <c:v>46.965055529077411</c:v>
                </c:pt>
                <c:pt idx="648">
                  <c:v>46.965055529077411</c:v>
                </c:pt>
                <c:pt idx="649">
                  <c:v>46.965055529077411</c:v>
                </c:pt>
                <c:pt idx="650">
                  <c:v>46.965055529077411</c:v>
                </c:pt>
                <c:pt idx="651">
                  <c:v>46.965055529077411</c:v>
                </c:pt>
                <c:pt idx="652">
                  <c:v>46.965055529077411</c:v>
                </c:pt>
                <c:pt idx="653">
                  <c:v>46.965055529077411</c:v>
                </c:pt>
                <c:pt idx="654">
                  <c:v>46.965055529077411</c:v>
                </c:pt>
                <c:pt idx="655">
                  <c:v>46.965055529077411</c:v>
                </c:pt>
                <c:pt idx="656">
                  <c:v>46.965055529077411</c:v>
                </c:pt>
                <c:pt idx="657">
                  <c:v>46.965055529077411</c:v>
                </c:pt>
                <c:pt idx="658">
                  <c:v>46.965055529077411</c:v>
                </c:pt>
                <c:pt idx="659">
                  <c:v>46.965055529077411</c:v>
                </c:pt>
                <c:pt idx="660">
                  <c:v>46.965055529077411</c:v>
                </c:pt>
                <c:pt idx="661">
                  <c:v>46.965055529077411</c:v>
                </c:pt>
                <c:pt idx="662">
                  <c:v>46.965055529077411</c:v>
                </c:pt>
                <c:pt idx="663">
                  <c:v>46.965055529077411</c:v>
                </c:pt>
                <c:pt idx="664">
                  <c:v>46.965055529077411</c:v>
                </c:pt>
                <c:pt idx="665">
                  <c:v>46.965055529077411</c:v>
                </c:pt>
                <c:pt idx="666">
                  <c:v>46.965055529077411</c:v>
                </c:pt>
                <c:pt idx="667">
                  <c:v>46.965055529077411</c:v>
                </c:pt>
                <c:pt idx="668">
                  <c:v>46.965055529077411</c:v>
                </c:pt>
                <c:pt idx="669">
                  <c:v>46.965055529077411</c:v>
                </c:pt>
                <c:pt idx="670">
                  <c:v>89.734800765303333</c:v>
                </c:pt>
                <c:pt idx="671">
                  <c:v>89.734800765303333</c:v>
                </c:pt>
                <c:pt idx="672">
                  <c:v>89.734800765303333</c:v>
                </c:pt>
                <c:pt idx="673">
                  <c:v>89.734800765303333</c:v>
                </c:pt>
                <c:pt idx="674">
                  <c:v>89.734800765303333</c:v>
                </c:pt>
                <c:pt idx="675">
                  <c:v>89.734800765303333</c:v>
                </c:pt>
                <c:pt idx="676">
                  <c:v>89.734800765303333</c:v>
                </c:pt>
                <c:pt idx="677">
                  <c:v>89.734800765303333</c:v>
                </c:pt>
                <c:pt idx="678">
                  <c:v>89.734800765303333</c:v>
                </c:pt>
                <c:pt idx="679">
                  <c:v>89.734800765303333</c:v>
                </c:pt>
                <c:pt idx="680">
                  <c:v>89.734800765303333</c:v>
                </c:pt>
                <c:pt idx="681">
                  <c:v>89.734800765303333</c:v>
                </c:pt>
                <c:pt idx="682">
                  <c:v>89.734800765303333</c:v>
                </c:pt>
                <c:pt idx="683">
                  <c:v>89.734800765303333</c:v>
                </c:pt>
                <c:pt idx="684">
                  <c:v>89.734800765303333</c:v>
                </c:pt>
                <c:pt idx="685">
                  <c:v>89.734800765303333</c:v>
                </c:pt>
                <c:pt idx="686">
                  <c:v>89.734800765303333</c:v>
                </c:pt>
                <c:pt idx="687">
                  <c:v>89.734800765303333</c:v>
                </c:pt>
                <c:pt idx="688">
                  <c:v>89.734800765303333</c:v>
                </c:pt>
                <c:pt idx="689">
                  <c:v>89.734800765303333</c:v>
                </c:pt>
                <c:pt idx="690">
                  <c:v>89.734800765303333</c:v>
                </c:pt>
                <c:pt idx="691">
                  <c:v>89.734800765303333</c:v>
                </c:pt>
                <c:pt idx="692">
                  <c:v>89.734800765303333</c:v>
                </c:pt>
                <c:pt idx="693">
                  <c:v>89.734800765303333</c:v>
                </c:pt>
                <c:pt idx="694">
                  <c:v>89.734800765303333</c:v>
                </c:pt>
                <c:pt idx="695">
                  <c:v>89.734800765303333</c:v>
                </c:pt>
                <c:pt idx="696">
                  <c:v>89.734800765303333</c:v>
                </c:pt>
                <c:pt idx="697">
                  <c:v>89.734800765303333</c:v>
                </c:pt>
                <c:pt idx="698">
                  <c:v>89.734800765303333</c:v>
                </c:pt>
                <c:pt idx="699">
                  <c:v>89.734800765303333</c:v>
                </c:pt>
                <c:pt idx="700">
                  <c:v>112.02604617689678</c:v>
                </c:pt>
                <c:pt idx="701">
                  <c:v>112.02604617689678</c:v>
                </c:pt>
                <c:pt idx="702">
                  <c:v>112.02604617689678</c:v>
                </c:pt>
                <c:pt idx="703">
                  <c:v>112.02604617689678</c:v>
                </c:pt>
                <c:pt idx="704">
                  <c:v>112.02604617689678</c:v>
                </c:pt>
                <c:pt idx="705">
                  <c:v>112.02604617689678</c:v>
                </c:pt>
                <c:pt idx="706">
                  <c:v>112.02604617689678</c:v>
                </c:pt>
                <c:pt idx="707">
                  <c:v>112.02604617689678</c:v>
                </c:pt>
                <c:pt idx="708">
                  <c:v>112.02604617689678</c:v>
                </c:pt>
                <c:pt idx="709">
                  <c:v>112.02604617689678</c:v>
                </c:pt>
                <c:pt idx="710">
                  <c:v>112.02604617689678</c:v>
                </c:pt>
                <c:pt idx="711">
                  <c:v>112.02604617689678</c:v>
                </c:pt>
                <c:pt idx="712">
                  <c:v>112.02604617689678</c:v>
                </c:pt>
                <c:pt idx="713">
                  <c:v>112.02604617689678</c:v>
                </c:pt>
                <c:pt idx="714">
                  <c:v>112.02604617689678</c:v>
                </c:pt>
                <c:pt idx="715">
                  <c:v>112.02604617689678</c:v>
                </c:pt>
                <c:pt idx="716">
                  <c:v>112.02604617689678</c:v>
                </c:pt>
                <c:pt idx="717">
                  <c:v>112.02604617689678</c:v>
                </c:pt>
                <c:pt idx="718">
                  <c:v>112.02604617689678</c:v>
                </c:pt>
                <c:pt idx="719">
                  <c:v>112.02604617689678</c:v>
                </c:pt>
                <c:pt idx="720">
                  <c:v>112.02604617689678</c:v>
                </c:pt>
                <c:pt idx="721">
                  <c:v>112.02604617689678</c:v>
                </c:pt>
                <c:pt idx="722">
                  <c:v>112.02604617689678</c:v>
                </c:pt>
                <c:pt idx="723">
                  <c:v>112.02604617689678</c:v>
                </c:pt>
                <c:pt idx="724">
                  <c:v>112.02604617689678</c:v>
                </c:pt>
                <c:pt idx="725">
                  <c:v>112.02604617689678</c:v>
                </c:pt>
                <c:pt idx="726">
                  <c:v>112.02604617689678</c:v>
                </c:pt>
                <c:pt idx="727">
                  <c:v>112.02604617689678</c:v>
                </c:pt>
                <c:pt idx="728">
                  <c:v>112.02604617689678</c:v>
                </c:pt>
                <c:pt idx="729">
                  <c:v>112.02604617689678</c:v>
                </c:pt>
                <c:pt idx="730">
                  <c:v>112.02604617689678</c:v>
                </c:pt>
                <c:pt idx="731">
                  <c:v>124.98280708097418</c:v>
                </c:pt>
                <c:pt idx="732">
                  <c:v>124.98280708097418</c:v>
                </c:pt>
                <c:pt idx="733">
                  <c:v>124.98280708097418</c:v>
                </c:pt>
                <c:pt idx="734">
                  <c:v>124.98280708097418</c:v>
                </c:pt>
                <c:pt idx="735">
                  <c:v>124.98280708097418</c:v>
                </c:pt>
                <c:pt idx="736">
                  <c:v>124.98280708097418</c:v>
                </c:pt>
                <c:pt idx="737">
                  <c:v>124.98280708097418</c:v>
                </c:pt>
                <c:pt idx="738">
                  <c:v>124.98280708097418</c:v>
                </c:pt>
                <c:pt idx="739">
                  <c:v>124.98280708097418</c:v>
                </c:pt>
                <c:pt idx="740">
                  <c:v>124.98280708097418</c:v>
                </c:pt>
                <c:pt idx="741">
                  <c:v>124.98280708097418</c:v>
                </c:pt>
                <c:pt idx="742">
                  <c:v>124.98280708097418</c:v>
                </c:pt>
                <c:pt idx="743">
                  <c:v>124.98280708097418</c:v>
                </c:pt>
                <c:pt idx="744">
                  <c:v>124.98280708097418</c:v>
                </c:pt>
                <c:pt idx="745">
                  <c:v>124.98280708097418</c:v>
                </c:pt>
                <c:pt idx="746">
                  <c:v>124.98280708097418</c:v>
                </c:pt>
                <c:pt idx="747">
                  <c:v>124.98280708097418</c:v>
                </c:pt>
                <c:pt idx="748">
                  <c:v>124.98280708097418</c:v>
                </c:pt>
                <c:pt idx="749">
                  <c:v>124.98280708097418</c:v>
                </c:pt>
                <c:pt idx="750">
                  <c:v>124.98280708097418</c:v>
                </c:pt>
                <c:pt idx="751">
                  <c:v>124.98280708097418</c:v>
                </c:pt>
                <c:pt idx="752">
                  <c:v>124.98280708097418</c:v>
                </c:pt>
                <c:pt idx="753">
                  <c:v>124.98280708097418</c:v>
                </c:pt>
                <c:pt idx="754">
                  <c:v>124.98280708097418</c:v>
                </c:pt>
                <c:pt idx="755">
                  <c:v>124.98280708097418</c:v>
                </c:pt>
                <c:pt idx="756">
                  <c:v>124.98280708097418</c:v>
                </c:pt>
                <c:pt idx="757">
                  <c:v>124.98280708097418</c:v>
                </c:pt>
                <c:pt idx="758">
                  <c:v>124.98280708097418</c:v>
                </c:pt>
                <c:pt idx="759">
                  <c:v>124.98280708097418</c:v>
                </c:pt>
                <c:pt idx="760">
                  <c:v>124.98280708097418</c:v>
                </c:pt>
                <c:pt idx="761">
                  <c:v>124.98280708097418</c:v>
                </c:pt>
                <c:pt idx="762">
                  <c:v>122.23474632144273</c:v>
                </c:pt>
                <c:pt idx="763">
                  <c:v>122.23474632144273</c:v>
                </c:pt>
                <c:pt idx="764">
                  <c:v>122.23474632144273</c:v>
                </c:pt>
                <c:pt idx="765">
                  <c:v>122.23474632144273</c:v>
                </c:pt>
                <c:pt idx="766">
                  <c:v>122.23474632144273</c:v>
                </c:pt>
                <c:pt idx="767">
                  <c:v>122.23474632144273</c:v>
                </c:pt>
                <c:pt idx="768">
                  <c:v>122.23474632144273</c:v>
                </c:pt>
                <c:pt idx="769">
                  <c:v>122.23474632144273</c:v>
                </c:pt>
                <c:pt idx="770">
                  <c:v>122.23474632144273</c:v>
                </c:pt>
                <c:pt idx="771">
                  <c:v>122.23474632144273</c:v>
                </c:pt>
                <c:pt idx="772">
                  <c:v>122.23474632144273</c:v>
                </c:pt>
                <c:pt idx="773">
                  <c:v>122.23474632144273</c:v>
                </c:pt>
                <c:pt idx="774">
                  <c:v>122.23474632144273</c:v>
                </c:pt>
                <c:pt idx="775">
                  <c:v>122.23474632144273</c:v>
                </c:pt>
                <c:pt idx="776">
                  <c:v>122.23474632144273</c:v>
                </c:pt>
                <c:pt idx="777">
                  <c:v>122.23474632144273</c:v>
                </c:pt>
                <c:pt idx="778">
                  <c:v>122.23474632144273</c:v>
                </c:pt>
                <c:pt idx="779">
                  <c:v>122.23474632144273</c:v>
                </c:pt>
                <c:pt idx="780">
                  <c:v>122.23474632144273</c:v>
                </c:pt>
                <c:pt idx="781">
                  <c:v>122.23474632144273</c:v>
                </c:pt>
                <c:pt idx="782">
                  <c:v>122.23474632144273</c:v>
                </c:pt>
                <c:pt idx="783">
                  <c:v>122.23474632144273</c:v>
                </c:pt>
                <c:pt idx="784">
                  <c:v>122.23474632144273</c:v>
                </c:pt>
                <c:pt idx="785">
                  <c:v>122.23474632144273</c:v>
                </c:pt>
                <c:pt idx="786">
                  <c:v>122.23474632144273</c:v>
                </c:pt>
                <c:pt idx="787">
                  <c:v>122.23474632144273</c:v>
                </c:pt>
                <c:pt idx="788">
                  <c:v>122.23474632144273</c:v>
                </c:pt>
                <c:pt idx="789">
                  <c:v>122.23474632144273</c:v>
                </c:pt>
                <c:pt idx="790">
                  <c:v>123.04544911502903</c:v>
                </c:pt>
                <c:pt idx="791">
                  <c:v>123.04544911502903</c:v>
                </c:pt>
                <c:pt idx="792">
                  <c:v>123.04544911502903</c:v>
                </c:pt>
                <c:pt idx="793">
                  <c:v>123.04544911502903</c:v>
                </c:pt>
                <c:pt idx="794">
                  <c:v>123.04544911502903</c:v>
                </c:pt>
                <c:pt idx="795">
                  <c:v>123.04544911502903</c:v>
                </c:pt>
                <c:pt idx="796">
                  <c:v>123.04544911502903</c:v>
                </c:pt>
                <c:pt idx="797">
                  <c:v>123.04544911502903</c:v>
                </c:pt>
                <c:pt idx="798">
                  <c:v>123.04544911502903</c:v>
                </c:pt>
                <c:pt idx="799">
                  <c:v>123.04544911502903</c:v>
                </c:pt>
                <c:pt idx="800">
                  <c:v>123.04544911502903</c:v>
                </c:pt>
                <c:pt idx="801">
                  <c:v>123.04544911502903</c:v>
                </c:pt>
                <c:pt idx="802">
                  <c:v>123.04544911502903</c:v>
                </c:pt>
                <c:pt idx="803">
                  <c:v>123.04544911502903</c:v>
                </c:pt>
                <c:pt idx="804">
                  <c:v>123.04544911502903</c:v>
                </c:pt>
                <c:pt idx="805">
                  <c:v>123.04544911502903</c:v>
                </c:pt>
                <c:pt idx="806">
                  <c:v>123.04544911502903</c:v>
                </c:pt>
                <c:pt idx="807">
                  <c:v>123.04544911502903</c:v>
                </c:pt>
                <c:pt idx="808">
                  <c:v>123.04544911502903</c:v>
                </c:pt>
                <c:pt idx="809">
                  <c:v>123.04544911502903</c:v>
                </c:pt>
                <c:pt idx="810">
                  <c:v>123.04544911502903</c:v>
                </c:pt>
                <c:pt idx="811">
                  <c:v>123.04544911502903</c:v>
                </c:pt>
                <c:pt idx="812">
                  <c:v>123.04544911502903</c:v>
                </c:pt>
                <c:pt idx="813">
                  <c:v>123.04544911502903</c:v>
                </c:pt>
                <c:pt idx="814">
                  <c:v>123.04544911502903</c:v>
                </c:pt>
                <c:pt idx="815">
                  <c:v>123.04544911502903</c:v>
                </c:pt>
                <c:pt idx="816">
                  <c:v>123.04544911502903</c:v>
                </c:pt>
                <c:pt idx="817">
                  <c:v>123.04544911502903</c:v>
                </c:pt>
                <c:pt idx="818">
                  <c:v>123.04544911502903</c:v>
                </c:pt>
                <c:pt idx="819">
                  <c:v>123.04544911502903</c:v>
                </c:pt>
                <c:pt idx="820">
                  <c:v>123.04544911502903</c:v>
                </c:pt>
                <c:pt idx="821">
                  <c:v>124.98173132994</c:v>
                </c:pt>
                <c:pt idx="822">
                  <c:v>124.98173132994</c:v>
                </c:pt>
                <c:pt idx="823">
                  <c:v>124.98173132994</c:v>
                </c:pt>
                <c:pt idx="824">
                  <c:v>124.98173132994</c:v>
                </c:pt>
                <c:pt idx="825">
                  <c:v>124.98173132994</c:v>
                </c:pt>
                <c:pt idx="826">
                  <c:v>124.98173132994</c:v>
                </c:pt>
                <c:pt idx="827">
                  <c:v>124.98173132994</c:v>
                </c:pt>
                <c:pt idx="828">
                  <c:v>124.98173132994</c:v>
                </c:pt>
                <c:pt idx="829">
                  <c:v>124.98173132994</c:v>
                </c:pt>
                <c:pt idx="830">
                  <c:v>124.98173132994</c:v>
                </c:pt>
                <c:pt idx="831">
                  <c:v>124.98173132994</c:v>
                </c:pt>
                <c:pt idx="832">
                  <c:v>124.98173132994</c:v>
                </c:pt>
                <c:pt idx="833">
                  <c:v>124.98173132994</c:v>
                </c:pt>
                <c:pt idx="834">
                  <c:v>124.98173132994</c:v>
                </c:pt>
                <c:pt idx="835">
                  <c:v>124.98173132994</c:v>
                </c:pt>
                <c:pt idx="836">
                  <c:v>124.98173132994</c:v>
                </c:pt>
                <c:pt idx="837">
                  <c:v>124.98173132994</c:v>
                </c:pt>
                <c:pt idx="838">
                  <c:v>124.98173132994</c:v>
                </c:pt>
                <c:pt idx="839">
                  <c:v>124.98173132994</c:v>
                </c:pt>
                <c:pt idx="840">
                  <c:v>124.98173132994</c:v>
                </c:pt>
                <c:pt idx="841">
                  <c:v>124.98173132994</c:v>
                </c:pt>
                <c:pt idx="842">
                  <c:v>124.98173132994</c:v>
                </c:pt>
                <c:pt idx="843">
                  <c:v>124.98173132994</c:v>
                </c:pt>
                <c:pt idx="844">
                  <c:v>124.98173132994</c:v>
                </c:pt>
                <c:pt idx="845">
                  <c:v>124.98173132994</c:v>
                </c:pt>
                <c:pt idx="846">
                  <c:v>124.98173132994</c:v>
                </c:pt>
                <c:pt idx="847">
                  <c:v>124.98173132994</c:v>
                </c:pt>
                <c:pt idx="848">
                  <c:v>124.98173132994</c:v>
                </c:pt>
                <c:pt idx="849">
                  <c:v>124.98173132994</c:v>
                </c:pt>
                <c:pt idx="850">
                  <c:v>124.98173132994</c:v>
                </c:pt>
                <c:pt idx="851">
                  <c:v>106.79032108965163</c:v>
                </c:pt>
                <c:pt idx="852">
                  <c:v>106.79032108965163</c:v>
                </c:pt>
                <c:pt idx="853">
                  <c:v>106.79032108965163</c:v>
                </c:pt>
                <c:pt idx="854">
                  <c:v>106.79032108965163</c:v>
                </c:pt>
                <c:pt idx="855">
                  <c:v>106.79032108965163</c:v>
                </c:pt>
                <c:pt idx="856">
                  <c:v>106.79032108965163</c:v>
                </c:pt>
                <c:pt idx="857">
                  <c:v>106.79032108965163</c:v>
                </c:pt>
                <c:pt idx="858">
                  <c:v>106.79032108965163</c:v>
                </c:pt>
                <c:pt idx="859">
                  <c:v>106.79032108965163</c:v>
                </c:pt>
                <c:pt idx="860">
                  <c:v>106.79032108965163</c:v>
                </c:pt>
                <c:pt idx="861">
                  <c:v>106.79032108965163</c:v>
                </c:pt>
                <c:pt idx="862">
                  <c:v>106.79032108965163</c:v>
                </c:pt>
                <c:pt idx="863">
                  <c:v>106.79032108965163</c:v>
                </c:pt>
                <c:pt idx="864">
                  <c:v>106.79032108965163</c:v>
                </c:pt>
                <c:pt idx="865">
                  <c:v>106.79032108965163</c:v>
                </c:pt>
                <c:pt idx="866">
                  <c:v>106.79032108965163</c:v>
                </c:pt>
                <c:pt idx="867">
                  <c:v>106.79032108965163</c:v>
                </c:pt>
                <c:pt idx="868">
                  <c:v>106.79032108965163</c:v>
                </c:pt>
                <c:pt idx="869">
                  <c:v>106.79032108965163</c:v>
                </c:pt>
                <c:pt idx="870">
                  <c:v>106.79032108965163</c:v>
                </c:pt>
                <c:pt idx="871">
                  <c:v>106.79032108965163</c:v>
                </c:pt>
                <c:pt idx="872">
                  <c:v>106.79032108965163</c:v>
                </c:pt>
                <c:pt idx="873">
                  <c:v>106.79032108965163</c:v>
                </c:pt>
                <c:pt idx="874">
                  <c:v>106.79032108965163</c:v>
                </c:pt>
                <c:pt idx="875">
                  <c:v>106.79032108965163</c:v>
                </c:pt>
                <c:pt idx="876">
                  <c:v>106.79032108965163</c:v>
                </c:pt>
                <c:pt idx="877">
                  <c:v>106.79032108965163</c:v>
                </c:pt>
                <c:pt idx="878">
                  <c:v>106.79032108965163</c:v>
                </c:pt>
                <c:pt idx="879">
                  <c:v>106.79032108965163</c:v>
                </c:pt>
                <c:pt idx="880">
                  <c:v>106.79032108965163</c:v>
                </c:pt>
                <c:pt idx="881">
                  <c:v>106.79032108965163</c:v>
                </c:pt>
                <c:pt idx="882">
                  <c:v>64.364342968573325</c:v>
                </c:pt>
                <c:pt idx="883">
                  <c:v>64.364342968573325</c:v>
                </c:pt>
                <c:pt idx="884">
                  <c:v>64.364342968573325</c:v>
                </c:pt>
                <c:pt idx="885">
                  <c:v>64.364342968573325</c:v>
                </c:pt>
                <c:pt idx="886">
                  <c:v>64.364342968573325</c:v>
                </c:pt>
                <c:pt idx="887">
                  <c:v>64.364342968573325</c:v>
                </c:pt>
                <c:pt idx="888">
                  <c:v>64.364342968573325</c:v>
                </c:pt>
                <c:pt idx="889">
                  <c:v>64.364342968573325</c:v>
                </c:pt>
                <c:pt idx="890">
                  <c:v>64.364342968573325</c:v>
                </c:pt>
                <c:pt idx="891">
                  <c:v>64.364342968573325</c:v>
                </c:pt>
                <c:pt idx="892">
                  <c:v>64.364342968573325</c:v>
                </c:pt>
                <c:pt idx="893">
                  <c:v>64.364342968573325</c:v>
                </c:pt>
                <c:pt idx="894">
                  <c:v>64.364342968573325</c:v>
                </c:pt>
                <c:pt idx="895">
                  <c:v>64.364342968573325</c:v>
                </c:pt>
                <c:pt idx="896">
                  <c:v>64.364342968573325</c:v>
                </c:pt>
                <c:pt idx="897">
                  <c:v>64.364342968573325</c:v>
                </c:pt>
                <c:pt idx="898">
                  <c:v>64.364342968573325</c:v>
                </c:pt>
                <c:pt idx="899">
                  <c:v>64.364342968573325</c:v>
                </c:pt>
                <c:pt idx="900">
                  <c:v>64.364342968573325</c:v>
                </c:pt>
                <c:pt idx="901">
                  <c:v>64.364342968573325</c:v>
                </c:pt>
                <c:pt idx="902">
                  <c:v>64.364342968573325</c:v>
                </c:pt>
                <c:pt idx="903">
                  <c:v>64.364342968573325</c:v>
                </c:pt>
                <c:pt idx="904">
                  <c:v>64.364342968573325</c:v>
                </c:pt>
                <c:pt idx="905">
                  <c:v>64.364342968573325</c:v>
                </c:pt>
                <c:pt idx="906">
                  <c:v>64.364342968573325</c:v>
                </c:pt>
                <c:pt idx="907">
                  <c:v>64.364342968573325</c:v>
                </c:pt>
                <c:pt idx="908">
                  <c:v>64.364342968573325</c:v>
                </c:pt>
                <c:pt idx="909">
                  <c:v>64.364342968573325</c:v>
                </c:pt>
                <c:pt idx="910">
                  <c:v>64.364342968573325</c:v>
                </c:pt>
                <c:pt idx="911">
                  <c:v>64.364342968573325</c:v>
                </c:pt>
                <c:pt idx="912">
                  <c:v>28.016997662909688</c:v>
                </c:pt>
                <c:pt idx="913">
                  <c:v>28.016997662909688</c:v>
                </c:pt>
                <c:pt idx="914">
                  <c:v>28.016997662909688</c:v>
                </c:pt>
                <c:pt idx="915">
                  <c:v>28.016997662909688</c:v>
                </c:pt>
                <c:pt idx="916">
                  <c:v>28.016997662909688</c:v>
                </c:pt>
                <c:pt idx="917">
                  <c:v>28.016997662909688</c:v>
                </c:pt>
                <c:pt idx="918">
                  <c:v>28.016997662909688</c:v>
                </c:pt>
                <c:pt idx="919">
                  <c:v>28.016997662909688</c:v>
                </c:pt>
                <c:pt idx="920">
                  <c:v>28.016997662909688</c:v>
                </c:pt>
                <c:pt idx="921">
                  <c:v>28.016997662909688</c:v>
                </c:pt>
                <c:pt idx="922">
                  <c:v>28.016997662909688</c:v>
                </c:pt>
                <c:pt idx="923">
                  <c:v>28.016997662909688</c:v>
                </c:pt>
                <c:pt idx="924">
                  <c:v>28.016997662909688</c:v>
                </c:pt>
                <c:pt idx="925">
                  <c:v>28.016997662909688</c:v>
                </c:pt>
                <c:pt idx="926">
                  <c:v>28.016997662909688</c:v>
                </c:pt>
                <c:pt idx="927">
                  <c:v>28.016997662909688</c:v>
                </c:pt>
                <c:pt idx="928">
                  <c:v>28.016997662909688</c:v>
                </c:pt>
                <c:pt idx="929">
                  <c:v>28.016997662909688</c:v>
                </c:pt>
                <c:pt idx="930">
                  <c:v>28.016997662909688</c:v>
                </c:pt>
                <c:pt idx="931">
                  <c:v>28.016997662909688</c:v>
                </c:pt>
                <c:pt idx="932">
                  <c:v>28.016997662909688</c:v>
                </c:pt>
                <c:pt idx="933">
                  <c:v>28.016997662909688</c:v>
                </c:pt>
                <c:pt idx="934">
                  <c:v>28.016997662909688</c:v>
                </c:pt>
                <c:pt idx="935">
                  <c:v>28.016997662909688</c:v>
                </c:pt>
                <c:pt idx="936">
                  <c:v>28.016997662909688</c:v>
                </c:pt>
                <c:pt idx="937">
                  <c:v>28.016997662909688</c:v>
                </c:pt>
                <c:pt idx="938">
                  <c:v>28.016997662909688</c:v>
                </c:pt>
                <c:pt idx="939">
                  <c:v>28.016997662909688</c:v>
                </c:pt>
                <c:pt idx="940">
                  <c:v>28.016997662909688</c:v>
                </c:pt>
                <c:pt idx="941">
                  <c:v>28.016997662909688</c:v>
                </c:pt>
                <c:pt idx="942">
                  <c:v>28.016997662909688</c:v>
                </c:pt>
                <c:pt idx="943">
                  <c:v>16.99706947525484</c:v>
                </c:pt>
                <c:pt idx="944">
                  <c:v>16.99706947525484</c:v>
                </c:pt>
                <c:pt idx="945">
                  <c:v>16.99706947525484</c:v>
                </c:pt>
                <c:pt idx="946">
                  <c:v>16.99706947525484</c:v>
                </c:pt>
                <c:pt idx="947">
                  <c:v>16.99706947525484</c:v>
                </c:pt>
                <c:pt idx="948">
                  <c:v>16.99706947525484</c:v>
                </c:pt>
                <c:pt idx="949">
                  <c:v>16.99706947525484</c:v>
                </c:pt>
                <c:pt idx="950">
                  <c:v>16.99706947525484</c:v>
                </c:pt>
                <c:pt idx="951">
                  <c:v>16.99706947525484</c:v>
                </c:pt>
                <c:pt idx="952">
                  <c:v>16.99706947525484</c:v>
                </c:pt>
                <c:pt idx="953">
                  <c:v>16.99706947525484</c:v>
                </c:pt>
                <c:pt idx="954">
                  <c:v>16.99706947525484</c:v>
                </c:pt>
                <c:pt idx="955">
                  <c:v>16.99706947525484</c:v>
                </c:pt>
                <c:pt idx="956">
                  <c:v>16.99706947525484</c:v>
                </c:pt>
                <c:pt idx="957">
                  <c:v>16.99706947525484</c:v>
                </c:pt>
                <c:pt idx="958">
                  <c:v>16.99706947525484</c:v>
                </c:pt>
                <c:pt idx="959">
                  <c:v>16.99706947525484</c:v>
                </c:pt>
                <c:pt idx="960">
                  <c:v>16.99706947525484</c:v>
                </c:pt>
                <c:pt idx="961">
                  <c:v>16.99706947525484</c:v>
                </c:pt>
                <c:pt idx="962">
                  <c:v>16.99706947525484</c:v>
                </c:pt>
                <c:pt idx="963">
                  <c:v>16.99706947525484</c:v>
                </c:pt>
                <c:pt idx="964">
                  <c:v>16.99706947525484</c:v>
                </c:pt>
                <c:pt idx="965">
                  <c:v>16.99706947525484</c:v>
                </c:pt>
                <c:pt idx="966">
                  <c:v>16.99706947525484</c:v>
                </c:pt>
                <c:pt idx="967">
                  <c:v>16.99706947525484</c:v>
                </c:pt>
                <c:pt idx="968">
                  <c:v>16.99706947525484</c:v>
                </c:pt>
                <c:pt idx="969">
                  <c:v>16.99706947525484</c:v>
                </c:pt>
                <c:pt idx="970">
                  <c:v>16.99706947525484</c:v>
                </c:pt>
                <c:pt idx="971">
                  <c:v>16.99706947525484</c:v>
                </c:pt>
                <c:pt idx="972">
                  <c:v>16.99706947525484</c:v>
                </c:pt>
                <c:pt idx="973">
                  <c:v>16.99706947525484</c:v>
                </c:pt>
                <c:pt idx="974">
                  <c:v>22.743378673520009</c:v>
                </c:pt>
                <c:pt idx="975">
                  <c:v>22.743378673520009</c:v>
                </c:pt>
                <c:pt idx="976">
                  <c:v>22.743378673520009</c:v>
                </c:pt>
                <c:pt idx="977">
                  <c:v>22.743378673520009</c:v>
                </c:pt>
                <c:pt idx="978">
                  <c:v>22.743378673520009</c:v>
                </c:pt>
                <c:pt idx="979">
                  <c:v>22.743378673520009</c:v>
                </c:pt>
                <c:pt idx="980">
                  <c:v>22.743378673520009</c:v>
                </c:pt>
                <c:pt idx="981">
                  <c:v>22.743378673520009</c:v>
                </c:pt>
                <c:pt idx="982">
                  <c:v>22.743378673520009</c:v>
                </c:pt>
                <c:pt idx="983">
                  <c:v>22.743378673520009</c:v>
                </c:pt>
                <c:pt idx="984">
                  <c:v>22.743378673520009</c:v>
                </c:pt>
                <c:pt idx="985">
                  <c:v>22.743378673520009</c:v>
                </c:pt>
                <c:pt idx="986">
                  <c:v>22.743378673520009</c:v>
                </c:pt>
                <c:pt idx="987">
                  <c:v>22.743378673520009</c:v>
                </c:pt>
                <c:pt idx="988">
                  <c:v>22.743378673520009</c:v>
                </c:pt>
                <c:pt idx="989">
                  <c:v>22.743378673520009</c:v>
                </c:pt>
                <c:pt idx="990">
                  <c:v>22.743378673520009</c:v>
                </c:pt>
                <c:pt idx="991">
                  <c:v>22.743378673520009</c:v>
                </c:pt>
                <c:pt idx="992">
                  <c:v>22.743378673520009</c:v>
                </c:pt>
                <c:pt idx="993">
                  <c:v>22.743378673520009</c:v>
                </c:pt>
                <c:pt idx="994">
                  <c:v>22.743378673520009</c:v>
                </c:pt>
                <c:pt idx="995">
                  <c:v>22.743378673520009</c:v>
                </c:pt>
                <c:pt idx="996">
                  <c:v>22.743378673520009</c:v>
                </c:pt>
                <c:pt idx="997">
                  <c:v>22.743378673520009</c:v>
                </c:pt>
                <c:pt idx="998">
                  <c:v>22.743378673520009</c:v>
                </c:pt>
                <c:pt idx="999">
                  <c:v>22.743378673520009</c:v>
                </c:pt>
                <c:pt idx="1000">
                  <c:v>22.743378673520009</c:v>
                </c:pt>
                <c:pt idx="1001">
                  <c:v>22.743378673520009</c:v>
                </c:pt>
                <c:pt idx="1002">
                  <c:v>22.743378673520009</c:v>
                </c:pt>
                <c:pt idx="1003">
                  <c:v>22.743378673520009</c:v>
                </c:pt>
                <c:pt idx="1004">
                  <c:v>45.741764250654825</c:v>
                </c:pt>
                <c:pt idx="1005">
                  <c:v>45.741764250654825</c:v>
                </c:pt>
                <c:pt idx="1006">
                  <c:v>45.741764250654825</c:v>
                </c:pt>
                <c:pt idx="1007">
                  <c:v>45.741764250654825</c:v>
                </c:pt>
                <c:pt idx="1008">
                  <c:v>45.741764250654825</c:v>
                </c:pt>
                <c:pt idx="1009">
                  <c:v>45.741764250654825</c:v>
                </c:pt>
                <c:pt idx="1010">
                  <c:v>45.741764250654825</c:v>
                </c:pt>
                <c:pt idx="1011">
                  <c:v>45.741764250654825</c:v>
                </c:pt>
                <c:pt idx="1012">
                  <c:v>45.741764250654825</c:v>
                </c:pt>
                <c:pt idx="1013">
                  <c:v>45.741764250654825</c:v>
                </c:pt>
                <c:pt idx="1014">
                  <c:v>45.741764250654825</c:v>
                </c:pt>
                <c:pt idx="1015">
                  <c:v>45.741764250654825</c:v>
                </c:pt>
                <c:pt idx="1016">
                  <c:v>45.741764250654825</c:v>
                </c:pt>
                <c:pt idx="1017">
                  <c:v>45.741764250654825</c:v>
                </c:pt>
                <c:pt idx="1018">
                  <c:v>45.741764250654825</c:v>
                </c:pt>
                <c:pt idx="1019">
                  <c:v>45.741764250654825</c:v>
                </c:pt>
                <c:pt idx="1020">
                  <c:v>45.741764250654825</c:v>
                </c:pt>
                <c:pt idx="1021">
                  <c:v>45.741764250654825</c:v>
                </c:pt>
                <c:pt idx="1022">
                  <c:v>45.741764250654825</c:v>
                </c:pt>
                <c:pt idx="1023">
                  <c:v>45.741764250654825</c:v>
                </c:pt>
                <c:pt idx="1024">
                  <c:v>45.741764250654825</c:v>
                </c:pt>
                <c:pt idx="1025">
                  <c:v>45.741764250654825</c:v>
                </c:pt>
                <c:pt idx="1026">
                  <c:v>45.741764250654825</c:v>
                </c:pt>
                <c:pt idx="1027">
                  <c:v>45.741764250654825</c:v>
                </c:pt>
                <c:pt idx="1028">
                  <c:v>45.741764250654825</c:v>
                </c:pt>
                <c:pt idx="1029">
                  <c:v>45.741764250654825</c:v>
                </c:pt>
                <c:pt idx="1030">
                  <c:v>45.741764250654825</c:v>
                </c:pt>
                <c:pt idx="1031">
                  <c:v>45.741764250654825</c:v>
                </c:pt>
                <c:pt idx="1032">
                  <c:v>45.741764250654825</c:v>
                </c:pt>
                <c:pt idx="1033">
                  <c:v>45.741764250654825</c:v>
                </c:pt>
                <c:pt idx="1034">
                  <c:v>45.741764250654825</c:v>
                </c:pt>
                <c:pt idx="1035">
                  <c:v>80.413851096189973</c:v>
                </c:pt>
                <c:pt idx="1036">
                  <c:v>80.413851096189973</c:v>
                </c:pt>
                <c:pt idx="1037">
                  <c:v>80.413851096189973</c:v>
                </c:pt>
                <c:pt idx="1038">
                  <c:v>80.413851096189973</c:v>
                </c:pt>
                <c:pt idx="1039">
                  <c:v>80.413851096189973</c:v>
                </c:pt>
                <c:pt idx="1040">
                  <c:v>80.413851096189973</c:v>
                </c:pt>
                <c:pt idx="1041">
                  <c:v>80.413851096189973</c:v>
                </c:pt>
                <c:pt idx="1042">
                  <c:v>80.413851096189973</c:v>
                </c:pt>
                <c:pt idx="1043">
                  <c:v>80.413851096189973</c:v>
                </c:pt>
                <c:pt idx="1044">
                  <c:v>80.413851096189973</c:v>
                </c:pt>
                <c:pt idx="1045">
                  <c:v>80.413851096189973</c:v>
                </c:pt>
                <c:pt idx="1046">
                  <c:v>80.413851096189973</c:v>
                </c:pt>
                <c:pt idx="1047">
                  <c:v>80.413851096189973</c:v>
                </c:pt>
                <c:pt idx="1048">
                  <c:v>80.413851096189973</c:v>
                </c:pt>
                <c:pt idx="1049">
                  <c:v>80.413851096189973</c:v>
                </c:pt>
                <c:pt idx="1050">
                  <c:v>80.413851096189973</c:v>
                </c:pt>
                <c:pt idx="1051">
                  <c:v>80.413851096189973</c:v>
                </c:pt>
                <c:pt idx="1052">
                  <c:v>80.413851096189973</c:v>
                </c:pt>
                <c:pt idx="1053">
                  <c:v>80.413851096189973</c:v>
                </c:pt>
                <c:pt idx="1054">
                  <c:v>80.413851096189973</c:v>
                </c:pt>
                <c:pt idx="1055">
                  <c:v>80.413851096189973</c:v>
                </c:pt>
                <c:pt idx="1056">
                  <c:v>80.413851096189973</c:v>
                </c:pt>
                <c:pt idx="1057">
                  <c:v>80.413851096189973</c:v>
                </c:pt>
                <c:pt idx="1058">
                  <c:v>80.413851096189973</c:v>
                </c:pt>
                <c:pt idx="1059">
                  <c:v>80.413851096189973</c:v>
                </c:pt>
                <c:pt idx="1060">
                  <c:v>80.413851096189973</c:v>
                </c:pt>
                <c:pt idx="1061">
                  <c:v>80.413851096189973</c:v>
                </c:pt>
                <c:pt idx="1062">
                  <c:v>80.413851096189973</c:v>
                </c:pt>
                <c:pt idx="1063">
                  <c:v>80.413851096189973</c:v>
                </c:pt>
                <c:pt idx="1064">
                  <c:v>80.413851096189973</c:v>
                </c:pt>
                <c:pt idx="1065">
                  <c:v>101.95753277636452</c:v>
                </c:pt>
                <c:pt idx="1066">
                  <c:v>101.95753277636452</c:v>
                </c:pt>
                <c:pt idx="1067">
                  <c:v>101.95753277636452</c:v>
                </c:pt>
                <c:pt idx="1068">
                  <c:v>101.95753277636452</c:v>
                </c:pt>
                <c:pt idx="1069">
                  <c:v>101.95753277636452</c:v>
                </c:pt>
                <c:pt idx="1070">
                  <c:v>101.95753277636452</c:v>
                </c:pt>
                <c:pt idx="1071">
                  <c:v>101.95753277636452</c:v>
                </c:pt>
                <c:pt idx="1072">
                  <c:v>101.95753277636452</c:v>
                </c:pt>
                <c:pt idx="1073">
                  <c:v>101.95753277636452</c:v>
                </c:pt>
                <c:pt idx="1074">
                  <c:v>101.95753277636452</c:v>
                </c:pt>
                <c:pt idx="1075">
                  <c:v>101.95753277636452</c:v>
                </c:pt>
                <c:pt idx="1076">
                  <c:v>101.95753277636452</c:v>
                </c:pt>
                <c:pt idx="1077">
                  <c:v>101.95753277636452</c:v>
                </c:pt>
                <c:pt idx="1078">
                  <c:v>101.95753277636452</c:v>
                </c:pt>
                <c:pt idx="1079">
                  <c:v>101.95753277636452</c:v>
                </c:pt>
                <c:pt idx="1080">
                  <c:v>101.95753277636452</c:v>
                </c:pt>
                <c:pt idx="1081">
                  <c:v>101.95753277636452</c:v>
                </c:pt>
                <c:pt idx="1082">
                  <c:v>101.95753277636452</c:v>
                </c:pt>
                <c:pt idx="1083">
                  <c:v>101.95753277636452</c:v>
                </c:pt>
                <c:pt idx="1084">
                  <c:v>101.95753277636452</c:v>
                </c:pt>
                <c:pt idx="1085">
                  <c:v>101.95753277636452</c:v>
                </c:pt>
                <c:pt idx="1086">
                  <c:v>101.95753277636452</c:v>
                </c:pt>
                <c:pt idx="1087">
                  <c:v>101.95753277636452</c:v>
                </c:pt>
                <c:pt idx="1088">
                  <c:v>101.95753277636452</c:v>
                </c:pt>
                <c:pt idx="1089">
                  <c:v>101.95753277636452</c:v>
                </c:pt>
                <c:pt idx="1090">
                  <c:v>101.95753277636452</c:v>
                </c:pt>
                <c:pt idx="1091">
                  <c:v>101.95753277636452</c:v>
                </c:pt>
                <c:pt idx="1092">
                  <c:v>101.95753277636452</c:v>
                </c:pt>
                <c:pt idx="1093">
                  <c:v>101.95753277636452</c:v>
                </c:pt>
                <c:pt idx="1094">
                  <c:v>101.95753277636452</c:v>
                </c:pt>
                <c:pt idx="1095">
                  <c:v>101.95753277636452</c:v>
                </c:pt>
                <c:pt idx="1096">
                  <c:v>120.59631724353227</c:v>
                </c:pt>
                <c:pt idx="1097">
                  <c:v>120.59631724353227</c:v>
                </c:pt>
                <c:pt idx="1098">
                  <c:v>120.59631724353227</c:v>
                </c:pt>
                <c:pt idx="1099">
                  <c:v>120.59631724353227</c:v>
                </c:pt>
                <c:pt idx="1100">
                  <c:v>120.59631724353227</c:v>
                </c:pt>
                <c:pt idx="1101">
                  <c:v>120.59631724353227</c:v>
                </c:pt>
                <c:pt idx="1102">
                  <c:v>120.59631724353227</c:v>
                </c:pt>
                <c:pt idx="1103">
                  <c:v>120.59631724353227</c:v>
                </c:pt>
                <c:pt idx="1104">
                  <c:v>120.59631724353227</c:v>
                </c:pt>
                <c:pt idx="1105">
                  <c:v>120.59631724353227</c:v>
                </c:pt>
                <c:pt idx="1106">
                  <c:v>120.59631724353227</c:v>
                </c:pt>
                <c:pt idx="1107">
                  <c:v>120.59631724353227</c:v>
                </c:pt>
                <c:pt idx="1108">
                  <c:v>120.59631724353227</c:v>
                </c:pt>
                <c:pt idx="1109">
                  <c:v>120.59631724353227</c:v>
                </c:pt>
                <c:pt idx="1110">
                  <c:v>120.59631724353227</c:v>
                </c:pt>
                <c:pt idx="1111">
                  <c:v>120.59631724353227</c:v>
                </c:pt>
                <c:pt idx="1112">
                  <c:v>120.59631724353227</c:v>
                </c:pt>
                <c:pt idx="1113">
                  <c:v>120.59631724353227</c:v>
                </c:pt>
                <c:pt idx="1114">
                  <c:v>120.59631724353227</c:v>
                </c:pt>
                <c:pt idx="1115">
                  <c:v>120.59631724353227</c:v>
                </c:pt>
                <c:pt idx="1116">
                  <c:v>120.59631724353227</c:v>
                </c:pt>
                <c:pt idx="1117">
                  <c:v>120.59631724353227</c:v>
                </c:pt>
                <c:pt idx="1118">
                  <c:v>120.59631724353227</c:v>
                </c:pt>
                <c:pt idx="1119">
                  <c:v>120.59631724353227</c:v>
                </c:pt>
                <c:pt idx="1120">
                  <c:v>120.59631724353227</c:v>
                </c:pt>
                <c:pt idx="1121">
                  <c:v>120.59631724353227</c:v>
                </c:pt>
                <c:pt idx="1122">
                  <c:v>120.59631724353227</c:v>
                </c:pt>
                <c:pt idx="1123">
                  <c:v>120.59631724353227</c:v>
                </c:pt>
                <c:pt idx="1124">
                  <c:v>120.59631724353227</c:v>
                </c:pt>
                <c:pt idx="1125">
                  <c:v>120.59631724353227</c:v>
                </c:pt>
                <c:pt idx="1126">
                  <c:v>120.59631724353227</c:v>
                </c:pt>
                <c:pt idx="1127">
                  <c:v>120.04142913099631</c:v>
                </c:pt>
                <c:pt idx="1128">
                  <c:v>120.04142913099631</c:v>
                </c:pt>
                <c:pt idx="1129">
                  <c:v>120.04142913099631</c:v>
                </c:pt>
                <c:pt idx="1130">
                  <c:v>120.04142913099631</c:v>
                </c:pt>
                <c:pt idx="1131">
                  <c:v>120.04142913099631</c:v>
                </c:pt>
                <c:pt idx="1132">
                  <c:v>120.04142913099631</c:v>
                </c:pt>
                <c:pt idx="1133">
                  <c:v>120.04142913099631</c:v>
                </c:pt>
                <c:pt idx="1134">
                  <c:v>120.04142913099631</c:v>
                </c:pt>
                <c:pt idx="1135">
                  <c:v>120.04142913099631</c:v>
                </c:pt>
                <c:pt idx="1136">
                  <c:v>120.04142913099631</c:v>
                </c:pt>
                <c:pt idx="1137">
                  <c:v>120.04142913099631</c:v>
                </c:pt>
                <c:pt idx="1138">
                  <c:v>120.04142913099631</c:v>
                </c:pt>
                <c:pt idx="1139">
                  <c:v>120.04142913099631</c:v>
                </c:pt>
                <c:pt idx="1140">
                  <c:v>120.04142913099631</c:v>
                </c:pt>
                <c:pt idx="1141">
                  <c:v>120.04142913099631</c:v>
                </c:pt>
                <c:pt idx="1142">
                  <c:v>120.04142913099631</c:v>
                </c:pt>
                <c:pt idx="1143">
                  <c:v>120.04142913099631</c:v>
                </c:pt>
                <c:pt idx="1144">
                  <c:v>120.04142913099631</c:v>
                </c:pt>
                <c:pt idx="1145">
                  <c:v>120.04142913099631</c:v>
                </c:pt>
                <c:pt idx="1146">
                  <c:v>120.04142913099631</c:v>
                </c:pt>
                <c:pt idx="1147">
                  <c:v>120.04142913099631</c:v>
                </c:pt>
                <c:pt idx="1148">
                  <c:v>120.04142913099631</c:v>
                </c:pt>
                <c:pt idx="1149">
                  <c:v>120.04142913099631</c:v>
                </c:pt>
                <c:pt idx="1150">
                  <c:v>120.04142913099631</c:v>
                </c:pt>
                <c:pt idx="1151">
                  <c:v>120.04142913099631</c:v>
                </c:pt>
                <c:pt idx="1152">
                  <c:v>120.04142913099631</c:v>
                </c:pt>
                <c:pt idx="1153">
                  <c:v>120.04142913099631</c:v>
                </c:pt>
                <c:pt idx="1154">
                  <c:v>120.04142913099631</c:v>
                </c:pt>
                <c:pt idx="1155">
                  <c:v>132.90693384979679</c:v>
                </c:pt>
                <c:pt idx="1156">
                  <c:v>132.90693384979679</c:v>
                </c:pt>
                <c:pt idx="1157">
                  <c:v>132.90693384979679</c:v>
                </c:pt>
                <c:pt idx="1158">
                  <c:v>132.90693384979679</c:v>
                </c:pt>
                <c:pt idx="1159">
                  <c:v>132.90693384979679</c:v>
                </c:pt>
                <c:pt idx="1160">
                  <c:v>132.90693384979679</c:v>
                </c:pt>
                <c:pt idx="1161">
                  <c:v>132.90693384979679</c:v>
                </c:pt>
                <c:pt idx="1162">
                  <c:v>132.90693384979679</c:v>
                </c:pt>
                <c:pt idx="1163">
                  <c:v>132.90693384979679</c:v>
                </c:pt>
                <c:pt idx="1164">
                  <c:v>132.90693384979679</c:v>
                </c:pt>
                <c:pt idx="1165">
                  <c:v>132.90693384979679</c:v>
                </c:pt>
                <c:pt idx="1166">
                  <c:v>132.90693384979679</c:v>
                </c:pt>
                <c:pt idx="1167">
                  <c:v>132.90693384979679</c:v>
                </c:pt>
                <c:pt idx="1168">
                  <c:v>132.90693384979679</c:v>
                </c:pt>
                <c:pt idx="1169">
                  <c:v>132.90693384979679</c:v>
                </c:pt>
                <c:pt idx="1170">
                  <c:v>132.90693384979679</c:v>
                </c:pt>
                <c:pt idx="1171">
                  <c:v>132.90693384979679</c:v>
                </c:pt>
                <c:pt idx="1172">
                  <c:v>132.90693384979679</c:v>
                </c:pt>
                <c:pt idx="1173">
                  <c:v>132.90693384979679</c:v>
                </c:pt>
                <c:pt idx="1174">
                  <c:v>132.90693384979679</c:v>
                </c:pt>
                <c:pt idx="1175">
                  <c:v>132.90693384979679</c:v>
                </c:pt>
                <c:pt idx="1176">
                  <c:v>132.90693384979679</c:v>
                </c:pt>
                <c:pt idx="1177">
                  <c:v>132.90693384979679</c:v>
                </c:pt>
                <c:pt idx="1178">
                  <c:v>132.90693384979679</c:v>
                </c:pt>
                <c:pt idx="1179">
                  <c:v>132.90693384979679</c:v>
                </c:pt>
                <c:pt idx="1180">
                  <c:v>132.90693384979679</c:v>
                </c:pt>
                <c:pt idx="1181">
                  <c:v>132.90693384979679</c:v>
                </c:pt>
                <c:pt idx="1182">
                  <c:v>132.90693384979679</c:v>
                </c:pt>
                <c:pt idx="1183">
                  <c:v>132.90693384979679</c:v>
                </c:pt>
                <c:pt idx="1184">
                  <c:v>132.90693384979679</c:v>
                </c:pt>
                <c:pt idx="1185">
                  <c:v>132.90693384979679</c:v>
                </c:pt>
                <c:pt idx="1186">
                  <c:v>128.77123560535</c:v>
                </c:pt>
                <c:pt idx="1187">
                  <c:v>128.77123560535</c:v>
                </c:pt>
                <c:pt idx="1188">
                  <c:v>128.77123560535</c:v>
                </c:pt>
                <c:pt idx="1189">
                  <c:v>128.77123560535</c:v>
                </c:pt>
                <c:pt idx="1190">
                  <c:v>128.77123560535</c:v>
                </c:pt>
                <c:pt idx="1191">
                  <c:v>128.77123560535</c:v>
                </c:pt>
                <c:pt idx="1192">
                  <c:v>128.77123560535</c:v>
                </c:pt>
                <c:pt idx="1193">
                  <c:v>128.77123560535</c:v>
                </c:pt>
                <c:pt idx="1194">
                  <c:v>128.77123560535</c:v>
                </c:pt>
                <c:pt idx="1195">
                  <c:v>128.77123560535</c:v>
                </c:pt>
                <c:pt idx="1196">
                  <c:v>128.77123560535</c:v>
                </c:pt>
                <c:pt idx="1197">
                  <c:v>128.77123560535</c:v>
                </c:pt>
                <c:pt idx="1198">
                  <c:v>128.77123560535</c:v>
                </c:pt>
                <c:pt idx="1199">
                  <c:v>128.77123560535</c:v>
                </c:pt>
                <c:pt idx="1200">
                  <c:v>128.77123560535</c:v>
                </c:pt>
                <c:pt idx="1201">
                  <c:v>128.77123560535</c:v>
                </c:pt>
                <c:pt idx="1202">
                  <c:v>128.77123560535</c:v>
                </c:pt>
                <c:pt idx="1203">
                  <c:v>128.77123560535</c:v>
                </c:pt>
                <c:pt idx="1204">
                  <c:v>128.77123560535</c:v>
                </c:pt>
                <c:pt idx="1205">
                  <c:v>128.77123560535</c:v>
                </c:pt>
                <c:pt idx="1206">
                  <c:v>128.77123560535</c:v>
                </c:pt>
                <c:pt idx="1207">
                  <c:v>128.77123560535</c:v>
                </c:pt>
                <c:pt idx="1208">
                  <c:v>128.77123560535</c:v>
                </c:pt>
                <c:pt idx="1209">
                  <c:v>128.77123560535</c:v>
                </c:pt>
                <c:pt idx="1210">
                  <c:v>128.77123560535</c:v>
                </c:pt>
                <c:pt idx="1211">
                  <c:v>128.77123560535</c:v>
                </c:pt>
                <c:pt idx="1212">
                  <c:v>128.77123560535</c:v>
                </c:pt>
                <c:pt idx="1213">
                  <c:v>128.77123560535</c:v>
                </c:pt>
                <c:pt idx="1214">
                  <c:v>128.77123560535</c:v>
                </c:pt>
                <c:pt idx="1215">
                  <c:v>128.77123560535</c:v>
                </c:pt>
                <c:pt idx="1216">
                  <c:v>105.65373260469035</c:v>
                </c:pt>
                <c:pt idx="1217">
                  <c:v>105.65373260469035</c:v>
                </c:pt>
                <c:pt idx="1218">
                  <c:v>105.65373260469035</c:v>
                </c:pt>
                <c:pt idx="1219">
                  <c:v>105.65373260469035</c:v>
                </c:pt>
                <c:pt idx="1220">
                  <c:v>105.65373260469035</c:v>
                </c:pt>
                <c:pt idx="1221">
                  <c:v>105.65373260469035</c:v>
                </c:pt>
                <c:pt idx="1222">
                  <c:v>105.65373260469035</c:v>
                </c:pt>
                <c:pt idx="1223">
                  <c:v>105.65373260469035</c:v>
                </c:pt>
                <c:pt idx="1224">
                  <c:v>105.65373260469035</c:v>
                </c:pt>
                <c:pt idx="1225">
                  <c:v>105.65373260469035</c:v>
                </c:pt>
                <c:pt idx="1226">
                  <c:v>105.65373260469035</c:v>
                </c:pt>
                <c:pt idx="1227">
                  <c:v>105.65373260469035</c:v>
                </c:pt>
                <c:pt idx="1228">
                  <c:v>105.65373260469035</c:v>
                </c:pt>
                <c:pt idx="1229">
                  <c:v>105.65373260469035</c:v>
                </c:pt>
                <c:pt idx="1230">
                  <c:v>105.65373260469035</c:v>
                </c:pt>
                <c:pt idx="1231">
                  <c:v>105.65373260469035</c:v>
                </c:pt>
                <c:pt idx="1232">
                  <c:v>105.65373260469035</c:v>
                </c:pt>
                <c:pt idx="1233">
                  <c:v>105.65373260469035</c:v>
                </c:pt>
                <c:pt idx="1234">
                  <c:v>105.65373260469035</c:v>
                </c:pt>
                <c:pt idx="1235">
                  <c:v>105.65373260469035</c:v>
                </c:pt>
                <c:pt idx="1236">
                  <c:v>105.65373260469035</c:v>
                </c:pt>
                <c:pt idx="1237">
                  <c:v>105.65373260469035</c:v>
                </c:pt>
                <c:pt idx="1238">
                  <c:v>105.65373260469035</c:v>
                </c:pt>
                <c:pt idx="1239">
                  <c:v>105.65373260469035</c:v>
                </c:pt>
                <c:pt idx="1240">
                  <c:v>105.65373260469035</c:v>
                </c:pt>
                <c:pt idx="1241">
                  <c:v>105.65373260469035</c:v>
                </c:pt>
                <c:pt idx="1242">
                  <c:v>105.65373260469035</c:v>
                </c:pt>
                <c:pt idx="1243">
                  <c:v>105.65373260469035</c:v>
                </c:pt>
                <c:pt idx="1244">
                  <c:v>105.65373260469035</c:v>
                </c:pt>
                <c:pt idx="1245">
                  <c:v>105.65373260469035</c:v>
                </c:pt>
                <c:pt idx="1246">
                  <c:v>105.65373260469035</c:v>
                </c:pt>
                <c:pt idx="1247">
                  <c:v>65.277965296213353</c:v>
                </c:pt>
                <c:pt idx="1248">
                  <c:v>65.277965296213353</c:v>
                </c:pt>
                <c:pt idx="1249">
                  <c:v>65.277965296213353</c:v>
                </c:pt>
                <c:pt idx="1250">
                  <c:v>65.277965296213353</c:v>
                </c:pt>
                <c:pt idx="1251">
                  <c:v>65.277965296213353</c:v>
                </c:pt>
                <c:pt idx="1252">
                  <c:v>65.277965296213353</c:v>
                </c:pt>
                <c:pt idx="1253">
                  <c:v>65.277965296213353</c:v>
                </c:pt>
                <c:pt idx="1254">
                  <c:v>65.277965296213353</c:v>
                </c:pt>
                <c:pt idx="1255">
                  <c:v>65.277965296213353</c:v>
                </c:pt>
                <c:pt idx="1256">
                  <c:v>65.277965296213353</c:v>
                </c:pt>
                <c:pt idx="1257">
                  <c:v>65.277965296213353</c:v>
                </c:pt>
                <c:pt idx="1258">
                  <c:v>65.277965296213353</c:v>
                </c:pt>
                <c:pt idx="1259">
                  <c:v>65.277965296213353</c:v>
                </c:pt>
                <c:pt idx="1260">
                  <c:v>65.277965296213353</c:v>
                </c:pt>
                <c:pt idx="1261">
                  <c:v>65.277965296213353</c:v>
                </c:pt>
                <c:pt idx="1262">
                  <c:v>65.277965296213353</c:v>
                </c:pt>
                <c:pt idx="1263">
                  <c:v>65.277965296213353</c:v>
                </c:pt>
                <c:pt idx="1264">
                  <c:v>65.277965296213353</c:v>
                </c:pt>
                <c:pt idx="1265">
                  <c:v>65.277965296213353</c:v>
                </c:pt>
                <c:pt idx="1266">
                  <c:v>65.277965296213353</c:v>
                </c:pt>
                <c:pt idx="1267">
                  <c:v>65.277965296213353</c:v>
                </c:pt>
                <c:pt idx="1268">
                  <c:v>65.277965296213353</c:v>
                </c:pt>
                <c:pt idx="1269">
                  <c:v>65.277965296213353</c:v>
                </c:pt>
                <c:pt idx="1270">
                  <c:v>65.277965296213353</c:v>
                </c:pt>
                <c:pt idx="1271">
                  <c:v>65.277965296213353</c:v>
                </c:pt>
                <c:pt idx="1272">
                  <c:v>65.277965296213353</c:v>
                </c:pt>
                <c:pt idx="1273">
                  <c:v>65.277965296213353</c:v>
                </c:pt>
                <c:pt idx="1274">
                  <c:v>65.277965296213353</c:v>
                </c:pt>
                <c:pt idx="1275">
                  <c:v>65.277965296213353</c:v>
                </c:pt>
                <c:pt idx="1276">
                  <c:v>65.277965296213353</c:v>
                </c:pt>
                <c:pt idx="1277">
                  <c:v>28.803266986435492</c:v>
                </c:pt>
                <c:pt idx="1278">
                  <c:v>28.803266986435492</c:v>
                </c:pt>
                <c:pt idx="1279">
                  <c:v>28.803266986435492</c:v>
                </c:pt>
                <c:pt idx="1280">
                  <c:v>28.803266986435492</c:v>
                </c:pt>
                <c:pt idx="1281">
                  <c:v>28.803266986435492</c:v>
                </c:pt>
                <c:pt idx="1282">
                  <c:v>28.803266986435492</c:v>
                </c:pt>
                <c:pt idx="1283">
                  <c:v>28.803266986435492</c:v>
                </c:pt>
                <c:pt idx="1284">
                  <c:v>28.803266986435492</c:v>
                </c:pt>
                <c:pt idx="1285">
                  <c:v>28.803266986435492</c:v>
                </c:pt>
                <c:pt idx="1286">
                  <c:v>28.803266986435492</c:v>
                </c:pt>
                <c:pt idx="1287">
                  <c:v>28.803266986435492</c:v>
                </c:pt>
                <c:pt idx="1288">
                  <c:v>28.803266986435492</c:v>
                </c:pt>
                <c:pt idx="1289">
                  <c:v>28.803266986435492</c:v>
                </c:pt>
                <c:pt idx="1290">
                  <c:v>28.803266986435492</c:v>
                </c:pt>
                <c:pt idx="1291">
                  <c:v>28.803266986435492</c:v>
                </c:pt>
                <c:pt idx="1292">
                  <c:v>28.803266986435492</c:v>
                </c:pt>
                <c:pt idx="1293">
                  <c:v>28.803266986435492</c:v>
                </c:pt>
                <c:pt idx="1294">
                  <c:v>28.803266986435492</c:v>
                </c:pt>
                <c:pt idx="1295">
                  <c:v>28.803266986435492</c:v>
                </c:pt>
                <c:pt idx="1296">
                  <c:v>28.803266986435492</c:v>
                </c:pt>
                <c:pt idx="1297">
                  <c:v>28.803266986435492</c:v>
                </c:pt>
                <c:pt idx="1298">
                  <c:v>28.803266986435492</c:v>
                </c:pt>
                <c:pt idx="1299">
                  <c:v>28.803266986435492</c:v>
                </c:pt>
                <c:pt idx="1300">
                  <c:v>28.803266986435492</c:v>
                </c:pt>
                <c:pt idx="1301">
                  <c:v>28.803266986435492</c:v>
                </c:pt>
                <c:pt idx="1302">
                  <c:v>28.803266986435492</c:v>
                </c:pt>
                <c:pt idx="1303">
                  <c:v>28.803266986435492</c:v>
                </c:pt>
                <c:pt idx="1304">
                  <c:v>28.803266986435492</c:v>
                </c:pt>
                <c:pt idx="1305">
                  <c:v>28.803266986435492</c:v>
                </c:pt>
                <c:pt idx="1306">
                  <c:v>28.803266986435492</c:v>
                </c:pt>
                <c:pt idx="1307">
                  <c:v>28.803266986435492</c:v>
                </c:pt>
                <c:pt idx="1308">
                  <c:v>17.69576376333022</c:v>
                </c:pt>
                <c:pt idx="1309">
                  <c:v>17.69576376333022</c:v>
                </c:pt>
                <c:pt idx="1310">
                  <c:v>17.69576376333022</c:v>
                </c:pt>
                <c:pt idx="1311">
                  <c:v>17.69576376333022</c:v>
                </c:pt>
                <c:pt idx="1312">
                  <c:v>17.69576376333022</c:v>
                </c:pt>
                <c:pt idx="1313">
                  <c:v>17.69576376333022</c:v>
                </c:pt>
                <c:pt idx="1314">
                  <c:v>17.69576376333022</c:v>
                </c:pt>
                <c:pt idx="1315">
                  <c:v>17.69576376333022</c:v>
                </c:pt>
                <c:pt idx="1316">
                  <c:v>17.69576376333022</c:v>
                </c:pt>
                <c:pt idx="1317">
                  <c:v>17.69576376333022</c:v>
                </c:pt>
                <c:pt idx="1318">
                  <c:v>17.69576376333022</c:v>
                </c:pt>
                <c:pt idx="1319">
                  <c:v>17.69576376333022</c:v>
                </c:pt>
                <c:pt idx="1320">
                  <c:v>17.69576376333022</c:v>
                </c:pt>
                <c:pt idx="1321">
                  <c:v>17.69576376333022</c:v>
                </c:pt>
                <c:pt idx="1322">
                  <c:v>17.69576376333022</c:v>
                </c:pt>
                <c:pt idx="1323">
                  <c:v>17.69576376333022</c:v>
                </c:pt>
                <c:pt idx="1324">
                  <c:v>17.69576376333022</c:v>
                </c:pt>
                <c:pt idx="1325">
                  <c:v>17.69576376333022</c:v>
                </c:pt>
                <c:pt idx="1326">
                  <c:v>17.69576376333022</c:v>
                </c:pt>
                <c:pt idx="1327">
                  <c:v>17.69576376333022</c:v>
                </c:pt>
                <c:pt idx="1328">
                  <c:v>17.69576376333022</c:v>
                </c:pt>
                <c:pt idx="1329">
                  <c:v>17.69576376333022</c:v>
                </c:pt>
                <c:pt idx="1330">
                  <c:v>17.69576376333022</c:v>
                </c:pt>
                <c:pt idx="1331">
                  <c:v>17.69576376333022</c:v>
                </c:pt>
                <c:pt idx="1332">
                  <c:v>17.69576376333022</c:v>
                </c:pt>
                <c:pt idx="1333">
                  <c:v>17.69576376333022</c:v>
                </c:pt>
                <c:pt idx="1334">
                  <c:v>17.69576376333022</c:v>
                </c:pt>
                <c:pt idx="1335">
                  <c:v>17.69576376333022</c:v>
                </c:pt>
                <c:pt idx="1336">
                  <c:v>17.69576376333022</c:v>
                </c:pt>
                <c:pt idx="1337">
                  <c:v>17.69576376333022</c:v>
                </c:pt>
                <c:pt idx="1338">
                  <c:v>17.69576376333022</c:v>
                </c:pt>
                <c:pt idx="1339">
                  <c:v>22.281040209732421</c:v>
                </c:pt>
                <c:pt idx="1340">
                  <c:v>22.281040209732421</c:v>
                </c:pt>
                <c:pt idx="1341">
                  <c:v>22.281040209732421</c:v>
                </c:pt>
                <c:pt idx="1342">
                  <c:v>22.281040209732421</c:v>
                </c:pt>
                <c:pt idx="1343">
                  <c:v>22.281040209732421</c:v>
                </c:pt>
                <c:pt idx="1344">
                  <c:v>22.281040209732421</c:v>
                </c:pt>
                <c:pt idx="1345">
                  <c:v>22.281040209732421</c:v>
                </c:pt>
                <c:pt idx="1346">
                  <c:v>22.281040209732421</c:v>
                </c:pt>
                <c:pt idx="1347">
                  <c:v>22.281040209732421</c:v>
                </c:pt>
                <c:pt idx="1348">
                  <c:v>22.281040209732421</c:v>
                </c:pt>
                <c:pt idx="1349">
                  <c:v>22.281040209732421</c:v>
                </c:pt>
                <c:pt idx="1350">
                  <c:v>22.281040209732421</c:v>
                </c:pt>
                <c:pt idx="1351">
                  <c:v>22.281040209732421</c:v>
                </c:pt>
                <c:pt idx="1352">
                  <c:v>22.281040209732421</c:v>
                </c:pt>
                <c:pt idx="1353">
                  <c:v>22.281040209732421</c:v>
                </c:pt>
                <c:pt idx="1354">
                  <c:v>22.281040209732421</c:v>
                </c:pt>
                <c:pt idx="1355">
                  <c:v>22.281040209732421</c:v>
                </c:pt>
                <c:pt idx="1356">
                  <c:v>22.281040209732421</c:v>
                </c:pt>
                <c:pt idx="1357">
                  <c:v>22.281040209732421</c:v>
                </c:pt>
                <c:pt idx="1358">
                  <c:v>22.281040209732421</c:v>
                </c:pt>
                <c:pt idx="1359">
                  <c:v>22.281040209732421</c:v>
                </c:pt>
                <c:pt idx="1360">
                  <c:v>22.281040209732421</c:v>
                </c:pt>
                <c:pt idx="1361">
                  <c:v>22.281040209732421</c:v>
                </c:pt>
                <c:pt idx="1362">
                  <c:v>22.281040209732421</c:v>
                </c:pt>
                <c:pt idx="1363">
                  <c:v>22.281040209732421</c:v>
                </c:pt>
                <c:pt idx="1364">
                  <c:v>22.281040209732421</c:v>
                </c:pt>
                <c:pt idx="1365">
                  <c:v>22.281040209732421</c:v>
                </c:pt>
                <c:pt idx="1366">
                  <c:v>22.281040209732421</c:v>
                </c:pt>
                <c:pt idx="1367">
                  <c:v>22.281040209732421</c:v>
                </c:pt>
                <c:pt idx="1368">
                  <c:v>22.281040209732421</c:v>
                </c:pt>
                <c:pt idx="1369">
                  <c:v>44.550149357058011</c:v>
                </c:pt>
                <c:pt idx="1370">
                  <c:v>44.550149357058011</c:v>
                </c:pt>
                <c:pt idx="1371">
                  <c:v>44.550149357058011</c:v>
                </c:pt>
                <c:pt idx="1372">
                  <c:v>44.550149357058011</c:v>
                </c:pt>
                <c:pt idx="1373">
                  <c:v>44.550149357058011</c:v>
                </c:pt>
                <c:pt idx="1374">
                  <c:v>44.550149357058011</c:v>
                </c:pt>
                <c:pt idx="1375">
                  <c:v>44.550149357058011</c:v>
                </c:pt>
                <c:pt idx="1376">
                  <c:v>44.550149357058011</c:v>
                </c:pt>
                <c:pt idx="1377">
                  <c:v>44.550149357058011</c:v>
                </c:pt>
                <c:pt idx="1378">
                  <c:v>44.550149357058011</c:v>
                </c:pt>
                <c:pt idx="1379">
                  <c:v>44.550149357058011</c:v>
                </c:pt>
                <c:pt idx="1380">
                  <c:v>44.550149357058011</c:v>
                </c:pt>
                <c:pt idx="1381">
                  <c:v>44.550149357058011</c:v>
                </c:pt>
                <c:pt idx="1382">
                  <c:v>44.550149357058011</c:v>
                </c:pt>
                <c:pt idx="1383">
                  <c:v>44.550149357058011</c:v>
                </c:pt>
                <c:pt idx="1384">
                  <c:v>44.550149357058011</c:v>
                </c:pt>
                <c:pt idx="1385">
                  <c:v>44.550149357058011</c:v>
                </c:pt>
                <c:pt idx="1386">
                  <c:v>44.550149357058011</c:v>
                </c:pt>
                <c:pt idx="1387">
                  <c:v>44.550149357058011</c:v>
                </c:pt>
                <c:pt idx="1388">
                  <c:v>44.550149357058011</c:v>
                </c:pt>
                <c:pt idx="1389">
                  <c:v>44.550149357058011</c:v>
                </c:pt>
                <c:pt idx="1390">
                  <c:v>44.550149357058011</c:v>
                </c:pt>
                <c:pt idx="1391">
                  <c:v>44.550149357058011</c:v>
                </c:pt>
                <c:pt idx="1392">
                  <c:v>44.550149357058011</c:v>
                </c:pt>
                <c:pt idx="1393">
                  <c:v>44.550149357058011</c:v>
                </c:pt>
                <c:pt idx="1394">
                  <c:v>44.550149357058011</c:v>
                </c:pt>
                <c:pt idx="1395">
                  <c:v>44.550149357058011</c:v>
                </c:pt>
                <c:pt idx="1396">
                  <c:v>44.550149357058011</c:v>
                </c:pt>
                <c:pt idx="1397">
                  <c:v>44.550149357058011</c:v>
                </c:pt>
                <c:pt idx="1398">
                  <c:v>44.550149357058011</c:v>
                </c:pt>
                <c:pt idx="1399">
                  <c:v>44.550149357058011</c:v>
                </c:pt>
                <c:pt idx="1400">
                  <c:v>83.137557492553753</c:v>
                </c:pt>
                <c:pt idx="1401">
                  <c:v>83.137557492553753</c:v>
                </c:pt>
                <c:pt idx="1402">
                  <c:v>83.137557492553753</c:v>
                </c:pt>
                <c:pt idx="1403">
                  <c:v>83.137557492553753</c:v>
                </c:pt>
                <c:pt idx="1404">
                  <c:v>83.137557492553753</c:v>
                </c:pt>
                <c:pt idx="1405">
                  <c:v>83.137557492553753</c:v>
                </c:pt>
                <c:pt idx="1406">
                  <c:v>83.137557492553753</c:v>
                </c:pt>
                <c:pt idx="1407">
                  <c:v>83.137557492553753</c:v>
                </c:pt>
                <c:pt idx="1408">
                  <c:v>83.137557492553753</c:v>
                </c:pt>
                <c:pt idx="1409">
                  <c:v>83.137557492553753</c:v>
                </c:pt>
                <c:pt idx="1410">
                  <c:v>83.137557492553753</c:v>
                </c:pt>
                <c:pt idx="1411">
                  <c:v>83.137557492553753</c:v>
                </c:pt>
                <c:pt idx="1412">
                  <c:v>83.137557492553753</c:v>
                </c:pt>
                <c:pt idx="1413">
                  <c:v>83.137557492553753</c:v>
                </c:pt>
                <c:pt idx="1414">
                  <c:v>83.137557492553753</c:v>
                </c:pt>
                <c:pt idx="1415">
                  <c:v>83.137557492553753</c:v>
                </c:pt>
                <c:pt idx="1416">
                  <c:v>83.137557492553753</c:v>
                </c:pt>
                <c:pt idx="1417">
                  <c:v>83.137557492553753</c:v>
                </c:pt>
                <c:pt idx="1418">
                  <c:v>83.137557492553753</c:v>
                </c:pt>
                <c:pt idx="1419">
                  <c:v>83.137557492553753</c:v>
                </c:pt>
                <c:pt idx="1420">
                  <c:v>83.137557492553753</c:v>
                </c:pt>
                <c:pt idx="1421">
                  <c:v>83.137557492553753</c:v>
                </c:pt>
                <c:pt idx="1422">
                  <c:v>83.137557492553753</c:v>
                </c:pt>
                <c:pt idx="1423">
                  <c:v>83.137557492553753</c:v>
                </c:pt>
                <c:pt idx="1424">
                  <c:v>83.137557492553753</c:v>
                </c:pt>
                <c:pt idx="1425">
                  <c:v>83.137557492553753</c:v>
                </c:pt>
                <c:pt idx="1426">
                  <c:v>83.137557492553753</c:v>
                </c:pt>
                <c:pt idx="1427">
                  <c:v>83.137557492553753</c:v>
                </c:pt>
                <c:pt idx="1428">
                  <c:v>83.137557492553753</c:v>
                </c:pt>
                <c:pt idx="1429">
                  <c:v>83.137557492553753</c:v>
                </c:pt>
                <c:pt idx="1430">
                  <c:v>104.08859355090497</c:v>
                </c:pt>
                <c:pt idx="1431">
                  <c:v>104.08859355090497</c:v>
                </c:pt>
                <c:pt idx="1432">
                  <c:v>104.08859355090497</c:v>
                </c:pt>
                <c:pt idx="1433">
                  <c:v>104.08859355090497</c:v>
                </c:pt>
                <c:pt idx="1434">
                  <c:v>104.08859355090497</c:v>
                </c:pt>
                <c:pt idx="1435">
                  <c:v>104.08859355090497</c:v>
                </c:pt>
                <c:pt idx="1436">
                  <c:v>104.08859355090497</c:v>
                </c:pt>
                <c:pt idx="1437">
                  <c:v>104.08859355090497</c:v>
                </c:pt>
                <c:pt idx="1438">
                  <c:v>104.08859355090497</c:v>
                </c:pt>
                <c:pt idx="1439">
                  <c:v>104.08859355090497</c:v>
                </c:pt>
                <c:pt idx="1440">
                  <c:v>104.08859355090497</c:v>
                </c:pt>
                <c:pt idx="1441">
                  <c:v>104.08859355090497</c:v>
                </c:pt>
                <c:pt idx="1442">
                  <c:v>104.08859355090497</c:v>
                </c:pt>
                <c:pt idx="1443">
                  <c:v>104.08859355090497</c:v>
                </c:pt>
                <c:pt idx="1444">
                  <c:v>104.08859355090497</c:v>
                </c:pt>
                <c:pt idx="1445">
                  <c:v>104.08859355090497</c:v>
                </c:pt>
                <c:pt idx="1446">
                  <c:v>104.08859355090497</c:v>
                </c:pt>
                <c:pt idx="1447">
                  <c:v>104.08859355090497</c:v>
                </c:pt>
                <c:pt idx="1448">
                  <c:v>104.08859355090497</c:v>
                </c:pt>
                <c:pt idx="1449">
                  <c:v>104.08859355090497</c:v>
                </c:pt>
                <c:pt idx="1450">
                  <c:v>104.08859355090497</c:v>
                </c:pt>
                <c:pt idx="1451">
                  <c:v>104.08859355090497</c:v>
                </c:pt>
                <c:pt idx="1452">
                  <c:v>104.08859355090497</c:v>
                </c:pt>
                <c:pt idx="1453">
                  <c:v>104.08859355090497</c:v>
                </c:pt>
                <c:pt idx="1454">
                  <c:v>104.08859355090497</c:v>
                </c:pt>
                <c:pt idx="1455">
                  <c:v>104.08859355090497</c:v>
                </c:pt>
                <c:pt idx="1456">
                  <c:v>104.08859355090497</c:v>
                </c:pt>
                <c:pt idx="1457">
                  <c:v>104.08859355090497</c:v>
                </c:pt>
                <c:pt idx="1458">
                  <c:v>104.08859355090497</c:v>
                </c:pt>
                <c:pt idx="1459">
                  <c:v>104.08859355090497</c:v>
                </c:pt>
                <c:pt idx="1460">
                  <c:v>104.08859355090497</c:v>
                </c:pt>
                <c:pt idx="1461">
                  <c:v>120.61015823780208</c:v>
                </c:pt>
                <c:pt idx="1462">
                  <c:v>120.61015823780208</c:v>
                </c:pt>
                <c:pt idx="1463">
                  <c:v>120.61015823780208</c:v>
                </c:pt>
                <c:pt idx="1464">
                  <c:v>120.61015823780208</c:v>
                </c:pt>
                <c:pt idx="1465">
                  <c:v>120.61015823780208</c:v>
                </c:pt>
                <c:pt idx="1466">
                  <c:v>120.61015823780208</c:v>
                </c:pt>
                <c:pt idx="1467">
                  <c:v>120.61015823780208</c:v>
                </c:pt>
                <c:pt idx="1468">
                  <c:v>120.61015823780208</c:v>
                </c:pt>
                <c:pt idx="1469">
                  <c:v>120.61015823780208</c:v>
                </c:pt>
                <c:pt idx="1470">
                  <c:v>120.61015823780208</c:v>
                </c:pt>
                <c:pt idx="1471">
                  <c:v>120.61015823780208</c:v>
                </c:pt>
                <c:pt idx="1472">
                  <c:v>120.61015823780208</c:v>
                </c:pt>
                <c:pt idx="1473">
                  <c:v>120.61015823780208</c:v>
                </c:pt>
                <c:pt idx="1474">
                  <c:v>120.61015823780208</c:v>
                </c:pt>
                <c:pt idx="1475">
                  <c:v>120.61015823780208</c:v>
                </c:pt>
                <c:pt idx="1476">
                  <c:v>120.61015823780208</c:v>
                </c:pt>
                <c:pt idx="1477">
                  <c:v>120.61015823780208</c:v>
                </c:pt>
                <c:pt idx="1478">
                  <c:v>120.61015823780208</c:v>
                </c:pt>
                <c:pt idx="1479">
                  <c:v>120.61015823780208</c:v>
                </c:pt>
                <c:pt idx="1480">
                  <c:v>120.61015823780208</c:v>
                </c:pt>
                <c:pt idx="1481">
                  <c:v>120.61015823780208</c:v>
                </c:pt>
                <c:pt idx="1482">
                  <c:v>120.61015823780208</c:v>
                </c:pt>
                <c:pt idx="1483">
                  <c:v>120.61015823780208</c:v>
                </c:pt>
                <c:pt idx="1484">
                  <c:v>120.61015823780208</c:v>
                </c:pt>
                <c:pt idx="1485">
                  <c:v>120.61015823780208</c:v>
                </c:pt>
                <c:pt idx="1486">
                  <c:v>120.61015823780208</c:v>
                </c:pt>
                <c:pt idx="1487">
                  <c:v>120.61015823780208</c:v>
                </c:pt>
                <c:pt idx="1488">
                  <c:v>120.61015823780208</c:v>
                </c:pt>
                <c:pt idx="1489">
                  <c:v>120.61015823780208</c:v>
                </c:pt>
                <c:pt idx="1490">
                  <c:v>120.61015823780208</c:v>
                </c:pt>
                <c:pt idx="1491">
                  <c:v>120.61015823780208</c:v>
                </c:pt>
                <c:pt idx="1492">
                  <c:v>123.04180331015149</c:v>
                </c:pt>
                <c:pt idx="1493">
                  <c:v>123.04180331015149</c:v>
                </c:pt>
                <c:pt idx="1494">
                  <c:v>123.04180331015149</c:v>
                </c:pt>
                <c:pt idx="1495">
                  <c:v>123.04180331015149</c:v>
                </c:pt>
                <c:pt idx="1496">
                  <c:v>123.04180331015149</c:v>
                </c:pt>
                <c:pt idx="1497">
                  <c:v>123.04180331015149</c:v>
                </c:pt>
                <c:pt idx="1498">
                  <c:v>123.04180331015149</c:v>
                </c:pt>
                <c:pt idx="1499">
                  <c:v>123.04180331015149</c:v>
                </c:pt>
                <c:pt idx="1500">
                  <c:v>123.04180331015149</c:v>
                </c:pt>
                <c:pt idx="1501">
                  <c:v>123.04180331015149</c:v>
                </c:pt>
                <c:pt idx="1502">
                  <c:v>123.04180331015149</c:v>
                </c:pt>
                <c:pt idx="1503">
                  <c:v>123.04180331015149</c:v>
                </c:pt>
                <c:pt idx="1504">
                  <c:v>123.04180331015149</c:v>
                </c:pt>
                <c:pt idx="1505">
                  <c:v>123.04180331015149</c:v>
                </c:pt>
                <c:pt idx="1506">
                  <c:v>123.04180331015149</c:v>
                </c:pt>
                <c:pt idx="1507">
                  <c:v>123.04180331015149</c:v>
                </c:pt>
                <c:pt idx="1508">
                  <c:v>123.04180331015149</c:v>
                </c:pt>
                <c:pt idx="1509">
                  <c:v>123.04180331015149</c:v>
                </c:pt>
                <c:pt idx="1510">
                  <c:v>123.04180331015149</c:v>
                </c:pt>
                <c:pt idx="1511">
                  <c:v>123.04180331015149</c:v>
                </c:pt>
                <c:pt idx="1512">
                  <c:v>123.04180331015149</c:v>
                </c:pt>
                <c:pt idx="1513">
                  <c:v>123.04180331015149</c:v>
                </c:pt>
                <c:pt idx="1514">
                  <c:v>123.04180331015149</c:v>
                </c:pt>
                <c:pt idx="1515">
                  <c:v>123.04180331015149</c:v>
                </c:pt>
                <c:pt idx="1516">
                  <c:v>123.04180331015149</c:v>
                </c:pt>
                <c:pt idx="1517">
                  <c:v>123.04180331015149</c:v>
                </c:pt>
                <c:pt idx="1518">
                  <c:v>123.04180331015149</c:v>
                </c:pt>
                <c:pt idx="1519">
                  <c:v>123.04180331015149</c:v>
                </c:pt>
                <c:pt idx="1520">
                  <c:v>123.04180331015149</c:v>
                </c:pt>
                <c:pt idx="1521">
                  <c:v>132.5377482022528</c:v>
                </c:pt>
                <c:pt idx="1522">
                  <c:v>132.5377482022528</c:v>
                </c:pt>
                <c:pt idx="1523">
                  <c:v>132.5377482022528</c:v>
                </c:pt>
                <c:pt idx="1524">
                  <c:v>132.5377482022528</c:v>
                </c:pt>
                <c:pt idx="1525">
                  <c:v>132.5377482022528</c:v>
                </c:pt>
                <c:pt idx="1526">
                  <c:v>132.5377482022528</c:v>
                </c:pt>
                <c:pt idx="1527">
                  <c:v>132.5377482022528</c:v>
                </c:pt>
                <c:pt idx="1528">
                  <c:v>132.5377482022528</c:v>
                </c:pt>
                <c:pt idx="1529">
                  <c:v>132.5377482022528</c:v>
                </c:pt>
                <c:pt idx="1530">
                  <c:v>132.5377482022528</c:v>
                </c:pt>
                <c:pt idx="1531">
                  <c:v>132.5377482022528</c:v>
                </c:pt>
                <c:pt idx="1532">
                  <c:v>132.5377482022528</c:v>
                </c:pt>
                <c:pt idx="1533">
                  <c:v>132.5377482022528</c:v>
                </c:pt>
                <c:pt idx="1534">
                  <c:v>132.5377482022528</c:v>
                </c:pt>
                <c:pt idx="1535">
                  <c:v>132.5377482022528</c:v>
                </c:pt>
                <c:pt idx="1536">
                  <c:v>132.5377482022528</c:v>
                </c:pt>
                <c:pt idx="1537">
                  <c:v>132.5377482022528</c:v>
                </c:pt>
                <c:pt idx="1538">
                  <c:v>132.5377482022528</c:v>
                </c:pt>
                <c:pt idx="1539">
                  <c:v>132.5377482022528</c:v>
                </c:pt>
                <c:pt idx="1540">
                  <c:v>132.5377482022528</c:v>
                </c:pt>
                <c:pt idx="1541">
                  <c:v>132.5377482022528</c:v>
                </c:pt>
                <c:pt idx="1542">
                  <c:v>132.5377482022528</c:v>
                </c:pt>
                <c:pt idx="1543">
                  <c:v>132.5377482022528</c:v>
                </c:pt>
                <c:pt idx="1544">
                  <c:v>132.5377482022528</c:v>
                </c:pt>
                <c:pt idx="1545">
                  <c:v>132.5377482022528</c:v>
                </c:pt>
                <c:pt idx="1546">
                  <c:v>132.5377482022528</c:v>
                </c:pt>
                <c:pt idx="1547">
                  <c:v>132.5377482022528</c:v>
                </c:pt>
                <c:pt idx="1548">
                  <c:v>132.5377482022528</c:v>
                </c:pt>
                <c:pt idx="1549">
                  <c:v>132.5377482022528</c:v>
                </c:pt>
                <c:pt idx="1550">
                  <c:v>132.5377482022528</c:v>
                </c:pt>
                <c:pt idx="1551">
                  <c:v>132.5377482022528</c:v>
                </c:pt>
                <c:pt idx="1552">
                  <c:v>129.30997561700028</c:v>
                </c:pt>
                <c:pt idx="1553">
                  <c:v>129.30997561700028</c:v>
                </c:pt>
                <c:pt idx="1554">
                  <c:v>129.30997561700028</c:v>
                </c:pt>
                <c:pt idx="1555">
                  <c:v>129.30997561700028</c:v>
                </c:pt>
                <c:pt idx="1556">
                  <c:v>129.30997561700028</c:v>
                </c:pt>
                <c:pt idx="1557">
                  <c:v>129.30997561700028</c:v>
                </c:pt>
                <c:pt idx="1558">
                  <c:v>129.30997561700028</c:v>
                </c:pt>
                <c:pt idx="1559">
                  <c:v>129.30997561700028</c:v>
                </c:pt>
                <c:pt idx="1560">
                  <c:v>129.30997561700028</c:v>
                </c:pt>
                <c:pt idx="1561">
                  <c:v>129.30997561700028</c:v>
                </c:pt>
                <c:pt idx="1562">
                  <c:v>129.30997561700028</c:v>
                </c:pt>
                <c:pt idx="1563">
                  <c:v>129.30997561700028</c:v>
                </c:pt>
                <c:pt idx="1564">
                  <c:v>129.30997561700028</c:v>
                </c:pt>
                <c:pt idx="1565">
                  <c:v>129.30997561700028</c:v>
                </c:pt>
                <c:pt idx="1566">
                  <c:v>129.30997561700028</c:v>
                </c:pt>
                <c:pt idx="1567">
                  <c:v>129.30997561700028</c:v>
                </c:pt>
                <c:pt idx="1568">
                  <c:v>129.30997561700028</c:v>
                </c:pt>
                <c:pt idx="1569">
                  <c:v>129.30997561700028</c:v>
                </c:pt>
                <c:pt idx="1570">
                  <c:v>129.30997561700028</c:v>
                </c:pt>
                <c:pt idx="1571">
                  <c:v>129.30997561700028</c:v>
                </c:pt>
                <c:pt idx="1572">
                  <c:v>129.30997561700028</c:v>
                </c:pt>
                <c:pt idx="1573">
                  <c:v>129.30997561700028</c:v>
                </c:pt>
                <c:pt idx="1574">
                  <c:v>129.30997561700028</c:v>
                </c:pt>
                <c:pt idx="1575">
                  <c:v>129.30997561700028</c:v>
                </c:pt>
                <c:pt idx="1576">
                  <c:v>129.30997561700028</c:v>
                </c:pt>
                <c:pt idx="1577">
                  <c:v>129.30997561700028</c:v>
                </c:pt>
                <c:pt idx="1578">
                  <c:v>129.30997561700028</c:v>
                </c:pt>
                <c:pt idx="1579">
                  <c:v>129.30997561700028</c:v>
                </c:pt>
                <c:pt idx="1580">
                  <c:v>129.30997561700028</c:v>
                </c:pt>
                <c:pt idx="1581">
                  <c:v>129.30997561700028</c:v>
                </c:pt>
                <c:pt idx="1582">
                  <c:v>104.0249711788601</c:v>
                </c:pt>
                <c:pt idx="1583">
                  <c:v>104.0249711788601</c:v>
                </c:pt>
                <c:pt idx="1584">
                  <c:v>104.0249711788601</c:v>
                </c:pt>
                <c:pt idx="1585">
                  <c:v>104.0249711788601</c:v>
                </c:pt>
                <c:pt idx="1586">
                  <c:v>104.0249711788601</c:v>
                </c:pt>
                <c:pt idx="1587">
                  <c:v>104.0249711788601</c:v>
                </c:pt>
                <c:pt idx="1588">
                  <c:v>104.0249711788601</c:v>
                </c:pt>
                <c:pt idx="1589">
                  <c:v>104.0249711788601</c:v>
                </c:pt>
                <c:pt idx="1590">
                  <c:v>104.0249711788601</c:v>
                </c:pt>
                <c:pt idx="1591">
                  <c:v>104.0249711788601</c:v>
                </c:pt>
                <c:pt idx="1592">
                  <c:v>104.0249711788601</c:v>
                </c:pt>
                <c:pt idx="1593">
                  <c:v>104.0249711788601</c:v>
                </c:pt>
                <c:pt idx="1594">
                  <c:v>104.0249711788601</c:v>
                </c:pt>
                <c:pt idx="1595">
                  <c:v>104.0249711788601</c:v>
                </c:pt>
                <c:pt idx="1596">
                  <c:v>104.0249711788601</c:v>
                </c:pt>
                <c:pt idx="1597">
                  <c:v>104.0249711788601</c:v>
                </c:pt>
                <c:pt idx="1598">
                  <c:v>104.0249711788601</c:v>
                </c:pt>
                <c:pt idx="1599">
                  <c:v>104.0249711788601</c:v>
                </c:pt>
                <c:pt idx="1600">
                  <c:v>104.0249711788601</c:v>
                </c:pt>
                <c:pt idx="1601">
                  <c:v>104.0249711788601</c:v>
                </c:pt>
                <c:pt idx="1602">
                  <c:v>104.0249711788601</c:v>
                </c:pt>
                <c:pt idx="1603">
                  <c:v>104.0249711788601</c:v>
                </c:pt>
                <c:pt idx="1604">
                  <c:v>104.0249711788601</c:v>
                </c:pt>
                <c:pt idx="1605">
                  <c:v>104.0249711788601</c:v>
                </c:pt>
                <c:pt idx="1606">
                  <c:v>104.0249711788601</c:v>
                </c:pt>
                <c:pt idx="1607">
                  <c:v>104.0249711788601</c:v>
                </c:pt>
                <c:pt idx="1608">
                  <c:v>104.0249711788601</c:v>
                </c:pt>
                <c:pt idx="1609">
                  <c:v>104.0249711788601</c:v>
                </c:pt>
                <c:pt idx="1610">
                  <c:v>104.0249711788601</c:v>
                </c:pt>
                <c:pt idx="1611">
                  <c:v>104.0249711788601</c:v>
                </c:pt>
                <c:pt idx="1612">
                  <c:v>104.0249711788601</c:v>
                </c:pt>
                <c:pt idx="1613">
                  <c:v>64.512028542813908</c:v>
                </c:pt>
                <c:pt idx="1614">
                  <c:v>64.512028542813908</c:v>
                </c:pt>
                <c:pt idx="1615">
                  <c:v>64.512028542813908</c:v>
                </c:pt>
                <c:pt idx="1616">
                  <c:v>64.512028542813908</c:v>
                </c:pt>
                <c:pt idx="1617">
                  <c:v>64.512028542813908</c:v>
                </c:pt>
                <c:pt idx="1618">
                  <c:v>64.512028542813908</c:v>
                </c:pt>
                <c:pt idx="1619">
                  <c:v>64.512028542813908</c:v>
                </c:pt>
                <c:pt idx="1620">
                  <c:v>64.512028542813908</c:v>
                </c:pt>
                <c:pt idx="1621">
                  <c:v>64.512028542813908</c:v>
                </c:pt>
                <c:pt idx="1622">
                  <c:v>64.512028542813908</c:v>
                </c:pt>
                <c:pt idx="1623">
                  <c:v>64.512028542813908</c:v>
                </c:pt>
                <c:pt idx="1624">
                  <c:v>64.512028542813908</c:v>
                </c:pt>
                <c:pt idx="1625">
                  <c:v>64.512028542813908</c:v>
                </c:pt>
                <c:pt idx="1626">
                  <c:v>64.512028542813908</c:v>
                </c:pt>
                <c:pt idx="1627">
                  <c:v>64.512028542813908</c:v>
                </c:pt>
                <c:pt idx="1628">
                  <c:v>64.512028542813908</c:v>
                </c:pt>
                <c:pt idx="1629">
                  <c:v>64.512028542813908</c:v>
                </c:pt>
                <c:pt idx="1630">
                  <c:v>64.512028542813908</c:v>
                </c:pt>
                <c:pt idx="1631">
                  <c:v>64.512028542813908</c:v>
                </c:pt>
                <c:pt idx="1632">
                  <c:v>64.512028542813908</c:v>
                </c:pt>
                <c:pt idx="1633">
                  <c:v>64.512028542813908</c:v>
                </c:pt>
                <c:pt idx="1634">
                  <c:v>64.512028542813908</c:v>
                </c:pt>
                <c:pt idx="1635">
                  <c:v>64.512028542813908</c:v>
                </c:pt>
                <c:pt idx="1636">
                  <c:v>64.512028542813908</c:v>
                </c:pt>
                <c:pt idx="1637">
                  <c:v>64.512028542813908</c:v>
                </c:pt>
                <c:pt idx="1638">
                  <c:v>64.512028542813908</c:v>
                </c:pt>
                <c:pt idx="1639">
                  <c:v>64.512028542813908</c:v>
                </c:pt>
                <c:pt idx="1640">
                  <c:v>64.512028542813908</c:v>
                </c:pt>
                <c:pt idx="1641">
                  <c:v>64.512028542813908</c:v>
                </c:pt>
                <c:pt idx="1642">
                  <c:v>64.512028542813908</c:v>
                </c:pt>
                <c:pt idx="1643">
                  <c:v>28.410222830287367</c:v>
                </c:pt>
                <c:pt idx="1644">
                  <c:v>28.410222830287367</c:v>
                </c:pt>
                <c:pt idx="1645">
                  <c:v>28.410222830287367</c:v>
                </c:pt>
                <c:pt idx="1646">
                  <c:v>28.410222830287367</c:v>
                </c:pt>
                <c:pt idx="1647">
                  <c:v>28.410222830287367</c:v>
                </c:pt>
                <c:pt idx="1648">
                  <c:v>28.410222830287367</c:v>
                </c:pt>
                <c:pt idx="1649">
                  <c:v>28.410222830287367</c:v>
                </c:pt>
                <c:pt idx="1650">
                  <c:v>28.410222830287367</c:v>
                </c:pt>
                <c:pt idx="1651">
                  <c:v>28.410222830287367</c:v>
                </c:pt>
                <c:pt idx="1652">
                  <c:v>28.410222830287367</c:v>
                </c:pt>
                <c:pt idx="1653">
                  <c:v>28.410222830287367</c:v>
                </c:pt>
                <c:pt idx="1654">
                  <c:v>28.410222830287367</c:v>
                </c:pt>
                <c:pt idx="1655">
                  <c:v>28.410222830287367</c:v>
                </c:pt>
                <c:pt idx="1656">
                  <c:v>28.410222830287367</c:v>
                </c:pt>
                <c:pt idx="1657">
                  <c:v>28.410222830287367</c:v>
                </c:pt>
                <c:pt idx="1658">
                  <c:v>28.410222830287367</c:v>
                </c:pt>
                <c:pt idx="1659">
                  <c:v>28.410222830287367</c:v>
                </c:pt>
                <c:pt idx="1660">
                  <c:v>28.410222830287367</c:v>
                </c:pt>
                <c:pt idx="1661">
                  <c:v>28.410222830287367</c:v>
                </c:pt>
                <c:pt idx="1662">
                  <c:v>28.410222830287367</c:v>
                </c:pt>
                <c:pt idx="1663">
                  <c:v>28.410222830287367</c:v>
                </c:pt>
                <c:pt idx="1664">
                  <c:v>28.410222830287367</c:v>
                </c:pt>
                <c:pt idx="1665">
                  <c:v>28.410222830287367</c:v>
                </c:pt>
                <c:pt idx="1666">
                  <c:v>28.410222830287367</c:v>
                </c:pt>
                <c:pt idx="1667">
                  <c:v>28.410222830287367</c:v>
                </c:pt>
                <c:pt idx="1668">
                  <c:v>28.410222830287367</c:v>
                </c:pt>
                <c:pt idx="1669">
                  <c:v>28.410222830287367</c:v>
                </c:pt>
                <c:pt idx="1670">
                  <c:v>28.410222830287367</c:v>
                </c:pt>
                <c:pt idx="1671">
                  <c:v>28.410222830287367</c:v>
                </c:pt>
                <c:pt idx="1672">
                  <c:v>28.410222830287367</c:v>
                </c:pt>
                <c:pt idx="1673">
                  <c:v>28.410222830287367</c:v>
                </c:pt>
                <c:pt idx="1674">
                  <c:v>17.313341416272394</c:v>
                </c:pt>
                <c:pt idx="1675">
                  <c:v>17.313341416272394</c:v>
                </c:pt>
                <c:pt idx="1676">
                  <c:v>17.313341416272394</c:v>
                </c:pt>
                <c:pt idx="1677">
                  <c:v>17.313341416272394</c:v>
                </c:pt>
                <c:pt idx="1678">
                  <c:v>17.313341416272394</c:v>
                </c:pt>
                <c:pt idx="1679">
                  <c:v>17.313341416272394</c:v>
                </c:pt>
                <c:pt idx="1680">
                  <c:v>17.313341416272394</c:v>
                </c:pt>
                <c:pt idx="1681">
                  <c:v>17.313341416272394</c:v>
                </c:pt>
                <c:pt idx="1682">
                  <c:v>17.313341416272394</c:v>
                </c:pt>
                <c:pt idx="1683">
                  <c:v>17.313341416272394</c:v>
                </c:pt>
                <c:pt idx="1684">
                  <c:v>17.313341416272394</c:v>
                </c:pt>
                <c:pt idx="1685">
                  <c:v>17.313341416272394</c:v>
                </c:pt>
                <c:pt idx="1686">
                  <c:v>17.313341416272394</c:v>
                </c:pt>
                <c:pt idx="1687">
                  <c:v>17.313341416272394</c:v>
                </c:pt>
                <c:pt idx="1688">
                  <c:v>17.313341416272394</c:v>
                </c:pt>
                <c:pt idx="1689">
                  <c:v>17.313341416272394</c:v>
                </c:pt>
                <c:pt idx="1690">
                  <c:v>17.313341416272394</c:v>
                </c:pt>
                <c:pt idx="1691">
                  <c:v>17.313341416272394</c:v>
                </c:pt>
                <c:pt idx="1692">
                  <c:v>17.313341416272394</c:v>
                </c:pt>
                <c:pt idx="1693">
                  <c:v>17.313341416272394</c:v>
                </c:pt>
                <c:pt idx="1694">
                  <c:v>17.313341416272394</c:v>
                </c:pt>
                <c:pt idx="1695">
                  <c:v>17.313341416272394</c:v>
                </c:pt>
                <c:pt idx="1696">
                  <c:v>17.313341416272394</c:v>
                </c:pt>
                <c:pt idx="1697">
                  <c:v>17.313341416272394</c:v>
                </c:pt>
                <c:pt idx="1698">
                  <c:v>17.313341416272394</c:v>
                </c:pt>
                <c:pt idx="1699">
                  <c:v>17.313341416272394</c:v>
                </c:pt>
                <c:pt idx="1700">
                  <c:v>17.313341416272394</c:v>
                </c:pt>
                <c:pt idx="1701">
                  <c:v>17.313341416272394</c:v>
                </c:pt>
                <c:pt idx="1702">
                  <c:v>17.313341416272394</c:v>
                </c:pt>
                <c:pt idx="1703">
                  <c:v>17.313341416272394</c:v>
                </c:pt>
                <c:pt idx="1704">
                  <c:v>17.313341416272394</c:v>
                </c:pt>
                <c:pt idx="1705">
                  <c:v>20.95959048014743</c:v>
                </c:pt>
                <c:pt idx="1706">
                  <c:v>20.95959048014743</c:v>
                </c:pt>
                <c:pt idx="1707">
                  <c:v>20.95959048014743</c:v>
                </c:pt>
                <c:pt idx="1708">
                  <c:v>20.95959048014743</c:v>
                </c:pt>
                <c:pt idx="1709">
                  <c:v>20.95959048014743</c:v>
                </c:pt>
                <c:pt idx="1710">
                  <c:v>20.95959048014743</c:v>
                </c:pt>
                <c:pt idx="1711">
                  <c:v>20.95959048014743</c:v>
                </c:pt>
                <c:pt idx="1712">
                  <c:v>20.95959048014743</c:v>
                </c:pt>
                <c:pt idx="1713">
                  <c:v>20.95959048014743</c:v>
                </c:pt>
                <c:pt idx="1714">
                  <c:v>20.95959048014743</c:v>
                </c:pt>
                <c:pt idx="1715">
                  <c:v>20.95959048014743</c:v>
                </c:pt>
                <c:pt idx="1716">
                  <c:v>20.95959048014743</c:v>
                </c:pt>
                <c:pt idx="1717">
                  <c:v>20.95959048014743</c:v>
                </c:pt>
                <c:pt idx="1718">
                  <c:v>20.95959048014743</c:v>
                </c:pt>
                <c:pt idx="1719">
                  <c:v>20.95959048014743</c:v>
                </c:pt>
                <c:pt idx="1720">
                  <c:v>20.95959048014743</c:v>
                </c:pt>
                <c:pt idx="1721">
                  <c:v>20.95959048014743</c:v>
                </c:pt>
                <c:pt idx="1722">
                  <c:v>20.95959048014743</c:v>
                </c:pt>
                <c:pt idx="1723">
                  <c:v>20.95959048014743</c:v>
                </c:pt>
                <c:pt idx="1724">
                  <c:v>20.95959048014743</c:v>
                </c:pt>
                <c:pt idx="1725">
                  <c:v>20.95959048014743</c:v>
                </c:pt>
                <c:pt idx="1726">
                  <c:v>20.95959048014743</c:v>
                </c:pt>
                <c:pt idx="1727">
                  <c:v>20.95959048014743</c:v>
                </c:pt>
                <c:pt idx="1728">
                  <c:v>20.95959048014743</c:v>
                </c:pt>
                <c:pt idx="1729">
                  <c:v>20.95959048014743</c:v>
                </c:pt>
                <c:pt idx="1730">
                  <c:v>20.95959048014743</c:v>
                </c:pt>
                <c:pt idx="1731">
                  <c:v>20.95959048014743</c:v>
                </c:pt>
                <c:pt idx="1732">
                  <c:v>20.95959048014743</c:v>
                </c:pt>
                <c:pt idx="1733">
                  <c:v>20.95959048014743</c:v>
                </c:pt>
                <c:pt idx="1734">
                  <c:v>20.95959048014743</c:v>
                </c:pt>
                <c:pt idx="1735">
                  <c:v>41.360965957335978</c:v>
                </c:pt>
                <c:pt idx="1736">
                  <c:v>41.360965957335978</c:v>
                </c:pt>
                <c:pt idx="1737">
                  <c:v>41.360965957335978</c:v>
                </c:pt>
                <c:pt idx="1738">
                  <c:v>41.360965957335978</c:v>
                </c:pt>
                <c:pt idx="1739">
                  <c:v>41.360965957335978</c:v>
                </c:pt>
                <c:pt idx="1740">
                  <c:v>41.360965957335978</c:v>
                </c:pt>
                <c:pt idx="1741">
                  <c:v>41.360965957335978</c:v>
                </c:pt>
                <c:pt idx="1742">
                  <c:v>41.360965957335978</c:v>
                </c:pt>
                <c:pt idx="1743">
                  <c:v>41.360965957335978</c:v>
                </c:pt>
                <c:pt idx="1744">
                  <c:v>41.360965957335978</c:v>
                </c:pt>
                <c:pt idx="1745">
                  <c:v>41.360965957335978</c:v>
                </c:pt>
                <c:pt idx="1746">
                  <c:v>41.360965957335978</c:v>
                </c:pt>
                <c:pt idx="1747">
                  <c:v>41.360965957335978</c:v>
                </c:pt>
                <c:pt idx="1748">
                  <c:v>41.360965957335978</c:v>
                </c:pt>
                <c:pt idx="1749">
                  <c:v>41.360965957335978</c:v>
                </c:pt>
                <c:pt idx="1750">
                  <c:v>41.360965957335978</c:v>
                </c:pt>
                <c:pt idx="1751">
                  <c:v>41.360965957335978</c:v>
                </c:pt>
                <c:pt idx="1752">
                  <c:v>41.360965957335978</c:v>
                </c:pt>
                <c:pt idx="1753">
                  <c:v>41.360965957335978</c:v>
                </c:pt>
                <c:pt idx="1754">
                  <c:v>41.360965957335978</c:v>
                </c:pt>
                <c:pt idx="1755">
                  <c:v>41.360965957335978</c:v>
                </c:pt>
                <c:pt idx="1756">
                  <c:v>41.360965957335978</c:v>
                </c:pt>
                <c:pt idx="1757">
                  <c:v>41.360965957335978</c:v>
                </c:pt>
                <c:pt idx="1758">
                  <c:v>41.360965957335978</c:v>
                </c:pt>
                <c:pt idx="1759">
                  <c:v>41.360965957335978</c:v>
                </c:pt>
                <c:pt idx="1760">
                  <c:v>41.360965957335978</c:v>
                </c:pt>
                <c:pt idx="1761">
                  <c:v>41.360965957335978</c:v>
                </c:pt>
                <c:pt idx="1762">
                  <c:v>41.360965957335978</c:v>
                </c:pt>
                <c:pt idx="1763">
                  <c:v>41.360965957335978</c:v>
                </c:pt>
                <c:pt idx="1764">
                  <c:v>41.360965957335978</c:v>
                </c:pt>
                <c:pt idx="1765">
                  <c:v>41.360965957335978</c:v>
                </c:pt>
                <c:pt idx="1766">
                  <c:v>85.678144231829236</c:v>
                </c:pt>
                <c:pt idx="1767">
                  <c:v>85.678144231829236</c:v>
                </c:pt>
                <c:pt idx="1768">
                  <c:v>85.678144231829236</c:v>
                </c:pt>
                <c:pt idx="1769">
                  <c:v>85.678144231829236</c:v>
                </c:pt>
                <c:pt idx="1770">
                  <c:v>85.678144231829236</c:v>
                </c:pt>
                <c:pt idx="1771">
                  <c:v>85.678144231829236</c:v>
                </c:pt>
                <c:pt idx="1772">
                  <c:v>85.678144231829236</c:v>
                </c:pt>
                <c:pt idx="1773">
                  <c:v>85.678144231829236</c:v>
                </c:pt>
                <c:pt idx="1774">
                  <c:v>85.678144231829236</c:v>
                </c:pt>
                <c:pt idx="1775">
                  <c:v>85.678144231829236</c:v>
                </c:pt>
                <c:pt idx="1776">
                  <c:v>85.678144231829236</c:v>
                </c:pt>
                <c:pt idx="1777">
                  <c:v>85.678144231829236</c:v>
                </c:pt>
                <c:pt idx="1778">
                  <c:v>85.678144231829236</c:v>
                </c:pt>
                <c:pt idx="1779">
                  <c:v>85.678144231829236</c:v>
                </c:pt>
                <c:pt idx="1780">
                  <c:v>85.678144231829236</c:v>
                </c:pt>
                <c:pt idx="1781">
                  <c:v>85.678144231829236</c:v>
                </c:pt>
                <c:pt idx="1782">
                  <c:v>85.678144231829236</c:v>
                </c:pt>
                <c:pt idx="1783">
                  <c:v>85.678144231829236</c:v>
                </c:pt>
                <c:pt idx="1784">
                  <c:v>85.678144231829236</c:v>
                </c:pt>
                <c:pt idx="1785">
                  <c:v>85.678144231829236</c:v>
                </c:pt>
                <c:pt idx="1786">
                  <c:v>85.678144231829236</c:v>
                </c:pt>
                <c:pt idx="1787">
                  <c:v>85.678144231829236</c:v>
                </c:pt>
                <c:pt idx="1788">
                  <c:v>85.678144231829236</c:v>
                </c:pt>
                <c:pt idx="1789">
                  <c:v>85.678144231829236</c:v>
                </c:pt>
                <c:pt idx="1790">
                  <c:v>85.678144231829236</c:v>
                </c:pt>
                <c:pt idx="1791">
                  <c:v>85.678144231829236</c:v>
                </c:pt>
                <c:pt idx="1792">
                  <c:v>85.678144231829236</c:v>
                </c:pt>
                <c:pt idx="1793">
                  <c:v>85.678144231829236</c:v>
                </c:pt>
                <c:pt idx="1794">
                  <c:v>85.678144231829236</c:v>
                </c:pt>
                <c:pt idx="1795">
                  <c:v>85.678144231829236</c:v>
                </c:pt>
                <c:pt idx="1796">
                  <c:v>109.27964473765024</c:v>
                </c:pt>
                <c:pt idx="1797">
                  <c:v>109.27964473765024</c:v>
                </c:pt>
                <c:pt idx="1798">
                  <c:v>109.27964473765024</c:v>
                </c:pt>
                <c:pt idx="1799">
                  <c:v>109.27964473765024</c:v>
                </c:pt>
                <c:pt idx="1800">
                  <c:v>109.27964473765024</c:v>
                </c:pt>
                <c:pt idx="1801">
                  <c:v>109.27964473765024</c:v>
                </c:pt>
                <c:pt idx="1802">
                  <c:v>109.27964473765024</c:v>
                </c:pt>
                <c:pt idx="1803">
                  <c:v>109.27964473765024</c:v>
                </c:pt>
                <c:pt idx="1804">
                  <c:v>109.27964473765024</c:v>
                </c:pt>
                <c:pt idx="1805">
                  <c:v>109.27964473765024</c:v>
                </c:pt>
                <c:pt idx="1806">
                  <c:v>109.27964473765024</c:v>
                </c:pt>
                <c:pt idx="1807">
                  <c:v>109.27964473765024</c:v>
                </c:pt>
                <c:pt idx="1808">
                  <c:v>109.27964473765024</c:v>
                </c:pt>
                <c:pt idx="1809">
                  <c:v>109.27964473765024</c:v>
                </c:pt>
                <c:pt idx="1810">
                  <c:v>109.27964473765024</c:v>
                </c:pt>
                <c:pt idx="1811">
                  <c:v>109.27964473765024</c:v>
                </c:pt>
                <c:pt idx="1812">
                  <c:v>109.27964473765024</c:v>
                </c:pt>
                <c:pt idx="1813">
                  <c:v>109.27964473765024</c:v>
                </c:pt>
                <c:pt idx="1814">
                  <c:v>109.27964473765024</c:v>
                </c:pt>
                <c:pt idx="1815">
                  <c:v>109.27964473765024</c:v>
                </c:pt>
                <c:pt idx="1816">
                  <c:v>109.27964473765024</c:v>
                </c:pt>
                <c:pt idx="1817">
                  <c:v>109.27964473765024</c:v>
                </c:pt>
                <c:pt idx="1818">
                  <c:v>109.27964473765024</c:v>
                </c:pt>
                <c:pt idx="1819">
                  <c:v>109.27964473765024</c:v>
                </c:pt>
                <c:pt idx="1820">
                  <c:v>109.27964473765024</c:v>
                </c:pt>
                <c:pt idx="1821">
                  <c:v>109.27964473765024</c:v>
                </c:pt>
                <c:pt idx="1822">
                  <c:v>109.27964473765024</c:v>
                </c:pt>
                <c:pt idx="1823">
                  <c:v>109.27964473765024</c:v>
                </c:pt>
                <c:pt idx="1824">
                  <c:v>109.27964473765024</c:v>
                </c:pt>
                <c:pt idx="1825">
                  <c:v>109.27964473765024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128-46BC-A34D-CA4AA9157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52000"/>
        <c:axId val="480752392"/>
      </c:lineChart>
      <c:catAx>
        <c:axId val="48075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6699"/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80752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0752392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6699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80752000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txPr>
        <a:bodyPr/>
        <a:lstStyle/>
        <a:p>
          <a:pPr>
            <a:defRPr sz="1000">
              <a:solidFill>
                <a:srgbClr val="006699"/>
              </a:solidFill>
              <a:latin typeface="+mn-lt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42264659036798E-2"/>
          <c:y val="0.13615065763719503"/>
          <c:w val="0.91583288293030551"/>
          <c:h val="0.506292184575298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1'!$C$49</c:f>
              <c:strCache>
                <c:ptCount val="1"/>
                <c:pt idx="0">
                  <c:v>Peso potencia hidráulica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dLbl>
              <c:idx val="15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206-4D35-BB40-E1BBC730672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1'!$B$50:$B$65</c:f>
              <c:strCache>
                <c:ptCount val="16"/>
                <c:pt idx="0">
                  <c:v>Castilla y León</c:v>
                </c:pt>
                <c:pt idx="1">
                  <c:v>Galicia</c:v>
                </c:pt>
                <c:pt idx="2">
                  <c:v>Extremadura</c:v>
                </c:pt>
                <c:pt idx="3">
                  <c:v>Cataluña</c:v>
                </c:pt>
                <c:pt idx="4">
                  <c:v>Aragón</c:v>
                </c:pt>
                <c:pt idx="5">
                  <c:v>Asturias</c:v>
                </c:pt>
                <c:pt idx="6">
                  <c:v>Castilla-La Mancha</c:v>
                </c:pt>
                <c:pt idx="7">
                  <c:v>Comunidad Valenciana</c:v>
                </c:pt>
                <c:pt idx="8">
                  <c:v>Andalucía</c:v>
                </c:pt>
                <c:pt idx="9">
                  <c:v>Navarra</c:v>
                </c:pt>
                <c:pt idx="10">
                  <c:v>País Vasco</c:v>
                </c:pt>
                <c:pt idx="11">
                  <c:v>Madrid</c:v>
                </c:pt>
                <c:pt idx="12">
                  <c:v>Cantabria</c:v>
                </c:pt>
                <c:pt idx="13">
                  <c:v>La Rioja</c:v>
                </c:pt>
                <c:pt idx="14">
                  <c:v>Murcia</c:v>
                </c:pt>
                <c:pt idx="15">
                  <c:v>Islas Canarias</c:v>
                </c:pt>
              </c:strCache>
            </c:strRef>
          </c:cat>
          <c:val>
            <c:numRef>
              <c:f>'Data 1'!$C$50:$C$65</c:f>
              <c:numCache>
                <c:formatCode>0.0</c:formatCode>
                <c:ptCount val="16"/>
                <c:pt idx="0">
                  <c:v>25.72098955407499</c:v>
                </c:pt>
                <c:pt idx="1">
                  <c:v>21.812106751406503</c:v>
                </c:pt>
                <c:pt idx="2">
                  <c:v>13.319585029418935</c:v>
                </c:pt>
                <c:pt idx="3">
                  <c:v>11.241490078514405</c:v>
                </c:pt>
                <c:pt idx="4">
                  <c:v>7.8273859977634155</c:v>
                </c:pt>
                <c:pt idx="5">
                  <c:v>4.7080593783033819</c:v>
                </c:pt>
                <c:pt idx="6">
                  <c:v>3.810701962857578</c:v>
                </c:pt>
                <c:pt idx="7">
                  <c:v>3.7542387141799258</c:v>
                </c:pt>
                <c:pt idx="8">
                  <c:v>3.6454179968714113</c:v>
                </c:pt>
                <c:pt idx="9">
                  <c:v>1.39029783575859</c:v>
                </c:pt>
                <c:pt idx="10">
                  <c:v>1.0390577106589343</c:v>
                </c:pt>
                <c:pt idx="11">
                  <c:v>0.63467990174573574</c:v>
                </c:pt>
                <c:pt idx="12">
                  <c:v>0.57850557833063532</c:v>
                </c:pt>
                <c:pt idx="13">
                  <c:v>0.30662070665840191</c:v>
                </c:pt>
                <c:pt idx="14">
                  <c:v>0.20197279537863788</c:v>
                </c:pt>
                <c:pt idx="15" formatCode="0.00">
                  <c:v>8.890008078519954E-3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06-4D35-BB40-E1BBC7306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256760"/>
        <c:axId val="453257152"/>
      </c:barChart>
      <c:catAx>
        <c:axId val="45325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53257152"/>
        <c:crosses val="autoZero"/>
        <c:auto val="1"/>
        <c:lblAlgn val="ctr"/>
        <c:lblOffset val="100"/>
        <c:noMultiLvlLbl val="0"/>
      </c:catAx>
      <c:valAx>
        <c:axId val="4532571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53256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86102599023931E-2"/>
          <c:y val="0.13149618055555556"/>
          <c:w val="0.87796702984905228"/>
          <c:h val="0.710961458333333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1'!$E$69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rgbClr val="006699"/>
            </a:solidFill>
          </c:spPr>
          <c:invertIfNegative val="0"/>
          <c:cat>
            <c:numRef>
              <c:f>'Data 1'!$B$70:$B$86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'Data 1'!$E$70:$E$86</c:f>
              <c:numCache>
                <c:formatCode>#,##0</c:formatCode>
                <c:ptCount val="17"/>
                <c:pt idx="0">
                  <c:v>30870.071</c:v>
                </c:pt>
                <c:pt idx="1">
                  <c:v>18248.225999999999</c:v>
                </c:pt>
                <c:pt idx="2">
                  <c:v>25374.994999999999</c:v>
                </c:pt>
                <c:pt idx="3">
                  <c:v>27105.506999999998</c:v>
                </c:pt>
                <c:pt idx="4">
                  <c:v>22935.484</c:v>
                </c:pt>
                <c:pt idx="5">
                  <c:v>26186.407999999999</c:v>
                </c:pt>
                <c:pt idx="6">
                  <c:v>41833.805999999997</c:v>
                </c:pt>
                <c:pt idx="7">
                  <c:v>30437.318171210001</c:v>
                </c:pt>
                <c:pt idx="8">
                  <c:v>20653.566634298</c:v>
                </c:pt>
                <c:pt idx="9">
                  <c:v>37385.436813940003</c:v>
                </c:pt>
                <c:pt idx="10">
                  <c:v>39181.985215203997</c:v>
                </c:pt>
                <c:pt idx="11">
                  <c:v>28382.579963850003</c:v>
                </c:pt>
                <c:pt idx="12">
                  <c:v>36114.888326772001</c:v>
                </c:pt>
                <c:pt idx="13">
                  <c:v>18450.61875066</c:v>
                </c:pt>
                <c:pt idx="14">
                  <c:v>34117.24134187201</c:v>
                </c:pt>
                <c:pt idx="15">
                  <c:v>24719.015265512</c:v>
                </c:pt>
                <c:pt idx="16">
                  <c:v>30614.253486926002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0-424F-B889-D084A7B34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257936"/>
        <c:axId val="453258328"/>
      </c:barChart>
      <c:catAx>
        <c:axId val="45325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53258328"/>
        <c:crosses val="autoZero"/>
        <c:auto val="1"/>
        <c:lblAlgn val="ctr"/>
        <c:lblOffset val="100"/>
        <c:noMultiLvlLbl val="0"/>
      </c:catAx>
      <c:valAx>
        <c:axId val="453258328"/>
        <c:scaling>
          <c:orientation val="minMax"/>
          <c:max val="60000"/>
          <c:min val="0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53257936"/>
        <c:crosses val="autoZero"/>
        <c:crossBetween val="between"/>
        <c:majorUnit val="1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42264659036798E-2"/>
          <c:y val="0.13615065763719503"/>
          <c:w val="0.91583288293030551"/>
          <c:h val="0.506292184575298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1'!$C$112</c:f>
              <c:strCache>
                <c:ptCount val="1"/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091168091168091E-3"/>
                  <c:y val="1.32291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3C-497D-A67A-D339E6B307A6}"/>
                </c:ext>
              </c:extLst>
            </c:dLbl>
            <c:dLbl>
              <c:idx val="2"/>
              <c:layout>
                <c:manualLayout>
                  <c:x val="0"/>
                  <c:y val="1.32291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3C-497D-A67A-D339E6B307A6}"/>
                </c:ext>
              </c:extLst>
            </c:dLbl>
            <c:dLbl>
              <c:idx val="6"/>
              <c:layout>
                <c:manualLayout>
                  <c:x val="0"/>
                  <c:y val="-1.7638888888888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3C-497D-A67A-D339E6B307A6}"/>
                </c:ext>
              </c:extLst>
            </c:dLbl>
            <c:dLbl>
              <c:idx val="7"/>
              <c:layout>
                <c:manualLayout>
                  <c:x val="-5.4273504273504277E-3"/>
                  <c:y val="1.32291666666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3C-497D-A67A-D339E6B307A6}"/>
                </c:ext>
              </c:extLst>
            </c:dLbl>
            <c:dLbl>
              <c:idx val="8"/>
              <c:layout>
                <c:manualLayout>
                  <c:x val="0"/>
                  <c:y val="1.7638888888888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3C-497D-A67A-D339E6B307A6}"/>
                </c:ext>
              </c:extLst>
            </c:dLbl>
            <c:dLbl>
              <c:idx val="9"/>
              <c:layout>
                <c:manualLayout>
                  <c:x val="0"/>
                  <c:y val="8.819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3C-497D-A67A-D339E6B307A6}"/>
                </c:ext>
              </c:extLst>
            </c:dLbl>
            <c:dLbl>
              <c:idx val="10"/>
              <c:layout>
                <c:manualLayout>
                  <c:x val="1.8091168091168091E-3"/>
                  <c:y val="1.32291666666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23C-497D-A67A-D339E6B307A6}"/>
                </c:ext>
              </c:extLst>
            </c:dLbl>
            <c:dLbl>
              <c:idx val="11"/>
              <c:layout>
                <c:manualLayout>
                  <c:x val="1.8091168091168091E-3"/>
                  <c:y val="8.8194444444443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3C-497D-A67A-D339E6B307A6}"/>
                </c:ext>
              </c:extLst>
            </c:dLbl>
            <c:dLbl>
              <c:idx val="15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23C-497D-A67A-D339E6B307A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1'!$B$113:$B$128</c:f>
              <c:strCache>
                <c:ptCount val="16"/>
                <c:pt idx="0">
                  <c:v>Castilla y León</c:v>
                </c:pt>
                <c:pt idx="1">
                  <c:v>Galicia</c:v>
                </c:pt>
                <c:pt idx="2">
                  <c:v>Cataluña</c:v>
                </c:pt>
                <c:pt idx="3">
                  <c:v>Aragón</c:v>
                </c:pt>
                <c:pt idx="4">
                  <c:v>Asturias</c:v>
                </c:pt>
                <c:pt idx="5">
                  <c:v>Extremadura</c:v>
                </c:pt>
                <c:pt idx="6">
                  <c:v>Castilla-La Mancha</c:v>
                </c:pt>
                <c:pt idx="7">
                  <c:v>Andalucía</c:v>
                </c:pt>
                <c:pt idx="8">
                  <c:v>Navarra</c:v>
                </c:pt>
                <c:pt idx="9">
                  <c:v>C. Valenciana</c:v>
                </c:pt>
                <c:pt idx="10">
                  <c:v>País Vasco</c:v>
                </c:pt>
                <c:pt idx="11">
                  <c:v>Cantabria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Islas Canarias</c:v>
                </c:pt>
              </c:strCache>
            </c:strRef>
          </c:cat>
          <c:val>
            <c:numRef>
              <c:f>'Data 1'!$C$113:$C$128</c:f>
              <c:numCache>
                <c:formatCode>0.0</c:formatCode>
                <c:ptCount val="16"/>
                <c:pt idx="0">
                  <c:v>26.220299747462544</c:v>
                </c:pt>
                <c:pt idx="1">
                  <c:v>25.861462935168838</c:v>
                </c:pt>
                <c:pt idx="2">
                  <c:v>16.771798532316801</c:v>
                </c:pt>
                <c:pt idx="3">
                  <c:v>11.321619083346874</c:v>
                </c:pt>
                <c:pt idx="4">
                  <c:v>4.8743998923157772</c:v>
                </c:pt>
                <c:pt idx="5">
                  <c:v>4.8046554343785015</c:v>
                </c:pt>
                <c:pt idx="6">
                  <c:v>2.2505293042478867</c:v>
                </c:pt>
                <c:pt idx="7">
                  <c:v>1.7785172556453923</c:v>
                </c:pt>
                <c:pt idx="8">
                  <c:v>1.7623409965897372</c:v>
                </c:pt>
                <c:pt idx="9">
                  <c:v>1.4055442677501866</c:v>
                </c:pt>
                <c:pt idx="10">
                  <c:v>1.1473757677939393</c:v>
                </c:pt>
                <c:pt idx="11">
                  <c:v>0.62319494441200907</c:v>
                </c:pt>
                <c:pt idx="12">
                  <c:v>0.45582288674650939</c:v>
                </c:pt>
                <c:pt idx="13">
                  <c:v>0.40691542602271891</c:v>
                </c:pt>
                <c:pt idx="14">
                  <c:v>0.30415360622712895</c:v>
                </c:pt>
                <c:pt idx="15" formatCode="0.00">
                  <c:v>1.1369919575162932E-2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23C-497D-A67A-D339E6B30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259504"/>
        <c:axId val="453259896"/>
      </c:barChart>
      <c:catAx>
        <c:axId val="45325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53259896"/>
        <c:crosses val="autoZero"/>
        <c:auto val="1"/>
        <c:lblAlgn val="ctr"/>
        <c:lblOffset val="100"/>
        <c:noMultiLvlLbl val="0"/>
      </c:catAx>
      <c:valAx>
        <c:axId val="4532598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5325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6666666666678E-2"/>
          <c:y val="9.8356597222222217E-2"/>
          <c:w val="0.93511410256410255"/>
          <c:h val="0.63509652777777781"/>
        </c:manualLayout>
      </c:layout>
      <c:areaChart>
        <c:grouping val="stacked"/>
        <c:varyColors val="0"/>
        <c:ser>
          <c:idx val="0"/>
          <c:order val="0"/>
          <c:tx>
            <c:strRef>
              <c:f>'Data 1'!$D$154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rgbClr val="357D91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1'!$D$155:$D$214</c:f>
              <c:numCache>
                <c:formatCode>#,##0</c:formatCode>
                <c:ptCount val="60"/>
                <c:pt idx="0">
                  <c:v>1765.5618917994316</c:v>
                </c:pt>
                <c:pt idx="1">
                  <c:v>2084.103832072873</c:v>
                </c:pt>
                <c:pt idx="2">
                  <c:v>2122.9850645744641</c:v>
                </c:pt>
                <c:pt idx="3">
                  <c:v>2164.2408288368665</c:v>
                </c:pt>
                <c:pt idx="4">
                  <c:v>1512.3673467781982</c:v>
                </c:pt>
                <c:pt idx="5">
                  <c:v>845.01372689298114</c:v>
                </c:pt>
                <c:pt idx="6">
                  <c:v>576.64349443701894</c:v>
                </c:pt>
                <c:pt idx="7">
                  <c:v>431.72172043669224</c:v>
                </c:pt>
                <c:pt idx="8">
                  <c:v>464.10161280980225</c:v>
                </c:pt>
                <c:pt idx="9">
                  <c:v>389.81595558562259</c:v>
                </c:pt>
                <c:pt idx="10">
                  <c:v>385.10762017288334</c:v>
                </c:pt>
                <c:pt idx="11">
                  <c:v>441.2916986681804</c:v>
                </c:pt>
                <c:pt idx="12">
                  <c:v>494.87139694998592</c:v>
                </c:pt>
                <c:pt idx="13">
                  <c:v>767.35259592835871</c:v>
                </c:pt>
                <c:pt idx="14">
                  <c:v>773.80505678123359</c:v>
                </c:pt>
                <c:pt idx="15">
                  <c:v>411.05121293253188</c:v>
                </c:pt>
                <c:pt idx="16">
                  <c:v>372.08898534633016</c:v>
                </c:pt>
                <c:pt idx="17">
                  <c:v>255.63864715356743</c:v>
                </c:pt>
                <c:pt idx="18">
                  <c:v>207.51932104312297</c:v>
                </c:pt>
                <c:pt idx="19">
                  <c:v>218.10311134989709</c:v>
                </c:pt>
                <c:pt idx="20">
                  <c:v>486.62752806666668</c:v>
                </c:pt>
                <c:pt idx="21">
                  <c:v>188.2988072666667</c:v>
                </c:pt>
                <c:pt idx="22">
                  <c:v>225.65116293333335</c:v>
                </c:pt>
                <c:pt idx="23">
                  <c:v>630.33540693333316</c:v>
                </c:pt>
                <c:pt idx="24">
                  <c:v>1174.4502636000002</c:v>
                </c:pt>
                <c:pt idx="25">
                  <c:v>1227.7611159</c:v>
                </c:pt>
                <c:pt idx="26">
                  <c:v>1964.5117179333336</c:v>
                </c:pt>
                <c:pt idx="27">
                  <c:v>1898.1507395666665</c:v>
                </c:pt>
                <c:pt idx="28">
                  <c:v>992.31480126666679</c:v>
                </c:pt>
                <c:pt idx="29">
                  <c:v>940.94360629999994</c:v>
                </c:pt>
                <c:pt idx="30">
                  <c:v>772.73662620000005</c:v>
                </c:pt>
                <c:pt idx="31">
                  <c:v>399.02165286666661</c:v>
                </c:pt>
                <c:pt idx="32">
                  <c:v>472.24190213333333</c:v>
                </c:pt>
                <c:pt idx="33">
                  <c:v>509.01390403333329</c:v>
                </c:pt>
                <c:pt idx="34">
                  <c:v>911.55431276666661</c:v>
                </c:pt>
                <c:pt idx="35">
                  <c:v>1172.2918773666668</c:v>
                </c:pt>
                <c:pt idx="36">
                  <c:v>925.84576510000011</c:v>
                </c:pt>
                <c:pt idx="37">
                  <c:v>1235.8487231333334</c:v>
                </c:pt>
                <c:pt idx="38">
                  <c:v>974.28631126666653</c:v>
                </c:pt>
                <c:pt idx="39">
                  <c:v>883.71066943333324</c:v>
                </c:pt>
                <c:pt idx="40">
                  <c:v>623.93300350000004</c:v>
                </c:pt>
                <c:pt idx="41">
                  <c:v>352.78570100000002</c:v>
                </c:pt>
                <c:pt idx="42">
                  <c:v>380.09757819999999</c:v>
                </c:pt>
                <c:pt idx="43">
                  <c:v>212.99236370000003</c:v>
                </c:pt>
                <c:pt idx="44">
                  <c:v>275.82327980000002</c:v>
                </c:pt>
                <c:pt idx="45">
                  <c:v>475.39704493333335</c:v>
                </c:pt>
                <c:pt idx="46">
                  <c:v>1598.9935661333336</c:v>
                </c:pt>
                <c:pt idx="47">
                  <c:v>2281.9198835000002</c:v>
                </c:pt>
                <c:pt idx="48">
                  <c:v>1667.2232806333332</c:v>
                </c:pt>
                <c:pt idx="49">
                  <c:v>1241.3048893333334</c:v>
                </c:pt>
                <c:pt idx="50">
                  <c:v>1461.9290456333335</c:v>
                </c:pt>
                <c:pt idx="51">
                  <c:v>838.35938039999996</c:v>
                </c:pt>
                <c:pt idx="52">
                  <c:v>839.34858826666675</c:v>
                </c:pt>
                <c:pt idx="53">
                  <c:v>562.67958453333335</c:v>
                </c:pt>
                <c:pt idx="54">
                  <c:v>393.78427616666664</c:v>
                </c:pt>
                <c:pt idx="55">
                  <c:v>371.33962609999998</c:v>
                </c:pt>
                <c:pt idx="56">
                  <c:v>527.08464016666676</c:v>
                </c:pt>
                <c:pt idx="57">
                  <c:v>546.42793713333333</c:v>
                </c:pt>
                <c:pt idx="58">
                  <c:v>822.36642096666674</c:v>
                </c:pt>
                <c:pt idx="59">
                  <c:v>1508.0541033999998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F-489C-B0A8-EE0447FC9CF1}"/>
            </c:ext>
          </c:extLst>
        </c:ser>
        <c:ser>
          <c:idx val="1"/>
          <c:order val="1"/>
          <c:tx>
            <c:strRef>
              <c:f>'Data 1'!$E$154</c:f>
              <c:strCache>
                <c:ptCount val="1"/>
                <c:pt idx="0">
                  <c:v>Duero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1'!$E$155:$E$214</c:f>
              <c:numCache>
                <c:formatCode>#,##0</c:formatCode>
                <c:ptCount val="60"/>
                <c:pt idx="0">
                  <c:v>984.47932494788654</c:v>
                </c:pt>
                <c:pt idx="1">
                  <c:v>1140.4373521247096</c:v>
                </c:pt>
                <c:pt idx="2">
                  <c:v>1170.7895116669044</c:v>
                </c:pt>
                <c:pt idx="3">
                  <c:v>1683.226847403665</c:v>
                </c:pt>
                <c:pt idx="4">
                  <c:v>1597.2184179912783</c:v>
                </c:pt>
                <c:pt idx="5">
                  <c:v>613.0119179621787</c:v>
                </c:pt>
                <c:pt idx="6">
                  <c:v>482.94546587963828</c:v>
                </c:pt>
                <c:pt idx="7">
                  <c:v>592.08629922121634</c:v>
                </c:pt>
                <c:pt idx="8">
                  <c:v>493.80940149339716</c:v>
                </c:pt>
                <c:pt idx="9">
                  <c:v>627.99313801224491</c:v>
                </c:pt>
                <c:pt idx="10">
                  <c:v>452.29062841744167</c:v>
                </c:pt>
                <c:pt idx="11">
                  <c:v>577.73010991656838</c:v>
                </c:pt>
                <c:pt idx="12">
                  <c:v>688.89236701658069</c:v>
                </c:pt>
                <c:pt idx="13">
                  <c:v>355.13751458277875</c:v>
                </c:pt>
                <c:pt idx="14">
                  <c:v>667.07071116111865</c:v>
                </c:pt>
                <c:pt idx="15">
                  <c:v>376.87738289221119</c:v>
                </c:pt>
                <c:pt idx="16">
                  <c:v>357.99022710004368</c:v>
                </c:pt>
                <c:pt idx="17">
                  <c:v>328.22735718453686</c:v>
                </c:pt>
                <c:pt idx="18">
                  <c:v>171.51786445687716</c:v>
                </c:pt>
                <c:pt idx="19">
                  <c:v>157.9979541660262</c:v>
                </c:pt>
                <c:pt idx="20">
                  <c:v>146.77318980133333</c:v>
                </c:pt>
                <c:pt idx="21">
                  <c:v>180.87743740333335</c:v>
                </c:pt>
                <c:pt idx="22">
                  <c:v>220.69105219066674</c:v>
                </c:pt>
                <c:pt idx="23">
                  <c:v>174.56216693666664</c:v>
                </c:pt>
                <c:pt idx="24">
                  <c:v>343.201434608</c:v>
                </c:pt>
                <c:pt idx="25">
                  <c:v>397.88045511199999</c:v>
                </c:pt>
                <c:pt idx="26">
                  <c:v>903.67704693266671</c:v>
                </c:pt>
                <c:pt idx="27">
                  <c:v>1027.7955212513332</c:v>
                </c:pt>
                <c:pt idx="28">
                  <c:v>657.62222997933338</c:v>
                </c:pt>
                <c:pt idx="29">
                  <c:v>765.44969332400001</c:v>
                </c:pt>
                <c:pt idx="30">
                  <c:v>709.24383376800006</c:v>
                </c:pt>
                <c:pt idx="31">
                  <c:v>587.65864651533332</c:v>
                </c:pt>
                <c:pt idx="32">
                  <c:v>562.38187944066681</c:v>
                </c:pt>
                <c:pt idx="33">
                  <c:v>304.92584253466663</c:v>
                </c:pt>
                <c:pt idx="34">
                  <c:v>390.10247376333331</c:v>
                </c:pt>
                <c:pt idx="35">
                  <c:v>477.51902197733335</c:v>
                </c:pt>
                <c:pt idx="36">
                  <c:v>482.28205636000001</c:v>
                </c:pt>
                <c:pt idx="37">
                  <c:v>475.23110767066669</c:v>
                </c:pt>
                <c:pt idx="38">
                  <c:v>459.20849492533335</c:v>
                </c:pt>
                <c:pt idx="39">
                  <c:v>330.48163611466663</c:v>
                </c:pt>
                <c:pt idx="40">
                  <c:v>247.14572666800001</c:v>
                </c:pt>
                <c:pt idx="41">
                  <c:v>157.05617856200001</c:v>
                </c:pt>
                <c:pt idx="42">
                  <c:v>271.86633520600003</c:v>
                </c:pt>
                <c:pt idx="43">
                  <c:v>290.15097698799997</c:v>
                </c:pt>
                <c:pt idx="44">
                  <c:v>355.98207747600003</c:v>
                </c:pt>
                <c:pt idx="45">
                  <c:v>183.03813223866666</c:v>
                </c:pt>
                <c:pt idx="46">
                  <c:v>347.08312306666664</c:v>
                </c:pt>
                <c:pt idx="47">
                  <c:v>1206.9994201239999</c:v>
                </c:pt>
                <c:pt idx="48">
                  <c:v>1029.8747016446666</c:v>
                </c:pt>
                <c:pt idx="49">
                  <c:v>691.28179995266657</c:v>
                </c:pt>
                <c:pt idx="50">
                  <c:v>459.31591840866668</c:v>
                </c:pt>
                <c:pt idx="51">
                  <c:v>650.49012171000004</c:v>
                </c:pt>
                <c:pt idx="52">
                  <c:v>522.21145172733338</c:v>
                </c:pt>
                <c:pt idx="53">
                  <c:v>356.75103267066669</c:v>
                </c:pt>
                <c:pt idx="54">
                  <c:v>294.40727824933333</c:v>
                </c:pt>
                <c:pt idx="55">
                  <c:v>599.30130700400002</c:v>
                </c:pt>
                <c:pt idx="56">
                  <c:v>440.66535117333331</c:v>
                </c:pt>
                <c:pt idx="57">
                  <c:v>556.4475035206666</c:v>
                </c:pt>
                <c:pt idx="58">
                  <c:v>804.40248877733336</c:v>
                </c:pt>
                <c:pt idx="59">
                  <c:v>740.19247554799995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FF-489C-B0A8-EE0447FC9CF1}"/>
            </c:ext>
          </c:extLst>
        </c:ser>
        <c:ser>
          <c:idx val="2"/>
          <c:order val="2"/>
          <c:tx>
            <c:strRef>
              <c:f>'Data 1'!$F$154</c:f>
              <c:strCache>
                <c:ptCount val="1"/>
                <c:pt idx="0">
                  <c:v>Tajo+Jucar+ Segura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1'!$F$155:$F$214</c:f>
              <c:numCache>
                <c:formatCode>#,##0</c:formatCode>
                <c:ptCount val="60"/>
                <c:pt idx="0">
                  <c:v>150.07683165296714</c:v>
                </c:pt>
                <c:pt idx="1">
                  <c:v>200.63761455801881</c:v>
                </c:pt>
                <c:pt idx="2">
                  <c:v>215.28479295742986</c:v>
                </c:pt>
                <c:pt idx="3">
                  <c:v>344.72918857914874</c:v>
                </c:pt>
                <c:pt idx="4">
                  <c:v>728.84082898274278</c:v>
                </c:pt>
                <c:pt idx="5">
                  <c:v>536.61853230749978</c:v>
                </c:pt>
                <c:pt idx="6">
                  <c:v>470.53330497135653</c:v>
                </c:pt>
                <c:pt idx="7">
                  <c:v>386.33790080432448</c:v>
                </c:pt>
                <c:pt idx="8">
                  <c:v>266.70486572212599</c:v>
                </c:pt>
                <c:pt idx="9">
                  <c:v>297.96966869428059</c:v>
                </c:pt>
                <c:pt idx="10">
                  <c:v>206.93952024068409</c:v>
                </c:pt>
                <c:pt idx="11">
                  <c:v>300.77472755238472</c:v>
                </c:pt>
                <c:pt idx="12">
                  <c:v>330.03886259530196</c:v>
                </c:pt>
                <c:pt idx="13">
                  <c:v>213.10986805143213</c:v>
                </c:pt>
                <c:pt idx="14">
                  <c:v>382.13507925116801</c:v>
                </c:pt>
                <c:pt idx="15">
                  <c:v>257.02328595538074</c:v>
                </c:pt>
                <c:pt idx="16">
                  <c:v>242.78538872723874</c:v>
                </c:pt>
                <c:pt idx="17">
                  <c:v>217.03462374834157</c:v>
                </c:pt>
                <c:pt idx="18">
                  <c:v>151.29276375481368</c:v>
                </c:pt>
                <c:pt idx="19">
                  <c:v>133.40744644443771</c:v>
                </c:pt>
                <c:pt idx="20">
                  <c:v>104.40713581599999</c:v>
                </c:pt>
                <c:pt idx="21">
                  <c:v>101.480181544</c:v>
                </c:pt>
                <c:pt idx="22">
                  <c:v>129.84585754400001</c:v>
                </c:pt>
                <c:pt idx="23">
                  <c:v>98.72259809599997</c:v>
                </c:pt>
                <c:pt idx="24">
                  <c:v>102.65476938400001</c:v>
                </c:pt>
                <c:pt idx="25">
                  <c:v>170.25123408800002</c:v>
                </c:pt>
                <c:pt idx="26">
                  <c:v>534.11030857600008</c:v>
                </c:pt>
                <c:pt idx="27">
                  <c:v>452.17209201600002</c:v>
                </c:pt>
                <c:pt idx="28">
                  <c:v>377.75168162400001</c:v>
                </c:pt>
                <c:pt idx="29">
                  <c:v>423.06255288</c:v>
                </c:pt>
                <c:pt idx="30">
                  <c:v>486.05522629599994</c:v>
                </c:pt>
                <c:pt idx="31">
                  <c:v>366.42704688800001</c:v>
                </c:pt>
                <c:pt idx="32">
                  <c:v>320.28894925599997</c:v>
                </c:pt>
                <c:pt idx="33">
                  <c:v>142.48478293600002</c:v>
                </c:pt>
                <c:pt idx="34">
                  <c:v>158.64765647199999</c:v>
                </c:pt>
                <c:pt idx="35">
                  <c:v>201.03658580000004</c:v>
                </c:pt>
                <c:pt idx="36">
                  <c:v>267.12495027199998</c:v>
                </c:pt>
                <c:pt idx="37">
                  <c:v>146.813414768</c:v>
                </c:pt>
                <c:pt idx="38">
                  <c:v>134.98669075999999</c:v>
                </c:pt>
                <c:pt idx="39">
                  <c:v>164.585230768</c:v>
                </c:pt>
                <c:pt idx="40">
                  <c:v>174.222063432</c:v>
                </c:pt>
                <c:pt idx="41">
                  <c:v>298.866879488</c:v>
                </c:pt>
                <c:pt idx="42">
                  <c:v>289.74926307999999</c:v>
                </c:pt>
                <c:pt idx="43">
                  <c:v>207.958704248</c:v>
                </c:pt>
                <c:pt idx="44">
                  <c:v>212.48128728800003</c:v>
                </c:pt>
                <c:pt idx="45">
                  <c:v>70.988082919999997</c:v>
                </c:pt>
                <c:pt idx="46">
                  <c:v>156.22870283999998</c:v>
                </c:pt>
                <c:pt idx="47">
                  <c:v>196.23498552000001</c:v>
                </c:pt>
                <c:pt idx="48">
                  <c:v>199.63205015199998</c:v>
                </c:pt>
                <c:pt idx="49">
                  <c:v>154.76036715199999</c:v>
                </c:pt>
                <c:pt idx="50">
                  <c:v>169.67851090400001</c:v>
                </c:pt>
                <c:pt idx="51">
                  <c:v>231.50683841600002</c:v>
                </c:pt>
                <c:pt idx="52">
                  <c:v>245.16296363199999</c:v>
                </c:pt>
                <c:pt idx="53">
                  <c:v>287.08536144600004</c:v>
                </c:pt>
                <c:pt idx="54">
                  <c:v>337.88357679199999</c:v>
                </c:pt>
                <c:pt idx="55">
                  <c:v>307.71706358400002</c:v>
                </c:pt>
                <c:pt idx="56">
                  <c:v>219.62178092000002</c:v>
                </c:pt>
                <c:pt idx="57">
                  <c:v>162.280781432</c:v>
                </c:pt>
                <c:pt idx="58">
                  <c:v>263.87826340800001</c:v>
                </c:pt>
                <c:pt idx="59">
                  <c:v>301.17347301600006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FF-489C-B0A8-EE0447FC9CF1}"/>
            </c:ext>
          </c:extLst>
        </c:ser>
        <c:ser>
          <c:idx val="3"/>
          <c:order val="3"/>
          <c:tx>
            <c:strRef>
              <c:f>'Data 1'!$G$154</c:f>
              <c:strCache>
                <c:ptCount val="1"/>
                <c:pt idx="0">
                  <c:v>Guadiana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1'!$G$155:$G$214</c:f>
              <c:numCache>
                <c:formatCode>#,##0</c:formatCode>
                <c:ptCount val="60"/>
                <c:pt idx="0">
                  <c:v>3.1851710344233561</c:v>
                </c:pt>
                <c:pt idx="1">
                  <c:v>3.4225379517772656</c:v>
                </c:pt>
                <c:pt idx="2">
                  <c:v>1.8904946545480621</c:v>
                </c:pt>
                <c:pt idx="3">
                  <c:v>1.4817123954232385</c:v>
                </c:pt>
                <c:pt idx="4">
                  <c:v>4.9230281364984734</c:v>
                </c:pt>
                <c:pt idx="5">
                  <c:v>8.612960723281665</c:v>
                </c:pt>
                <c:pt idx="6">
                  <c:v>19.114697734690861</c:v>
                </c:pt>
                <c:pt idx="7">
                  <c:v>25.716038215076729</c:v>
                </c:pt>
                <c:pt idx="8">
                  <c:v>5.4473979004663393</c:v>
                </c:pt>
                <c:pt idx="9">
                  <c:v>1.9690735739968588</c:v>
                </c:pt>
                <c:pt idx="10">
                  <c:v>3.9638369626944674</c:v>
                </c:pt>
                <c:pt idx="11">
                  <c:v>1.74924770980541</c:v>
                </c:pt>
                <c:pt idx="12">
                  <c:v>8.1100392417750307</c:v>
                </c:pt>
                <c:pt idx="13">
                  <c:v>2.1080100767452032</c:v>
                </c:pt>
                <c:pt idx="14">
                  <c:v>2.8195255388060736</c:v>
                </c:pt>
                <c:pt idx="15">
                  <c:v>7.9697713309693459</c:v>
                </c:pt>
                <c:pt idx="16">
                  <c:v>11.394579964670863</c:v>
                </c:pt>
                <c:pt idx="17">
                  <c:v>29.151691238849509</c:v>
                </c:pt>
                <c:pt idx="18">
                  <c:v>25.438952764793747</c:v>
                </c:pt>
                <c:pt idx="19">
                  <c:v>22.879736292732137</c:v>
                </c:pt>
                <c:pt idx="20">
                  <c:v>6.9019779999999997</c:v>
                </c:pt>
                <c:pt idx="21">
                  <c:v>1.4661590000000002</c:v>
                </c:pt>
                <c:pt idx="22">
                  <c:v>1.4481190000000004</c:v>
                </c:pt>
                <c:pt idx="23">
                  <c:v>0.73611899999999975</c:v>
                </c:pt>
                <c:pt idx="24">
                  <c:v>0.69240000000000002</c:v>
                </c:pt>
                <c:pt idx="25">
                  <c:v>1.7101030000000002</c:v>
                </c:pt>
                <c:pt idx="26">
                  <c:v>2.4623100000000004</c:v>
                </c:pt>
                <c:pt idx="27">
                  <c:v>6.9123350000000006</c:v>
                </c:pt>
                <c:pt idx="28">
                  <c:v>15.25468</c:v>
                </c:pt>
                <c:pt idx="29">
                  <c:v>16.230951999999998</c:v>
                </c:pt>
                <c:pt idx="30">
                  <c:v>22.591079000000001</c:v>
                </c:pt>
                <c:pt idx="31">
                  <c:v>29.429449000000002</c:v>
                </c:pt>
                <c:pt idx="32">
                  <c:v>12.842486000000001</c:v>
                </c:pt>
                <c:pt idx="33">
                  <c:v>2.2786999999999997</c:v>
                </c:pt>
                <c:pt idx="34">
                  <c:v>1.3113590000000002</c:v>
                </c:pt>
                <c:pt idx="35">
                  <c:v>1.1266830000000001</c:v>
                </c:pt>
                <c:pt idx="36">
                  <c:v>1.3587290000000001</c:v>
                </c:pt>
                <c:pt idx="37">
                  <c:v>0.874865</c:v>
                </c:pt>
                <c:pt idx="38">
                  <c:v>7.5340580000000008</c:v>
                </c:pt>
                <c:pt idx="39">
                  <c:v>8.2150759999999998</c:v>
                </c:pt>
                <c:pt idx="40">
                  <c:v>12.715120000000001</c:v>
                </c:pt>
                <c:pt idx="41">
                  <c:v>30.770559000000002</c:v>
                </c:pt>
                <c:pt idx="42">
                  <c:v>32.090527999999999</c:v>
                </c:pt>
                <c:pt idx="43">
                  <c:v>23.082661000000002</c:v>
                </c:pt>
                <c:pt idx="44">
                  <c:v>3.4520420000000005</c:v>
                </c:pt>
                <c:pt idx="45">
                  <c:v>2.1505990000000001</c:v>
                </c:pt>
                <c:pt idx="46">
                  <c:v>0.66393699999999989</c:v>
                </c:pt>
                <c:pt idx="47">
                  <c:v>0.64813799999999999</c:v>
                </c:pt>
                <c:pt idx="48">
                  <c:v>0.46525000000000011</c:v>
                </c:pt>
                <c:pt idx="49">
                  <c:v>0.68137000000000003</c:v>
                </c:pt>
                <c:pt idx="50">
                  <c:v>2.1306769999999995</c:v>
                </c:pt>
                <c:pt idx="51">
                  <c:v>1.5112249999999998</c:v>
                </c:pt>
                <c:pt idx="52">
                  <c:v>4.2854140000000003</c:v>
                </c:pt>
                <c:pt idx="53">
                  <c:v>17.783167000000002</c:v>
                </c:pt>
                <c:pt idx="54">
                  <c:v>30.722390999999998</c:v>
                </c:pt>
                <c:pt idx="55">
                  <c:v>17.994264999999999</c:v>
                </c:pt>
                <c:pt idx="56">
                  <c:v>2.0391219999999999</c:v>
                </c:pt>
                <c:pt idx="57">
                  <c:v>0.69449400000000006</c:v>
                </c:pt>
                <c:pt idx="58">
                  <c:v>0.65147599999999994</c:v>
                </c:pt>
                <c:pt idx="59">
                  <c:v>0.5518289999999999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FF-489C-B0A8-EE0447FC9CF1}"/>
            </c:ext>
          </c:extLst>
        </c:ser>
        <c:ser>
          <c:idx val="4"/>
          <c:order val="4"/>
          <c:tx>
            <c:strRef>
              <c:f>'Data 1'!$H$154</c:f>
              <c:strCache>
                <c:ptCount val="1"/>
                <c:pt idx="0">
                  <c:v>Guadalquivir-Sur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1'!$H$155:$H$214</c:f>
              <c:numCache>
                <c:formatCode>#,##0</c:formatCode>
                <c:ptCount val="60"/>
                <c:pt idx="0">
                  <c:v>24.40205508611076</c:v>
                </c:pt>
                <c:pt idx="1">
                  <c:v>30.628652822669576</c:v>
                </c:pt>
                <c:pt idx="2">
                  <c:v>33.7538319142486</c:v>
                </c:pt>
                <c:pt idx="3">
                  <c:v>42.425169313797994</c:v>
                </c:pt>
                <c:pt idx="4">
                  <c:v>64.58979803525915</c:v>
                </c:pt>
                <c:pt idx="5">
                  <c:v>92.305462640431116</c:v>
                </c:pt>
                <c:pt idx="6">
                  <c:v>104.25277034605202</c:v>
                </c:pt>
                <c:pt idx="7">
                  <c:v>100.44381753343902</c:v>
                </c:pt>
                <c:pt idx="8">
                  <c:v>63.702684000982835</c:v>
                </c:pt>
                <c:pt idx="9">
                  <c:v>29.906409575065588</c:v>
                </c:pt>
                <c:pt idx="10">
                  <c:v>23.735435563585067</c:v>
                </c:pt>
                <c:pt idx="11">
                  <c:v>34.621740846981439</c:v>
                </c:pt>
                <c:pt idx="12">
                  <c:v>25.756969439022122</c:v>
                </c:pt>
                <c:pt idx="13">
                  <c:v>32.167266156558384</c:v>
                </c:pt>
                <c:pt idx="14">
                  <c:v>45.279845288798143</c:v>
                </c:pt>
                <c:pt idx="15">
                  <c:v>52.603100625724124</c:v>
                </c:pt>
                <c:pt idx="16">
                  <c:v>49.810505053561464</c:v>
                </c:pt>
                <c:pt idx="17">
                  <c:v>62.395401146544607</c:v>
                </c:pt>
                <c:pt idx="18">
                  <c:v>82.969767433987414</c:v>
                </c:pt>
                <c:pt idx="19">
                  <c:v>80.842673934229083</c:v>
                </c:pt>
                <c:pt idx="20">
                  <c:v>46.721004727999997</c:v>
                </c:pt>
                <c:pt idx="21">
                  <c:v>18.220287560000003</c:v>
                </c:pt>
                <c:pt idx="22">
                  <c:v>8.3554400880000017</c:v>
                </c:pt>
                <c:pt idx="23">
                  <c:v>12.522921999999999</c:v>
                </c:pt>
                <c:pt idx="24">
                  <c:v>21.144643471999998</c:v>
                </c:pt>
                <c:pt idx="25">
                  <c:v>12.381820184</c:v>
                </c:pt>
                <c:pt idx="26">
                  <c:v>73.052439760000013</c:v>
                </c:pt>
                <c:pt idx="27">
                  <c:v>76.271690024000009</c:v>
                </c:pt>
                <c:pt idx="28">
                  <c:v>77.004711000000015</c:v>
                </c:pt>
                <c:pt idx="29">
                  <c:v>101.85532828000001</c:v>
                </c:pt>
                <c:pt idx="30">
                  <c:v>102.81406719199998</c:v>
                </c:pt>
                <c:pt idx="31">
                  <c:v>88.769183040000001</c:v>
                </c:pt>
                <c:pt idx="32">
                  <c:v>60.986341832000001</c:v>
                </c:pt>
                <c:pt idx="33">
                  <c:v>34.018611535999995</c:v>
                </c:pt>
                <c:pt idx="34">
                  <c:v>22.936912919999997</c:v>
                </c:pt>
                <c:pt idx="35">
                  <c:v>23.274892000000001</c:v>
                </c:pt>
                <c:pt idx="36">
                  <c:v>21.762398024000003</c:v>
                </c:pt>
                <c:pt idx="37">
                  <c:v>29.611557999999999</c:v>
                </c:pt>
                <c:pt idx="38">
                  <c:v>33.103663999999995</c:v>
                </c:pt>
                <c:pt idx="39">
                  <c:v>37.840184871999995</c:v>
                </c:pt>
                <c:pt idx="40">
                  <c:v>83.644461175999993</c:v>
                </c:pt>
                <c:pt idx="41">
                  <c:v>88.974768359999999</c:v>
                </c:pt>
                <c:pt idx="42">
                  <c:v>88.124094840000012</c:v>
                </c:pt>
                <c:pt idx="43">
                  <c:v>77.569848392000011</c:v>
                </c:pt>
                <c:pt idx="44">
                  <c:v>37.416314103999994</c:v>
                </c:pt>
                <c:pt idx="45">
                  <c:v>19.401620368</c:v>
                </c:pt>
                <c:pt idx="46">
                  <c:v>16.432694759999997</c:v>
                </c:pt>
                <c:pt idx="47">
                  <c:v>30.487924632000002</c:v>
                </c:pt>
                <c:pt idx="48">
                  <c:v>36.659481</c:v>
                </c:pt>
                <c:pt idx="49">
                  <c:v>27.694863000000002</c:v>
                </c:pt>
                <c:pt idx="50">
                  <c:v>26.270022000000001</c:v>
                </c:pt>
                <c:pt idx="51">
                  <c:v>33.210757000000001</c:v>
                </c:pt>
                <c:pt idx="52">
                  <c:v>49.395714999999996</c:v>
                </c:pt>
                <c:pt idx="53">
                  <c:v>76.961190999999985</c:v>
                </c:pt>
                <c:pt idx="54">
                  <c:v>95.623992000000015</c:v>
                </c:pt>
                <c:pt idx="55">
                  <c:v>81.202321255999991</c:v>
                </c:pt>
                <c:pt idx="56">
                  <c:v>39.676088111999995</c:v>
                </c:pt>
                <c:pt idx="57">
                  <c:v>14.906830856000001</c:v>
                </c:pt>
                <c:pt idx="58">
                  <c:v>8.5864441439999997</c:v>
                </c:pt>
                <c:pt idx="59">
                  <c:v>16.444065584000001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FF-489C-B0A8-EE0447FC9CF1}"/>
            </c:ext>
          </c:extLst>
        </c:ser>
        <c:ser>
          <c:idx val="5"/>
          <c:order val="5"/>
          <c:tx>
            <c:strRef>
              <c:f>'Data 1'!$I$154</c:f>
              <c:strCache>
                <c:ptCount val="1"/>
                <c:pt idx="0">
                  <c:v>Ebro-Pirineo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1'!$I$155:$I$214</c:f>
              <c:numCache>
                <c:formatCode>#,##0</c:formatCode>
                <c:ptCount val="60"/>
                <c:pt idx="0">
                  <c:v>513.81519242918023</c:v>
                </c:pt>
                <c:pt idx="1">
                  <c:v>593.37141104395198</c:v>
                </c:pt>
                <c:pt idx="2">
                  <c:v>821.53429919840505</c:v>
                </c:pt>
                <c:pt idx="3">
                  <c:v>1008.4814263950984</c:v>
                </c:pt>
                <c:pt idx="4">
                  <c:v>1192.9599295880239</c:v>
                </c:pt>
                <c:pt idx="5">
                  <c:v>860.31054435762826</c:v>
                </c:pt>
                <c:pt idx="6">
                  <c:v>619.39907185724383</c:v>
                </c:pt>
                <c:pt idx="7">
                  <c:v>510.50765573325128</c:v>
                </c:pt>
                <c:pt idx="8">
                  <c:v>359.59996551322541</c:v>
                </c:pt>
                <c:pt idx="9">
                  <c:v>283.90652515078938</c:v>
                </c:pt>
                <c:pt idx="10">
                  <c:v>426.75764186071132</c:v>
                </c:pt>
                <c:pt idx="11">
                  <c:v>490.12569284807972</c:v>
                </c:pt>
                <c:pt idx="12">
                  <c:v>492.70901709133386</c:v>
                </c:pt>
                <c:pt idx="13">
                  <c:v>586.47596406612638</c:v>
                </c:pt>
                <c:pt idx="14">
                  <c:v>829.85735371487579</c:v>
                </c:pt>
                <c:pt idx="15">
                  <c:v>792.19724173118266</c:v>
                </c:pt>
                <c:pt idx="16">
                  <c:v>901.08884496415487</c:v>
                </c:pt>
                <c:pt idx="17">
                  <c:v>745.15342330415979</c:v>
                </c:pt>
                <c:pt idx="18">
                  <c:v>554.04550949840541</c:v>
                </c:pt>
                <c:pt idx="19">
                  <c:v>469.20884654667748</c:v>
                </c:pt>
                <c:pt idx="20">
                  <c:v>356.14999965000004</c:v>
                </c:pt>
                <c:pt idx="21">
                  <c:v>283.0134396040001</c:v>
                </c:pt>
                <c:pt idx="22">
                  <c:v>246.43099977600005</c:v>
                </c:pt>
                <c:pt idx="23">
                  <c:v>333.7047177039999</c:v>
                </c:pt>
                <c:pt idx="24">
                  <c:v>552.45905472199991</c:v>
                </c:pt>
                <c:pt idx="25">
                  <c:v>578.87627606600006</c:v>
                </c:pt>
                <c:pt idx="26">
                  <c:v>924.31056135400001</c:v>
                </c:pt>
                <c:pt idx="27">
                  <c:v>1256.870502388</c:v>
                </c:pt>
                <c:pt idx="28">
                  <c:v>1402.9120134540001</c:v>
                </c:pt>
                <c:pt idx="29">
                  <c:v>1470.2399978000001</c:v>
                </c:pt>
                <c:pt idx="30">
                  <c:v>933.65544513000009</c:v>
                </c:pt>
                <c:pt idx="31">
                  <c:v>633.983064582</c:v>
                </c:pt>
                <c:pt idx="32">
                  <c:v>497.82718710000006</c:v>
                </c:pt>
                <c:pt idx="33">
                  <c:v>469.71600328800002</c:v>
                </c:pt>
                <c:pt idx="34">
                  <c:v>677.25554989199998</c:v>
                </c:pt>
                <c:pt idx="35">
                  <c:v>611.22333850000007</c:v>
                </c:pt>
                <c:pt idx="36">
                  <c:v>428.58249649999999</c:v>
                </c:pt>
                <c:pt idx="37">
                  <c:v>594.79317000000003</c:v>
                </c:pt>
                <c:pt idx="38">
                  <c:v>523.28255300000001</c:v>
                </c:pt>
                <c:pt idx="39">
                  <c:v>500.96465599999993</c:v>
                </c:pt>
                <c:pt idx="40">
                  <c:v>793.42397600000004</c:v>
                </c:pt>
                <c:pt idx="41">
                  <c:v>698.18874649999998</c:v>
                </c:pt>
                <c:pt idx="42">
                  <c:v>520.03948549999996</c:v>
                </c:pt>
                <c:pt idx="43">
                  <c:v>442.98134750000003</c:v>
                </c:pt>
                <c:pt idx="44">
                  <c:v>339.84870599999999</c:v>
                </c:pt>
                <c:pt idx="45">
                  <c:v>371.07322499999998</c:v>
                </c:pt>
                <c:pt idx="46">
                  <c:v>543.66050750000011</c:v>
                </c:pt>
                <c:pt idx="47">
                  <c:v>922.63048599999991</c:v>
                </c:pt>
                <c:pt idx="48">
                  <c:v>795.18476049999981</c:v>
                </c:pt>
                <c:pt idx="49">
                  <c:v>722.6144240000001</c:v>
                </c:pt>
                <c:pt idx="50">
                  <c:v>994.43784949999997</c:v>
                </c:pt>
                <c:pt idx="51">
                  <c:v>1107.0079029999999</c:v>
                </c:pt>
                <c:pt idx="52">
                  <c:v>1199.594607</c:v>
                </c:pt>
                <c:pt idx="53">
                  <c:v>961.06818649999991</c:v>
                </c:pt>
                <c:pt idx="54">
                  <c:v>684.49880900000005</c:v>
                </c:pt>
                <c:pt idx="55">
                  <c:v>508.46488149999988</c:v>
                </c:pt>
                <c:pt idx="56">
                  <c:v>449.25581599999998</c:v>
                </c:pt>
                <c:pt idx="57">
                  <c:v>612.2458519999999</c:v>
                </c:pt>
                <c:pt idx="58">
                  <c:v>559.86715500000003</c:v>
                </c:pt>
                <c:pt idx="59">
                  <c:v>624.95720400000005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FF-489C-B0A8-EE0447FC9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260680"/>
        <c:axId val="453261072"/>
      </c:areaChart>
      <c:catAx>
        <c:axId val="453260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1750370370370371"/>
              <c:y val="0.863445138888888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4F81B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3261072"/>
        <c:crosses val="autoZero"/>
        <c:auto val="1"/>
        <c:lblAlgn val="ctr"/>
        <c:lblOffset val="100"/>
        <c:noMultiLvlLbl val="0"/>
      </c:catAx>
      <c:valAx>
        <c:axId val="453261072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rgbClr val="4F81BD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53260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5102294905445E-2"/>
          <c:y val="0.91358413531641858"/>
          <c:w val="0.8831588599501986"/>
          <c:h val="8.3717191601050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alpha val="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76638176638182E-2"/>
          <c:y val="0.13149618055555556"/>
          <c:w val="0.89967649572649577"/>
          <c:h val="0.73301006944444447"/>
        </c:manualLayout>
      </c:layout>
      <c:lineChart>
        <c:grouping val="standard"/>
        <c:varyColors val="0"/>
        <c:ser>
          <c:idx val="1"/>
          <c:order val="0"/>
          <c:tx>
            <c:strRef>
              <c:f>'Data 1'!$I$132:$I$133</c:f>
              <c:strCache>
                <c:ptCount val="2"/>
                <c:pt idx="0">
                  <c:v>Generación hidráulica/Generacion total (%)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cat>
            <c:numRef>
              <c:f>'Data 1'!$B$134:$B$150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'Data 1'!$I$134:$I$150</c:f>
              <c:numCache>
                <c:formatCode>#,##0.0</c:formatCode>
                <c:ptCount val="17"/>
                <c:pt idx="0">
                  <c:v>12.677822686909465</c:v>
                </c:pt>
                <c:pt idx="1">
                  <c:v>7.19116825134439</c:v>
                </c:pt>
                <c:pt idx="2">
                  <c:v>9.1229459746007713</c:v>
                </c:pt>
                <c:pt idx="3">
                  <c:v>9.4071691706945408</c:v>
                </c:pt>
                <c:pt idx="4">
                  <c:v>7.7512628149352985</c:v>
                </c:pt>
                <c:pt idx="5">
                  <c:v>9.349833672421088</c:v>
                </c:pt>
                <c:pt idx="6">
                  <c:v>14.49910595305988</c:v>
                </c:pt>
                <c:pt idx="7">
                  <c:v>10.895615436371141</c:v>
                </c:pt>
                <c:pt idx="8">
                  <c:v>7.2950217487542641</c:v>
                </c:pt>
                <c:pt idx="9">
                  <c:v>13.679955645137381</c:v>
                </c:pt>
                <c:pt idx="10">
                  <c:v>14.701785357436576</c:v>
                </c:pt>
                <c:pt idx="11">
                  <c:v>10.612141143470183</c:v>
                </c:pt>
                <c:pt idx="12">
                  <c:v>13.792958523753768</c:v>
                </c:pt>
                <c:pt idx="13">
                  <c:v>7.0340120949289142</c:v>
                </c:pt>
                <c:pt idx="14">
                  <c:v>13.072646446575039</c:v>
                </c:pt>
                <c:pt idx="15">
                  <c:v>9.4771021447388648</c:v>
                </c:pt>
                <c:pt idx="16">
                  <c:v>12.180759019655705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28-440B-80D8-49A78CC99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261856"/>
        <c:axId val="453262248"/>
      </c:lineChart>
      <c:catAx>
        <c:axId val="45326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53262248"/>
        <c:crosses val="autoZero"/>
        <c:auto val="1"/>
        <c:lblAlgn val="ctr"/>
        <c:lblOffset val="100"/>
        <c:noMultiLvlLbl val="0"/>
      </c:catAx>
      <c:valAx>
        <c:axId val="453262248"/>
        <c:scaling>
          <c:orientation val="minMax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532618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77350427350442E-2"/>
          <c:y val="0.169078125"/>
          <c:w val="0.88793903133903129"/>
          <c:h val="0.65565312499999995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'Data 1'!$D$217:$F$217</c:f>
              <c:strCache>
                <c:ptCount val="1"/>
                <c:pt idx="0">
                  <c:v>Generación hidráulica (GWh)</c:v>
                </c:pt>
              </c:strCache>
            </c:strRef>
          </c:tx>
          <c:spPr>
            <a:solidFill>
              <a:srgbClr val="00B0D6"/>
            </a:solidFill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890-45DD-AA63-83F6785139E6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890-45DD-AA63-83F6785139E6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890-45DD-AA63-83F6785139E6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890-45DD-AA63-83F6785139E6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890-45DD-AA63-83F6785139E6}"/>
              </c:ext>
            </c:extLst>
          </c:dPt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1'!$F$219:$F$278</c:f>
              <c:numCache>
                <c:formatCode>#,##0</c:formatCode>
                <c:ptCount val="60"/>
                <c:pt idx="0">
                  <c:v>3441.8281289500001</c:v>
                </c:pt>
                <c:pt idx="1">
                  <c:v>4052.8817055740005</c:v>
                </c:pt>
                <c:pt idx="2">
                  <c:v>4366.5474229660003</c:v>
                </c:pt>
                <c:pt idx="3">
                  <c:v>5244.8824449240001</c:v>
                </c:pt>
                <c:pt idx="4">
                  <c:v>5101.2056035119995</c:v>
                </c:pt>
                <c:pt idx="5">
                  <c:v>2956.172205884</c:v>
                </c:pt>
                <c:pt idx="6">
                  <c:v>2273.2004102259998</c:v>
                </c:pt>
                <c:pt idx="7">
                  <c:v>2047.078354944</c:v>
                </c:pt>
                <c:pt idx="8">
                  <c:v>1653.6463674399999</c:v>
                </c:pt>
                <c:pt idx="9">
                  <c:v>1631.8305045920001</c:v>
                </c:pt>
                <c:pt idx="10">
                  <c:v>1499.0532762180001</c:v>
                </c:pt>
                <c:pt idx="11">
                  <c:v>1846.561901542</c:v>
                </c:pt>
                <c:pt idx="12">
                  <c:v>2040.641197334</c:v>
                </c:pt>
                <c:pt idx="13">
                  <c:v>1956.588328862</c:v>
                </c:pt>
                <c:pt idx="14">
                  <c:v>2701.2310507360003</c:v>
                </c:pt>
                <c:pt idx="15">
                  <c:v>1897.982028468</c:v>
                </c:pt>
                <c:pt idx="16">
                  <c:v>1935.428378156</c:v>
                </c:pt>
                <c:pt idx="17">
                  <c:v>1637.871486776</c:v>
                </c:pt>
                <c:pt idx="18">
                  <c:v>1193.0592499520001</c:v>
                </c:pt>
                <c:pt idx="19">
                  <c:v>1082.726891734</c:v>
                </c:pt>
                <c:pt idx="20">
                  <c:v>1147.8484430619999</c:v>
                </c:pt>
                <c:pt idx="21">
                  <c:v>773.64991037799996</c:v>
                </c:pt>
                <c:pt idx="22">
                  <c:v>832.69642553200003</c:v>
                </c:pt>
                <c:pt idx="23">
                  <c:v>1250.8953596700001</c:v>
                </c:pt>
                <c:pt idx="24">
                  <c:v>2194.8819977859998</c:v>
                </c:pt>
                <c:pt idx="25">
                  <c:v>2388.8951773500003</c:v>
                </c:pt>
                <c:pt idx="26">
                  <c:v>4402.4343305560005</c:v>
                </c:pt>
                <c:pt idx="27">
                  <c:v>4718.4490032459998</c:v>
                </c:pt>
                <c:pt idx="28">
                  <c:v>3523.1684513240002</c:v>
                </c:pt>
                <c:pt idx="29">
                  <c:v>3718.076612584</c:v>
                </c:pt>
                <c:pt idx="30">
                  <c:v>3027.3918735859997</c:v>
                </c:pt>
                <c:pt idx="31">
                  <c:v>2105.596682892</c:v>
                </c:pt>
                <c:pt idx="32">
                  <c:v>1926.844880762</c:v>
                </c:pt>
                <c:pt idx="33">
                  <c:v>1462.7124013280002</c:v>
                </c:pt>
                <c:pt idx="34">
                  <c:v>2162.0647908139999</c:v>
                </c:pt>
                <c:pt idx="35">
                  <c:v>2486.7251396440001</c:v>
                </c:pt>
                <c:pt idx="36">
                  <c:v>2127.2150572559999</c:v>
                </c:pt>
                <c:pt idx="37">
                  <c:v>2483.4054835720003</c:v>
                </c:pt>
                <c:pt idx="38">
                  <c:v>2132.6673019519999</c:v>
                </c:pt>
                <c:pt idx="39">
                  <c:v>1926.065396188</c:v>
                </c:pt>
                <c:pt idx="40">
                  <c:v>1935.3675787760001</c:v>
                </c:pt>
                <c:pt idx="41">
                  <c:v>1626.90297891</c:v>
                </c:pt>
                <c:pt idx="42">
                  <c:v>1582.2449138259999</c:v>
                </c:pt>
                <c:pt idx="43">
                  <c:v>1255.0121398279998</c:v>
                </c:pt>
                <c:pt idx="44">
                  <c:v>1225.2644716679999</c:v>
                </c:pt>
                <c:pt idx="45">
                  <c:v>1122.32789346</c:v>
                </c:pt>
                <c:pt idx="46">
                  <c:v>2663.3331783000003</c:v>
                </c:pt>
                <c:pt idx="47">
                  <c:v>4639.2088717759998</c:v>
                </c:pt>
                <c:pt idx="48">
                  <c:v>3729.3438379300001</c:v>
                </c:pt>
                <c:pt idx="49">
                  <c:v>2838.6054034380004</c:v>
                </c:pt>
                <c:pt idx="50">
                  <c:v>3114.0613354460002</c:v>
                </c:pt>
                <c:pt idx="51">
                  <c:v>2862.374612526</c:v>
                </c:pt>
                <c:pt idx="52">
                  <c:v>2860.2600286259999</c:v>
                </c:pt>
                <c:pt idx="53">
                  <c:v>2262.5691471499999</c:v>
                </c:pt>
                <c:pt idx="54">
                  <c:v>1837.167074208</c:v>
                </c:pt>
                <c:pt idx="55">
                  <c:v>1886.2980664440001</c:v>
                </c:pt>
                <c:pt idx="56">
                  <c:v>1678.6190523720002</c:v>
                </c:pt>
                <c:pt idx="57">
                  <c:v>1893.2840359419999</c:v>
                </c:pt>
                <c:pt idx="58">
                  <c:v>2460.0181122960003</c:v>
                </c:pt>
                <c:pt idx="59">
                  <c:v>3191.652780548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90-45DD-AA63-83F6785139E6}"/>
            </c:ext>
          </c:extLst>
        </c:ser>
        <c:ser>
          <c:idx val="1"/>
          <c:order val="2"/>
          <c:tx>
            <c:strRef>
              <c:f>'Data 1'!$J$217:$J$218</c:f>
              <c:strCache>
                <c:ptCount val="2"/>
                <c:pt idx="0">
                  <c:v>Máximo mensual hidráulica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1'!$J$219:$J$278</c:f>
              <c:numCache>
                <c:formatCode>#,##0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5244.8824449240001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2701.2310507360003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4718.4490032459998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4636.3909737760005</c:v>
                </c:pt>
                <c:pt idx="48">
                  <c:v>3729.3438379300001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90-45DD-AA63-83F678513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1974624"/>
        <c:axId val="411967960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1'!$K$217:$K$218</c15:sqref>
                        </c15:formulaRef>
                      </c:ext>
                    </c:extLst>
                    <c:strCache>
                      <c:ptCount val="2"/>
                      <c:pt idx="0">
                        <c:v>Generación hidráulica/ Generacion total (%)</c:v>
                      </c:pt>
                    </c:strCache>
                  </c:strRef>
                </c:tx>
                <c:spPr>
                  <a:ln>
                    <a:solidFill>
                      <a:srgbClr val="6FB124"/>
                    </a:solidFill>
                  </a:ln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'Data 2'!$A$20:$B$79</c15:sqref>
                        </c15:formulaRef>
                      </c:ext>
                    </c:extLst>
                    <c:multiLvlStrCache>
                      <c:ptCount val="60"/>
                      <c:lvl>
                        <c:pt idx="0">
                          <c:v>E</c:v>
                        </c:pt>
                        <c:pt idx="1">
                          <c:v>F</c:v>
                        </c:pt>
                        <c:pt idx="2">
                          <c:v>M</c:v>
                        </c:pt>
                        <c:pt idx="3">
                          <c:v>A</c:v>
                        </c:pt>
                        <c:pt idx="4">
                          <c:v>M</c:v>
                        </c:pt>
                        <c:pt idx="5">
                          <c:v>J</c:v>
                        </c:pt>
                        <c:pt idx="6">
                          <c:v>J</c:v>
                        </c:pt>
                        <c:pt idx="7">
                          <c:v>A</c:v>
                        </c:pt>
                        <c:pt idx="8">
                          <c:v>S</c:v>
                        </c:pt>
                        <c:pt idx="9">
                          <c:v>O</c:v>
                        </c:pt>
                        <c:pt idx="10">
                          <c:v>N</c:v>
                        </c:pt>
                        <c:pt idx="11">
                          <c:v>D</c:v>
                        </c:pt>
                        <c:pt idx="12">
                          <c:v>E</c:v>
                        </c:pt>
                        <c:pt idx="13">
                          <c:v>F</c:v>
                        </c:pt>
                        <c:pt idx="14">
                          <c:v>M</c:v>
                        </c:pt>
                        <c:pt idx="15">
                          <c:v>A</c:v>
                        </c:pt>
                        <c:pt idx="16">
                          <c:v>M</c:v>
                        </c:pt>
                        <c:pt idx="17">
                          <c:v>J</c:v>
                        </c:pt>
                        <c:pt idx="18">
                          <c:v>J</c:v>
                        </c:pt>
                        <c:pt idx="19">
                          <c:v>A</c:v>
                        </c:pt>
                        <c:pt idx="20">
                          <c:v>S</c:v>
                        </c:pt>
                        <c:pt idx="21">
                          <c:v>O</c:v>
                        </c:pt>
                        <c:pt idx="22">
                          <c:v>N</c:v>
                        </c:pt>
                        <c:pt idx="23">
                          <c:v>D</c:v>
                        </c:pt>
                        <c:pt idx="24">
                          <c:v>E</c:v>
                        </c:pt>
                        <c:pt idx="25">
                          <c:v>F</c:v>
                        </c:pt>
                        <c:pt idx="26">
                          <c:v>M</c:v>
                        </c:pt>
                        <c:pt idx="27">
                          <c:v>A</c:v>
                        </c:pt>
                        <c:pt idx="28">
                          <c:v>M</c:v>
                        </c:pt>
                        <c:pt idx="29">
                          <c:v>J</c:v>
                        </c:pt>
                        <c:pt idx="30">
                          <c:v>J</c:v>
                        </c:pt>
                        <c:pt idx="31">
                          <c:v>A</c:v>
                        </c:pt>
                        <c:pt idx="32">
                          <c:v>S</c:v>
                        </c:pt>
                        <c:pt idx="33">
                          <c:v>O</c:v>
                        </c:pt>
                        <c:pt idx="34">
                          <c:v>N</c:v>
                        </c:pt>
                        <c:pt idx="35">
                          <c:v>D</c:v>
                        </c:pt>
                        <c:pt idx="36">
                          <c:v>E</c:v>
                        </c:pt>
                        <c:pt idx="37">
                          <c:v>F</c:v>
                        </c:pt>
                        <c:pt idx="38">
                          <c:v>M</c:v>
                        </c:pt>
                        <c:pt idx="39">
                          <c:v>A</c:v>
                        </c:pt>
                        <c:pt idx="40">
                          <c:v>M</c:v>
                        </c:pt>
                        <c:pt idx="41">
                          <c:v>J</c:v>
                        </c:pt>
                        <c:pt idx="42">
                          <c:v>J</c:v>
                        </c:pt>
                        <c:pt idx="43">
                          <c:v>A</c:v>
                        </c:pt>
                        <c:pt idx="44">
                          <c:v>S</c:v>
                        </c:pt>
                        <c:pt idx="45">
                          <c:v>O</c:v>
                        </c:pt>
                        <c:pt idx="46">
                          <c:v>N</c:v>
                        </c:pt>
                        <c:pt idx="47">
                          <c:v>D</c:v>
                        </c:pt>
                        <c:pt idx="48">
                          <c:v>E</c:v>
                        </c:pt>
                        <c:pt idx="49">
                          <c:v>F</c:v>
                        </c:pt>
                        <c:pt idx="50">
                          <c:v>M</c:v>
                        </c:pt>
                        <c:pt idx="51">
                          <c:v>A</c:v>
                        </c:pt>
                        <c:pt idx="52">
                          <c:v>M</c:v>
                        </c:pt>
                        <c:pt idx="53">
                          <c:v>J</c:v>
                        </c:pt>
                        <c:pt idx="54">
                          <c:v>J</c:v>
                        </c:pt>
                        <c:pt idx="55">
                          <c:v>A</c:v>
                        </c:pt>
                        <c:pt idx="56">
                          <c:v>S</c:v>
                        </c:pt>
                        <c:pt idx="57">
                          <c:v>O</c:v>
                        </c:pt>
                        <c:pt idx="58">
                          <c:v>N</c:v>
                        </c:pt>
                        <c:pt idx="59">
                          <c:v>D</c:v>
                        </c:pt>
                      </c:lvl>
                      <c:lvl>
                        <c:pt idx="0">
                          <c:v>2016</c:v>
                        </c:pt>
                        <c:pt idx="12">
                          <c:v>2017</c:v>
                        </c:pt>
                        <c:pt idx="24">
                          <c:v>2018</c:v>
                        </c:pt>
                        <c:pt idx="36">
                          <c:v>2019</c:v>
                        </c:pt>
                        <c:pt idx="48">
                          <c:v>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'Data 1'!$K$219:$K$278</c15:sqref>
                        </c15:formulaRef>
                      </c:ext>
                    </c:extLst>
                    <c:numCache>
                      <c:formatCode>#,##0.0</c:formatCode>
                      <c:ptCount val="60"/>
                      <c:pt idx="0">
                        <c:v>15.173632499273097</c:v>
                      </c:pt>
                      <c:pt idx="1">
                        <c:v>18.705830156425353</c:v>
                      </c:pt>
                      <c:pt idx="2">
                        <c:v>18.947871642508275</c:v>
                      </c:pt>
                      <c:pt idx="3">
                        <c:v>24.139640285937343</c:v>
                      </c:pt>
                      <c:pt idx="4">
                        <c:v>24.755335945435004</c:v>
                      </c:pt>
                      <c:pt idx="5">
                        <c:v>14.337784192277056</c:v>
                      </c:pt>
                      <c:pt idx="6">
                        <c:v>9.9407704837242807</c:v>
                      </c:pt>
                      <c:pt idx="7">
                        <c:v>9.290734037909461</c:v>
                      </c:pt>
                      <c:pt idx="8">
                        <c:v>7.8133263535788107</c:v>
                      </c:pt>
                      <c:pt idx="9">
                        <c:v>7.5006338570607136</c:v>
                      </c:pt>
                      <c:pt idx="10">
                        <c:v>6.8873345698909016</c:v>
                      </c:pt>
                      <c:pt idx="11">
                        <c:v>8.4307208092648089</c:v>
                      </c:pt>
                      <c:pt idx="12">
                        <c:v>8.0643802972921339</c:v>
                      </c:pt>
                      <c:pt idx="13">
                        <c:v>9.320052706261345</c:v>
                      </c:pt>
                      <c:pt idx="14">
                        <c:v>12.776270487215127</c:v>
                      </c:pt>
                      <c:pt idx="15">
                        <c:v>9.7755955042508429</c:v>
                      </c:pt>
                      <c:pt idx="16">
                        <c:v>9.5655510489259843</c:v>
                      </c:pt>
                      <c:pt idx="17">
                        <c:v>7.4152976776646513</c:v>
                      </c:pt>
                      <c:pt idx="18">
                        <c:v>5.2330384982311653</c:v>
                      </c:pt>
                      <c:pt idx="19">
                        <c:v>4.9896922628327447</c:v>
                      </c:pt>
                      <c:pt idx="20">
                        <c:v>5.6691891014696099</c:v>
                      </c:pt>
                      <c:pt idx="21">
                        <c:v>3.6155080610562038</c:v>
                      </c:pt>
                      <c:pt idx="22">
                        <c:v>3.6692165414846989</c:v>
                      </c:pt>
                      <c:pt idx="23">
                        <c:v>5.1494741806528701</c:v>
                      </c:pt>
                      <c:pt idx="24">
                        <c:v>9.5949208300880073</c:v>
                      </c:pt>
                      <c:pt idx="25">
                        <c:v>10.935317584831363</c:v>
                      </c:pt>
                      <c:pt idx="26">
                        <c:v>18.110561964368927</c:v>
                      </c:pt>
                      <c:pt idx="27">
                        <c:v>22.722485474969236</c:v>
                      </c:pt>
                      <c:pt idx="28">
                        <c:v>17.481928105252983</c:v>
                      </c:pt>
                      <c:pt idx="29">
                        <c:v>18.747095471561828</c:v>
                      </c:pt>
                      <c:pt idx="30">
                        <c:v>13.870589308500353</c:v>
                      </c:pt>
                      <c:pt idx="31">
                        <c:v>9.427447369659447</c:v>
                      </c:pt>
                      <c:pt idx="32">
                        <c:v>9.1549719066482389</c:v>
                      </c:pt>
                      <c:pt idx="33">
                        <c:v>6.6169397660663813</c:v>
                      </c:pt>
                      <c:pt idx="34">
                        <c:v>9.7257746148700424</c:v>
                      </c:pt>
                      <c:pt idx="35">
                        <c:v>11.48231591628778</c:v>
                      </c:pt>
                      <c:pt idx="36">
                        <c:v>8.6512402572736864</c:v>
                      </c:pt>
                      <c:pt idx="37">
                        <c:v>12.071258945084182</c:v>
                      </c:pt>
                      <c:pt idx="38">
                        <c:v>10.215918730784452</c:v>
                      </c:pt>
                      <c:pt idx="39">
                        <c:v>9.7204491875551824</c:v>
                      </c:pt>
                      <c:pt idx="40">
                        <c:v>9.3907927370158824</c:v>
                      </c:pt>
                      <c:pt idx="41">
                        <c:v>7.8234305499464769</c:v>
                      </c:pt>
                      <c:pt idx="42">
                        <c:v>6.6836534603383218</c:v>
                      </c:pt>
                      <c:pt idx="43">
                        <c:v>5.5837103311792831</c:v>
                      </c:pt>
                      <c:pt idx="44">
                        <c:v>5.7290318704241718</c:v>
                      </c:pt>
                      <c:pt idx="45">
                        <c:v>5.3313971676482534</c:v>
                      </c:pt>
                      <c:pt idx="46">
                        <c:v>11.759440886309477</c:v>
                      </c:pt>
                      <c:pt idx="47">
                        <c:v>20.739946580311326</c:v>
                      </c:pt>
                      <c:pt idx="48">
                        <c:v>16.397562281107998</c:v>
                      </c:pt>
                      <c:pt idx="49">
                        <c:v>13.957293175254645</c:v>
                      </c:pt>
                      <c:pt idx="50">
                        <c:v>14.805457238689932</c:v>
                      </c:pt>
                      <c:pt idx="51">
                        <c:v>16.348780990389791</c:v>
                      </c:pt>
                      <c:pt idx="52">
                        <c:v>15.898321761518527</c:v>
                      </c:pt>
                      <c:pt idx="53">
                        <c:v>11.725976912693374</c:v>
                      </c:pt>
                      <c:pt idx="54">
                        <c:v>7.6721458427921876</c:v>
                      </c:pt>
                      <c:pt idx="55">
                        <c:v>8.3617108281083095</c:v>
                      </c:pt>
                      <c:pt idx="56">
                        <c:v>7.8635703953763656</c:v>
                      </c:pt>
                      <c:pt idx="57">
                        <c:v>9.0470470688654512</c:v>
                      </c:pt>
                      <c:pt idx="58">
                        <c:v>12.3657718544547</c:v>
                      </c:pt>
                      <c:pt idx="59">
                        <c:v>13.437529946400568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B890-45DD-AA63-83F6785139E6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3"/>
          <c:tx>
            <c:strRef>
              <c:f>'Data 1'!$K$217:$K$218</c:f>
              <c:strCache>
                <c:ptCount val="2"/>
                <c:pt idx="0">
                  <c:v>Generación hidráulica/ Generacion total (%)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60"/>
              <c:pt idx="1">
                <c:v>2011 E</c:v>
              </c:pt>
              <c:pt idx="2">
                <c:v>2011 F</c:v>
              </c:pt>
              <c:pt idx="3">
                <c:v>2011 M</c:v>
              </c:pt>
              <c:pt idx="4">
                <c:v>2011 A</c:v>
              </c:pt>
              <c:pt idx="5">
                <c:v>2011 M</c:v>
              </c:pt>
              <c:pt idx="6">
                <c:v>2011 J</c:v>
              </c:pt>
              <c:pt idx="7">
                <c:v>2011 J</c:v>
              </c:pt>
              <c:pt idx="8">
                <c:v>2011 A</c:v>
              </c:pt>
              <c:pt idx="9">
                <c:v>2011 S</c:v>
              </c:pt>
              <c:pt idx="10">
                <c:v>2011 O</c:v>
              </c:pt>
              <c:pt idx="11">
                <c:v>2011 N</c:v>
              </c:pt>
              <c:pt idx="12">
                <c:v>2011 D</c:v>
              </c:pt>
              <c:pt idx="13">
                <c:v>2012 E</c:v>
              </c:pt>
              <c:pt idx="14">
                <c:v>2012 F</c:v>
              </c:pt>
              <c:pt idx="15">
                <c:v>2012 M</c:v>
              </c:pt>
              <c:pt idx="16">
                <c:v>2012 A</c:v>
              </c:pt>
              <c:pt idx="17">
                <c:v>2012 M</c:v>
              </c:pt>
              <c:pt idx="18">
                <c:v>2012 J</c:v>
              </c:pt>
              <c:pt idx="19">
                <c:v>2012 J</c:v>
              </c:pt>
              <c:pt idx="20">
                <c:v>2012 A</c:v>
              </c:pt>
              <c:pt idx="21">
                <c:v>2012 S</c:v>
              </c:pt>
              <c:pt idx="22">
                <c:v>2012 O</c:v>
              </c:pt>
              <c:pt idx="23">
                <c:v>2012 N</c:v>
              </c:pt>
              <c:pt idx="24">
                <c:v>2012 D</c:v>
              </c:pt>
              <c:pt idx="25">
                <c:v>2013 E</c:v>
              </c:pt>
              <c:pt idx="26">
                <c:v>2013 F</c:v>
              </c:pt>
              <c:pt idx="27">
                <c:v>2013 M</c:v>
              </c:pt>
              <c:pt idx="28">
                <c:v>2013 A</c:v>
              </c:pt>
              <c:pt idx="29">
                <c:v>2013 M</c:v>
              </c:pt>
              <c:pt idx="30">
                <c:v>2013 J</c:v>
              </c:pt>
              <c:pt idx="31">
                <c:v>2013 J</c:v>
              </c:pt>
              <c:pt idx="32">
                <c:v>2013 A</c:v>
              </c:pt>
              <c:pt idx="33">
                <c:v>2013 S</c:v>
              </c:pt>
              <c:pt idx="34">
                <c:v>2013 O</c:v>
              </c:pt>
              <c:pt idx="35">
                <c:v>2013 N</c:v>
              </c:pt>
              <c:pt idx="36">
                <c:v>2013 D</c:v>
              </c:pt>
              <c:pt idx="37">
                <c:v>2014 E</c:v>
              </c:pt>
              <c:pt idx="38">
                <c:v>2014 F</c:v>
              </c:pt>
              <c:pt idx="39">
                <c:v>2014 M</c:v>
              </c:pt>
              <c:pt idx="40">
                <c:v>2014 A</c:v>
              </c:pt>
              <c:pt idx="41">
                <c:v>2014 M</c:v>
              </c:pt>
              <c:pt idx="42">
                <c:v>2014 J</c:v>
              </c:pt>
              <c:pt idx="43">
                <c:v>2014 J</c:v>
              </c:pt>
              <c:pt idx="44">
                <c:v>2014 A</c:v>
              </c:pt>
              <c:pt idx="45">
                <c:v>2014 S</c:v>
              </c:pt>
              <c:pt idx="46">
                <c:v>2014 O</c:v>
              </c:pt>
              <c:pt idx="47">
                <c:v>2014 N</c:v>
              </c:pt>
              <c:pt idx="48">
                <c:v>2014 D</c:v>
              </c:pt>
              <c:pt idx="49">
                <c:v>2015 E</c:v>
              </c:pt>
              <c:pt idx="50">
                <c:v>2015 F</c:v>
              </c:pt>
              <c:pt idx="51">
                <c:v>2015 M</c:v>
              </c:pt>
              <c:pt idx="52">
                <c:v>2015 A</c:v>
              </c:pt>
              <c:pt idx="53">
                <c:v>2015 M</c:v>
              </c:pt>
              <c:pt idx="54">
                <c:v>2015 J</c:v>
              </c:pt>
              <c:pt idx="55">
                <c:v>2015 J</c:v>
              </c:pt>
              <c:pt idx="56">
                <c:v>2015 A</c:v>
              </c:pt>
              <c:pt idx="57">
                <c:v>2015 S</c:v>
              </c:pt>
              <c:pt idx="58">
                <c:v>2015 O</c:v>
              </c:pt>
              <c:pt idx="59">
                <c:v>2015 N</c:v>
              </c:pt>
            </c:strLit>
          </c:cat>
          <c:val>
            <c:numRef>
              <c:f>'Data 1'!$K$219:$K$278</c:f>
              <c:numCache>
                <c:formatCode>#,##0.0</c:formatCode>
                <c:ptCount val="60"/>
                <c:pt idx="0">
                  <c:v>15.173632499273097</c:v>
                </c:pt>
                <c:pt idx="1">
                  <c:v>18.705830156425353</c:v>
                </c:pt>
                <c:pt idx="2">
                  <c:v>18.947871642508275</c:v>
                </c:pt>
                <c:pt idx="3">
                  <c:v>24.139640285937343</c:v>
                </c:pt>
                <c:pt idx="4">
                  <c:v>24.755335945435004</c:v>
                </c:pt>
                <c:pt idx="5">
                  <c:v>14.337784192277056</c:v>
                </c:pt>
                <c:pt idx="6">
                  <c:v>9.9407704837242807</c:v>
                </c:pt>
                <c:pt idx="7">
                  <c:v>9.290734037909461</c:v>
                </c:pt>
                <c:pt idx="8">
                  <c:v>7.8133263535788107</c:v>
                </c:pt>
                <c:pt idx="9">
                  <c:v>7.5006338570607136</c:v>
                </c:pt>
                <c:pt idx="10">
                  <c:v>6.8873345698909016</c:v>
                </c:pt>
                <c:pt idx="11">
                  <c:v>8.4307208092648089</c:v>
                </c:pt>
                <c:pt idx="12">
                  <c:v>8.0643802972921339</c:v>
                </c:pt>
                <c:pt idx="13">
                  <c:v>9.320052706261345</c:v>
                </c:pt>
                <c:pt idx="14">
                  <c:v>12.776270487215127</c:v>
                </c:pt>
                <c:pt idx="15">
                  <c:v>9.7755955042508429</c:v>
                </c:pt>
                <c:pt idx="16">
                  <c:v>9.5655510489259843</c:v>
                </c:pt>
                <c:pt idx="17">
                  <c:v>7.4152976776646513</c:v>
                </c:pt>
                <c:pt idx="18">
                  <c:v>5.2330384982311653</c:v>
                </c:pt>
                <c:pt idx="19">
                  <c:v>4.9896922628327447</c:v>
                </c:pt>
                <c:pt idx="20">
                  <c:v>5.6691891014696099</c:v>
                </c:pt>
                <c:pt idx="21">
                  <c:v>3.6155080610562038</c:v>
                </c:pt>
                <c:pt idx="22">
                  <c:v>3.6692165414846989</c:v>
                </c:pt>
                <c:pt idx="23">
                  <c:v>5.1494741806528701</c:v>
                </c:pt>
                <c:pt idx="24">
                  <c:v>9.5949208300880073</c:v>
                </c:pt>
                <c:pt idx="25">
                  <c:v>10.935317584831363</c:v>
                </c:pt>
                <c:pt idx="26">
                  <c:v>18.110561964368927</c:v>
                </c:pt>
                <c:pt idx="27">
                  <c:v>22.722485474969236</c:v>
                </c:pt>
                <c:pt idx="28">
                  <c:v>17.481928105252983</c:v>
                </c:pt>
                <c:pt idx="29">
                  <c:v>18.747095471561828</c:v>
                </c:pt>
                <c:pt idx="30">
                  <c:v>13.870589308500353</c:v>
                </c:pt>
                <c:pt idx="31">
                  <c:v>9.427447369659447</c:v>
                </c:pt>
                <c:pt idx="32">
                  <c:v>9.1549719066482389</c:v>
                </c:pt>
                <c:pt idx="33">
                  <c:v>6.6169397660663813</c:v>
                </c:pt>
                <c:pt idx="34">
                  <c:v>9.7257746148700424</c:v>
                </c:pt>
                <c:pt idx="35">
                  <c:v>11.48231591628778</c:v>
                </c:pt>
                <c:pt idx="36">
                  <c:v>8.6512402572736864</c:v>
                </c:pt>
                <c:pt idx="37">
                  <c:v>12.071258945084182</c:v>
                </c:pt>
                <c:pt idx="38">
                  <c:v>10.215918730784452</c:v>
                </c:pt>
                <c:pt idx="39">
                  <c:v>9.7204491875551824</c:v>
                </c:pt>
                <c:pt idx="40">
                  <c:v>9.3907927370158824</c:v>
                </c:pt>
                <c:pt idx="41">
                  <c:v>7.8234305499464769</c:v>
                </c:pt>
                <c:pt idx="42">
                  <c:v>6.6836534603383218</c:v>
                </c:pt>
                <c:pt idx="43">
                  <c:v>5.5837103311792831</c:v>
                </c:pt>
                <c:pt idx="44">
                  <c:v>5.7290318704241718</c:v>
                </c:pt>
                <c:pt idx="45">
                  <c:v>5.3313971676482534</c:v>
                </c:pt>
                <c:pt idx="46">
                  <c:v>11.759440886309477</c:v>
                </c:pt>
                <c:pt idx="47">
                  <c:v>20.739946580311326</c:v>
                </c:pt>
                <c:pt idx="48">
                  <c:v>16.397562281107998</c:v>
                </c:pt>
                <c:pt idx="49">
                  <c:v>13.957293175254645</c:v>
                </c:pt>
                <c:pt idx="50">
                  <c:v>14.805457238689932</c:v>
                </c:pt>
                <c:pt idx="51">
                  <c:v>16.348780990389791</c:v>
                </c:pt>
                <c:pt idx="52">
                  <c:v>15.898321761518527</c:v>
                </c:pt>
                <c:pt idx="53">
                  <c:v>11.725976912693374</c:v>
                </c:pt>
                <c:pt idx="54">
                  <c:v>7.6721458427921876</c:v>
                </c:pt>
                <c:pt idx="55">
                  <c:v>8.3617108281083095</c:v>
                </c:pt>
                <c:pt idx="56">
                  <c:v>7.8635703953763656</c:v>
                </c:pt>
                <c:pt idx="57">
                  <c:v>9.0470470688654512</c:v>
                </c:pt>
                <c:pt idx="58">
                  <c:v>12.3657718544547</c:v>
                </c:pt>
                <c:pt idx="59">
                  <c:v>13.437529946400568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90-45DD-AA63-83F678513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40632"/>
        <c:axId val="411971880"/>
      </c:lineChart>
      <c:catAx>
        <c:axId val="41197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4563"/>
            </a:solidFill>
          </a:ln>
        </c:spPr>
        <c:txPr>
          <a:bodyPr rot="0" vert="horz"/>
          <a:lstStyle/>
          <a:p>
            <a:pPr algn="ctr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11967960"/>
        <c:crosses val="autoZero"/>
        <c:auto val="1"/>
        <c:lblAlgn val="ctr"/>
        <c:lblOffset val="100"/>
        <c:tickLblSkip val="3"/>
        <c:noMultiLvlLbl val="0"/>
      </c:catAx>
      <c:valAx>
        <c:axId val="411967960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7250284900284903E-2"/>
              <c:y val="7.6992361111111116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  <a:prstDash val="sysDash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11974624"/>
        <c:crosses val="autoZero"/>
        <c:crossBetween val="between"/>
      </c:valAx>
      <c:valAx>
        <c:axId val="41197188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6612735042735043"/>
              <c:y val="8.2939236111111106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80740632"/>
        <c:crosses val="max"/>
        <c:crossBetween val="between"/>
      </c:valAx>
      <c:catAx>
        <c:axId val="480740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1197188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14459757834757836"/>
          <c:y val="7.860868055555556E-2"/>
          <c:w val="0.80568347578347577"/>
          <c:h val="7.1784876543209877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279329907370801E-2"/>
          <c:y val="6.8039811855201263E-2"/>
          <c:w val="0.91429367122868122"/>
          <c:h val="0.75050821617594832"/>
        </c:manualLayout>
      </c:layout>
      <c:lineChart>
        <c:grouping val="stacked"/>
        <c:varyColors val="0"/>
        <c:ser>
          <c:idx val="1"/>
          <c:order val="0"/>
          <c:spPr>
            <a:ln>
              <a:solidFill>
                <a:srgbClr val="8CC0D2"/>
              </a:solidFill>
            </a:ln>
          </c:spPr>
          <c:marker>
            <c:symbol val="none"/>
          </c:marker>
          <c:cat>
            <c:numRef>
              <c:f>'Data 1'!$B$283:$B$306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1'!$C$283:$C$306</c:f>
              <c:numCache>
                <c:formatCode>#,##0.0</c:formatCode>
                <c:ptCount val="24"/>
                <c:pt idx="0">
                  <c:v>12.19211595983028</c:v>
                </c:pt>
                <c:pt idx="1">
                  <c:v>11.171939469146153</c:v>
                </c:pt>
                <c:pt idx="2">
                  <c:v>10.193659801335022</c:v>
                </c:pt>
                <c:pt idx="3">
                  <c:v>9.7590059840729584</c:v>
                </c:pt>
                <c:pt idx="4">
                  <c:v>9.6781559397812345</c:v>
                </c:pt>
                <c:pt idx="5">
                  <c:v>10.044785120894607</c:v>
                </c:pt>
                <c:pt idx="6">
                  <c:v>11.485380884016811</c:v>
                </c:pt>
                <c:pt idx="7">
                  <c:v>13.310333292461921</c:v>
                </c:pt>
                <c:pt idx="8">
                  <c:v>14.126446661612112</c:v>
                </c:pt>
                <c:pt idx="9">
                  <c:v>13.862903844210438</c:v>
                </c:pt>
                <c:pt idx="10">
                  <c:v>12.939676210040565</c:v>
                </c:pt>
                <c:pt idx="11">
                  <c:v>12.037944996845621</c:v>
                </c:pt>
                <c:pt idx="12">
                  <c:v>11.424315387061437</c:v>
                </c:pt>
                <c:pt idx="13">
                  <c:v>10.873071748546176</c:v>
                </c:pt>
                <c:pt idx="14">
                  <c:v>10.253131020915934</c:v>
                </c:pt>
                <c:pt idx="15">
                  <c:v>9.8193339726742028</c:v>
                </c:pt>
                <c:pt idx="16">
                  <c:v>10.141379290159559</c:v>
                </c:pt>
                <c:pt idx="17">
                  <c:v>11.480937871834849</c:v>
                </c:pt>
                <c:pt idx="18">
                  <c:v>13.272462379186251</c:v>
                </c:pt>
                <c:pt idx="19">
                  <c:v>15.089120362597452</c:v>
                </c:pt>
                <c:pt idx="20">
                  <c:v>16.470600363877779</c:v>
                </c:pt>
                <c:pt idx="21">
                  <c:v>16.724713596321308</c:v>
                </c:pt>
                <c:pt idx="22">
                  <c:v>15.668839873204211</c:v>
                </c:pt>
                <c:pt idx="23">
                  <c:v>13.692842405294543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0F-4739-97E3-4011C2E21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742200"/>
        <c:axId val="480742592"/>
      </c:lineChart>
      <c:catAx>
        <c:axId val="480742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0099CC"/>
            </a:solidFill>
          </a:ln>
        </c:spPr>
        <c:txPr>
          <a:bodyPr/>
          <a:lstStyle/>
          <a:p>
            <a:pPr>
              <a:defRPr>
                <a:solidFill>
                  <a:srgbClr val="006699"/>
                </a:solidFill>
              </a:defRPr>
            </a:pPr>
            <a:endParaRPr lang="es-ES"/>
          </a:p>
        </c:txPr>
        <c:crossAx val="480742592"/>
        <c:crosses val="autoZero"/>
        <c:auto val="1"/>
        <c:lblAlgn val="ctr"/>
        <c:lblOffset val="100"/>
        <c:noMultiLvlLbl val="0"/>
      </c:catAx>
      <c:valAx>
        <c:axId val="480742592"/>
        <c:scaling>
          <c:orientation val="minMax"/>
          <c:min val="6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6699"/>
                </a:solidFill>
              </a:defRPr>
            </a:pPr>
            <a:endParaRPr lang="es-ES"/>
          </a:p>
        </c:txPr>
        <c:crossAx val="480742200"/>
        <c:crosses val="autoZero"/>
        <c:crossBetween val="midCat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328599632289984"/>
          <c:h val="0.62046241153827608"/>
        </c:manualLayout>
      </c:layout>
      <c:areaChart>
        <c:grouping val="standard"/>
        <c:varyColors val="0"/>
        <c:ser>
          <c:idx val="3"/>
          <c:order val="0"/>
          <c:tx>
            <c:v>Máxima</c:v>
          </c:tx>
          <c:spPr>
            <a:solidFill>
              <a:schemeClr val="tx2">
                <a:lumMod val="20000"/>
                <a:lumOff val="80000"/>
              </a:schemeClr>
            </a:solidFill>
            <a:ln w="25400">
              <a:noFill/>
            </a:ln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2'!$G$20:$G$79</c:f>
              <c:numCache>
                <c:formatCode>#,##0</c:formatCode>
                <c:ptCount val="60"/>
                <c:pt idx="0">
                  <c:v>13001.923073300004</c:v>
                </c:pt>
                <c:pt idx="1">
                  <c:v>13315.635805449998</c:v>
                </c:pt>
                <c:pt idx="2">
                  <c:v>13856.730464399996</c:v>
                </c:pt>
                <c:pt idx="3">
                  <c:v>14018.94815805</c:v>
                </c:pt>
                <c:pt idx="4">
                  <c:v>14159.331713699998</c:v>
                </c:pt>
                <c:pt idx="5">
                  <c:v>13746.649614300002</c:v>
                </c:pt>
                <c:pt idx="6">
                  <c:v>12254.397128699993</c:v>
                </c:pt>
                <c:pt idx="7">
                  <c:v>10936.8661656</c:v>
                </c:pt>
                <c:pt idx="8">
                  <c:v>10062.053802299999</c:v>
                </c:pt>
                <c:pt idx="9">
                  <c:v>9669.2149038000007</c:v>
                </c:pt>
                <c:pt idx="10">
                  <c:v>11022.843214199998</c:v>
                </c:pt>
                <c:pt idx="11">
                  <c:v>13351.207724999991</c:v>
                </c:pt>
                <c:pt idx="12">
                  <c:v>13008.613363950004</c:v>
                </c:pt>
                <c:pt idx="13">
                  <c:v>13281.664873649997</c:v>
                </c:pt>
                <c:pt idx="14">
                  <c:v>13801.362023799997</c:v>
                </c:pt>
                <c:pt idx="15">
                  <c:v>13963.73314565</c:v>
                </c:pt>
                <c:pt idx="16">
                  <c:v>14131.526504949998</c:v>
                </c:pt>
                <c:pt idx="17">
                  <c:v>13746.674503350001</c:v>
                </c:pt>
                <c:pt idx="18">
                  <c:v>12256.393885149993</c:v>
                </c:pt>
                <c:pt idx="19">
                  <c:v>10936.14513655</c:v>
                </c:pt>
                <c:pt idx="20">
                  <c:v>10089.784508599998</c:v>
                </c:pt>
                <c:pt idx="21">
                  <c:v>9703.2406173500003</c:v>
                </c:pt>
                <c:pt idx="22">
                  <c:v>11121.649687099996</c:v>
                </c:pt>
                <c:pt idx="23">
                  <c:v>13517.033399999991</c:v>
                </c:pt>
                <c:pt idx="24">
                  <c:v>13015.303654600004</c:v>
                </c:pt>
                <c:pt idx="25">
                  <c:v>13247.693941849997</c:v>
                </c:pt>
                <c:pt idx="26">
                  <c:v>13745.993583199999</c:v>
                </c:pt>
                <c:pt idx="27">
                  <c:v>13908.518133250001</c:v>
                </c:pt>
                <c:pt idx="28">
                  <c:v>14103.721296199999</c:v>
                </c:pt>
                <c:pt idx="29">
                  <c:v>13746.699392400003</c:v>
                </c:pt>
                <c:pt idx="30">
                  <c:v>12258.390641599992</c:v>
                </c:pt>
                <c:pt idx="31">
                  <c:v>10935.424107500001</c:v>
                </c:pt>
                <c:pt idx="32">
                  <c:v>10117.515214899999</c:v>
                </c:pt>
                <c:pt idx="33">
                  <c:v>9737.2663309</c:v>
                </c:pt>
                <c:pt idx="34">
                  <c:v>11146.955049999997</c:v>
                </c:pt>
                <c:pt idx="35">
                  <c:v>13456.058434449991</c:v>
                </c:pt>
                <c:pt idx="36">
                  <c:v>13020.290870750003</c:v>
                </c:pt>
                <c:pt idx="37">
                  <c:v>13213.723010049996</c:v>
                </c:pt>
                <c:pt idx="38">
                  <c:v>13690.625142599998</c:v>
                </c:pt>
                <c:pt idx="39">
                  <c:v>13853.30312085</c:v>
                </c:pt>
                <c:pt idx="40">
                  <c:v>14075.916087449999</c:v>
                </c:pt>
                <c:pt idx="41">
                  <c:v>13746.724281450002</c:v>
                </c:pt>
                <c:pt idx="42">
                  <c:v>12260.387398049996</c:v>
                </c:pt>
                <c:pt idx="43">
                  <c:v>10934.703078450004</c:v>
                </c:pt>
                <c:pt idx="44">
                  <c:v>10145.245921199999</c:v>
                </c:pt>
                <c:pt idx="45">
                  <c:v>9771.2920444499996</c:v>
                </c:pt>
                <c:pt idx="46">
                  <c:v>11172.260412899997</c:v>
                </c:pt>
                <c:pt idx="47">
                  <c:v>13395.083468899993</c:v>
                </c:pt>
                <c:pt idx="48">
                  <c:v>13025.278086900002</c:v>
                </c:pt>
                <c:pt idx="49">
                  <c:v>13282.205454749997</c:v>
                </c:pt>
                <c:pt idx="50">
                  <c:v>13779.121679499998</c:v>
                </c:pt>
                <c:pt idx="51">
                  <c:v>13901.975652950001</c:v>
                </c:pt>
                <c:pt idx="52">
                  <c:v>14115.337503700002</c:v>
                </c:pt>
                <c:pt idx="53">
                  <c:v>13804.115890500001</c:v>
                </c:pt>
                <c:pt idx="54">
                  <c:v>12335.885264499995</c:v>
                </c:pt>
                <c:pt idx="55">
                  <c:v>11008.379514400005</c:v>
                </c:pt>
                <c:pt idx="56">
                  <c:v>10216.987657999998</c:v>
                </c:pt>
                <c:pt idx="57">
                  <c:v>9860.0850484999992</c:v>
                </c:pt>
                <c:pt idx="58">
                  <c:v>11197.565775799998</c:v>
                </c:pt>
                <c:pt idx="59">
                  <c:v>13334.108503349993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F-4C6C-ADA0-0E6A1F2AC8F2}"/>
            </c:ext>
          </c:extLst>
        </c:ser>
        <c:ser>
          <c:idx val="4"/>
          <c:order val="1"/>
          <c:tx>
            <c:v>Mínimo</c:v>
          </c:tx>
          <c:spPr>
            <a:solidFill>
              <a:srgbClr val="F5F5F5"/>
            </a:solidFill>
            <a:ln w="25400">
              <a:noFill/>
            </a:ln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2'!$H$20:$H$79</c:f>
              <c:numCache>
                <c:formatCode>#,##0</c:formatCode>
                <c:ptCount val="60"/>
                <c:pt idx="0">
                  <c:v>5366.0883737999993</c:v>
                </c:pt>
                <c:pt idx="1">
                  <c:v>5433.6103363999982</c:v>
                </c:pt>
                <c:pt idx="2">
                  <c:v>5567.7525970500001</c:v>
                </c:pt>
                <c:pt idx="3">
                  <c:v>6896.5553699999991</c:v>
                </c:pt>
                <c:pt idx="4">
                  <c:v>6811.580915999999</c:v>
                </c:pt>
                <c:pt idx="5">
                  <c:v>6354.8202665494709</c:v>
                </c:pt>
                <c:pt idx="6">
                  <c:v>5493.291874283691</c:v>
                </c:pt>
                <c:pt idx="7">
                  <c:v>4803.7868059580323</c:v>
                </c:pt>
                <c:pt idx="8">
                  <c:v>4577.5855157886908</c:v>
                </c:pt>
                <c:pt idx="9">
                  <c:v>4301.1970530812014</c:v>
                </c:pt>
                <c:pt idx="10">
                  <c:v>4697.7883147999992</c:v>
                </c:pt>
                <c:pt idx="11">
                  <c:v>5303.8663332499982</c:v>
                </c:pt>
                <c:pt idx="12">
                  <c:v>5403.4139422499993</c:v>
                </c:pt>
                <c:pt idx="13">
                  <c:v>5478.8528454999978</c:v>
                </c:pt>
                <c:pt idx="14">
                  <c:v>5631.5576993999994</c:v>
                </c:pt>
                <c:pt idx="15">
                  <c:v>6949.440314999998</c:v>
                </c:pt>
                <c:pt idx="16">
                  <c:v>6888.8467169999985</c:v>
                </c:pt>
                <c:pt idx="17">
                  <c:v>6417.2284330989414</c:v>
                </c:pt>
                <c:pt idx="18">
                  <c:v>5554.6724485673794</c:v>
                </c:pt>
                <c:pt idx="19">
                  <c:v>4856.8921119160632</c:v>
                </c:pt>
                <c:pt idx="20">
                  <c:v>4619.6147315773833</c:v>
                </c:pt>
                <c:pt idx="21">
                  <c:v>4371.5985061624033</c:v>
                </c:pt>
                <c:pt idx="22">
                  <c:v>4788.3119296000004</c:v>
                </c:pt>
                <c:pt idx="23">
                  <c:v>5336.3411438999974</c:v>
                </c:pt>
                <c:pt idx="24">
                  <c:v>5440.7395106999993</c:v>
                </c:pt>
                <c:pt idx="25">
                  <c:v>5524.0953545999973</c:v>
                </c:pt>
                <c:pt idx="26">
                  <c:v>5695.3628017499996</c:v>
                </c:pt>
                <c:pt idx="27">
                  <c:v>7002.3252599999996</c:v>
                </c:pt>
                <c:pt idx="28">
                  <c:v>6966.112517999999</c:v>
                </c:pt>
                <c:pt idx="29">
                  <c:v>6477.8415149489419</c:v>
                </c:pt>
                <c:pt idx="30">
                  <c:v>5616.0530228510679</c:v>
                </c:pt>
                <c:pt idx="31">
                  <c:v>4909.997417874094</c:v>
                </c:pt>
                <c:pt idx="32">
                  <c:v>4649.6124081773833</c:v>
                </c:pt>
                <c:pt idx="33">
                  <c:v>4395.4606318624037</c:v>
                </c:pt>
                <c:pt idx="34">
                  <c:v>4794.2765906499999</c:v>
                </c:pt>
                <c:pt idx="35">
                  <c:v>5331.3250531999984</c:v>
                </c:pt>
                <c:pt idx="36">
                  <c:v>5449.8113076999989</c:v>
                </c:pt>
                <c:pt idx="37">
                  <c:v>5542.2838559499978</c:v>
                </c:pt>
                <c:pt idx="38">
                  <c:v>5759.1679040999989</c:v>
                </c:pt>
                <c:pt idx="39">
                  <c:v>7055.2102049999985</c:v>
                </c:pt>
                <c:pt idx="40">
                  <c:v>7043.3783189999976</c:v>
                </c:pt>
                <c:pt idx="41">
                  <c:v>6538.4545967989416</c:v>
                </c:pt>
                <c:pt idx="42">
                  <c:v>5677.4335971347564</c:v>
                </c:pt>
                <c:pt idx="43">
                  <c:v>4963.102723832124</c:v>
                </c:pt>
                <c:pt idx="44">
                  <c:v>4679.6100847773832</c:v>
                </c:pt>
                <c:pt idx="45">
                  <c:v>4419.3227575624023</c:v>
                </c:pt>
                <c:pt idx="46">
                  <c:v>4800.2412517000002</c:v>
                </c:pt>
                <c:pt idx="47">
                  <c:v>5326.3089624999975</c:v>
                </c:pt>
                <c:pt idx="48">
                  <c:v>5458.8831046999985</c:v>
                </c:pt>
                <c:pt idx="49">
                  <c:v>5560.4723572999983</c:v>
                </c:pt>
                <c:pt idx="50">
                  <c:v>5822.9730064499981</c:v>
                </c:pt>
                <c:pt idx="51">
                  <c:v>7108.0951499999992</c:v>
                </c:pt>
                <c:pt idx="52">
                  <c:v>7120.6441199999972</c:v>
                </c:pt>
                <c:pt idx="53">
                  <c:v>6599.0676786489421</c:v>
                </c:pt>
                <c:pt idx="54">
                  <c:v>5738.8141714184449</c:v>
                </c:pt>
                <c:pt idx="55">
                  <c:v>5016.2080297901548</c:v>
                </c:pt>
                <c:pt idx="56">
                  <c:v>4709.6077613773832</c:v>
                </c:pt>
                <c:pt idx="57">
                  <c:v>4443.1848832624037</c:v>
                </c:pt>
                <c:pt idx="58">
                  <c:v>4806.2059127499997</c:v>
                </c:pt>
                <c:pt idx="59">
                  <c:v>5321.2928717999985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7F-4C6C-ADA0-0E6A1F2AC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741416"/>
        <c:axId val="480742984"/>
      </c:areaChart>
      <c:lineChart>
        <c:grouping val="standard"/>
        <c:varyColors val="0"/>
        <c:ser>
          <c:idx val="0"/>
          <c:order val="2"/>
          <c:tx>
            <c:v>Media estadística (GWh)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2'!$I$20:$I$79</c:f>
              <c:numCache>
                <c:formatCode>#,##0</c:formatCode>
                <c:ptCount val="60"/>
                <c:pt idx="0">
                  <c:v>10017.398068145898</c:v>
                </c:pt>
                <c:pt idx="1">
                  <c:v>10361.451485587933</c:v>
                </c:pt>
                <c:pt idx="2">
                  <c:v>10787.23844307053</c:v>
                </c:pt>
                <c:pt idx="3">
                  <c:v>11295.168263833441</c:v>
                </c:pt>
                <c:pt idx="4">
                  <c:v>11509.475757224862</c:v>
                </c:pt>
                <c:pt idx="5">
                  <c:v>10990.077492749471</c:v>
                </c:pt>
                <c:pt idx="6">
                  <c:v>9894.1857898336893</c:v>
                </c:pt>
                <c:pt idx="7">
                  <c:v>8861.6220681080304</c:v>
                </c:pt>
                <c:pt idx="8">
                  <c:v>8141.3619611886943</c:v>
                </c:pt>
                <c:pt idx="9">
                  <c:v>8029.890741831201</c:v>
                </c:pt>
                <c:pt idx="10">
                  <c:v>8512.8249399986198</c:v>
                </c:pt>
                <c:pt idx="11">
                  <c:v>9210.0257353681754</c:v>
                </c:pt>
                <c:pt idx="12">
                  <c:v>10035.589788045898</c:v>
                </c:pt>
                <c:pt idx="13">
                  <c:v>10426.681519987935</c:v>
                </c:pt>
                <c:pt idx="14">
                  <c:v>10863.831882220529</c:v>
                </c:pt>
                <c:pt idx="15">
                  <c:v>11392.93876443344</c:v>
                </c:pt>
                <c:pt idx="16">
                  <c:v>11608.769747974862</c:v>
                </c:pt>
                <c:pt idx="17">
                  <c:v>11080.852725649473</c:v>
                </c:pt>
                <c:pt idx="18">
                  <c:v>9976.6060623836893</c:v>
                </c:pt>
                <c:pt idx="19">
                  <c:v>8897.0981413080317</c:v>
                </c:pt>
                <c:pt idx="20">
                  <c:v>8164.2557859386925</c:v>
                </c:pt>
                <c:pt idx="21">
                  <c:v>8040.776914731201</c:v>
                </c:pt>
                <c:pt idx="22">
                  <c:v>8517.8723477986205</c:v>
                </c:pt>
                <c:pt idx="23">
                  <c:v>9077.0402756681742</c:v>
                </c:pt>
                <c:pt idx="24">
                  <c:v>9768.7862404958978</c:v>
                </c:pt>
                <c:pt idx="25">
                  <c:v>10246.239431537933</c:v>
                </c:pt>
                <c:pt idx="26">
                  <c:v>10704.10729132053</c:v>
                </c:pt>
                <c:pt idx="27">
                  <c:v>11260.627811983439</c:v>
                </c:pt>
                <c:pt idx="28">
                  <c:v>11479.752390524864</c:v>
                </c:pt>
                <c:pt idx="29">
                  <c:v>10910.385488499473</c:v>
                </c:pt>
                <c:pt idx="30">
                  <c:v>9805.5363168836884</c:v>
                </c:pt>
                <c:pt idx="31">
                  <c:v>8722.05248320803</c:v>
                </c:pt>
                <c:pt idx="32">
                  <c:v>7980.0246175386947</c:v>
                </c:pt>
                <c:pt idx="33">
                  <c:v>7851.3065504312008</c:v>
                </c:pt>
                <c:pt idx="34">
                  <c:v>8185.911173848619</c:v>
                </c:pt>
                <c:pt idx="35">
                  <c:v>8645.3592049681756</c:v>
                </c:pt>
                <c:pt idx="36">
                  <c:v>9388.9296029958969</c:v>
                </c:pt>
                <c:pt idx="37">
                  <c:v>9889.1240943879329</c:v>
                </c:pt>
                <c:pt idx="38">
                  <c:v>10570.14772097053</c:v>
                </c:pt>
                <c:pt idx="39">
                  <c:v>11183.148309133439</c:v>
                </c:pt>
                <c:pt idx="40">
                  <c:v>11397.034267874862</c:v>
                </c:pt>
                <c:pt idx="41">
                  <c:v>10842.690741399472</c:v>
                </c:pt>
                <c:pt idx="42">
                  <c:v>9738.8161322836859</c:v>
                </c:pt>
                <c:pt idx="43">
                  <c:v>8674.1946441437685</c:v>
                </c:pt>
                <c:pt idx="44">
                  <c:v>7914.693031672703</c:v>
                </c:pt>
                <c:pt idx="45">
                  <c:v>7790.0287429473083</c:v>
                </c:pt>
                <c:pt idx="46">
                  <c:v>8146.8772984649422</c:v>
                </c:pt>
                <c:pt idx="47">
                  <c:v>8613.6806204130498</c:v>
                </c:pt>
                <c:pt idx="48">
                  <c:v>9322.7080025003343</c:v>
                </c:pt>
                <c:pt idx="49">
                  <c:v>9851.4627672801198</c:v>
                </c:pt>
                <c:pt idx="50">
                  <c:v>10516.451776491249</c:v>
                </c:pt>
                <c:pt idx="51">
                  <c:v>11159.497806794267</c:v>
                </c:pt>
                <c:pt idx="52">
                  <c:v>11373.399940146151</c:v>
                </c:pt>
                <c:pt idx="53">
                  <c:v>10842.247789768779</c:v>
                </c:pt>
                <c:pt idx="54">
                  <c:v>9747.2628189624047</c:v>
                </c:pt>
                <c:pt idx="55">
                  <c:v>8682.152701913692</c:v>
                </c:pt>
                <c:pt idx="56">
                  <c:v>7899.635656205076</c:v>
                </c:pt>
                <c:pt idx="57">
                  <c:v>7706.6327509883004</c:v>
                </c:pt>
                <c:pt idx="58">
                  <c:v>8149.1649360341953</c:v>
                </c:pt>
                <c:pt idx="59">
                  <c:v>8688.9230952214075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7F-4C6C-ADA0-0E6A1F2AC8F2}"/>
            </c:ext>
          </c:extLst>
        </c:ser>
        <c:ser>
          <c:idx val="1"/>
          <c:order val="3"/>
          <c:tx>
            <c:v>Capacidad máxima (GWh)</c:v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2'!$F$20:$F$79</c:f>
              <c:numCache>
                <c:formatCode>#,##0</c:formatCode>
                <c:ptCount val="60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  <c:pt idx="13">
                  <c:v>18538.071</c:v>
                </c:pt>
                <c:pt idx="14">
                  <c:v>18538.071</c:v>
                </c:pt>
                <c:pt idx="15">
                  <c:v>18538.071</c:v>
                </c:pt>
                <c:pt idx="16">
                  <c:v>18538.071</c:v>
                </c:pt>
                <c:pt idx="17">
                  <c:v>18538.071</c:v>
                </c:pt>
                <c:pt idx="18">
                  <c:v>18538.071</c:v>
                </c:pt>
                <c:pt idx="19">
                  <c:v>18538.071</c:v>
                </c:pt>
                <c:pt idx="20">
                  <c:v>18538.071</c:v>
                </c:pt>
                <c:pt idx="21">
                  <c:v>18538.071</c:v>
                </c:pt>
                <c:pt idx="22">
                  <c:v>18538.071</c:v>
                </c:pt>
                <c:pt idx="23">
                  <c:v>18538.071</c:v>
                </c:pt>
                <c:pt idx="24">
                  <c:v>18538.071</c:v>
                </c:pt>
                <c:pt idx="25">
                  <c:v>18538.071</c:v>
                </c:pt>
                <c:pt idx="26">
                  <c:v>18538.071</c:v>
                </c:pt>
                <c:pt idx="27">
                  <c:v>18538.071</c:v>
                </c:pt>
                <c:pt idx="28">
                  <c:v>18538.071</c:v>
                </c:pt>
                <c:pt idx="29">
                  <c:v>18538.071</c:v>
                </c:pt>
                <c:pt idx="30">
                  <c:v>18538.071</c:v>
                </c:pt>
                <c:pt idx="31">
                  <c:v>18538.071</c:v>
                </c:pt>
                <c:pt idx="32">
                  <c:v>18538.071</c:v>
                </c:pt>
                <c:pt idx="33">
                  <c:v>18538.071</c:v>
                </c:pt>
                <c:pt idx="34">
                  <c:v>18538.071</c:v>
                </c:pt>
                <c:pt idx="35">
                  <c:v>18538.071</c:v>
                </c:pt>
                <c:pt idx="36">
                  <c:v>18538.071</c:v>
                </c:pt>
                <c:pt idx="37">
                  <c:v>18538.071</c:v>
                </c:pt>
                <c:pt idx="38">
                  <c:v>18538.071</c:v>
                </c:pt>
                <c:pt idx="39">
                  <c:v>18538.071</c:v>
                </c:pt>
                <c:pt idx="40">
                  <c:v>18538.071</c:v>
                </c:pt>
                <c:pt idx="41">
                  <c:v>18538.071</c:v>
                </c:pt>
                <c:pt idx="42">
                  <c:v>18538.071</c:v>
                </c:pt>
                <c:pt idx="43">
                  <c:v>18538.071</c:v>
                </c:pt>
                <c:pt idx="44">
                  <c:v>18538.071</c:v>
                </c:pt>
                <c:pt idx="45">
                  <c:v>18538.071</c:v>
                </c:pt>
                <c:pt idx="46">
                  <c:v>18538.071</c:v>
                </c:pt>
                <c:pt idx="47">
                  <c:v>18538.071</c:v>
                </c:pt>
                <c:pt idx="48">
                  <c:v>18538.071</c:v>
                </c:pt>
                <c:pt idx="49">
                  <c:v>18538.071</c:v>
                </c:pt>
                <c:pt idx="50">
                  <c:v>18538.071</c:v>
                </c:pt>
                <c:pt idx="51">
                  <c:v>18538.071</c:v>
                </c:pt>
                <c:pt idx="52">
                  <c:v>18538.071</c:v>
                </c:pt>
                <c:pt idx="53">
                  <c:v>18538.071</c:v>
                </c:pt>
                <c:pt idx="54">
                  <c:v>18538.071</c:v>
                </c:pt>
                <c:pt idx="55">
                  <c:v>18538.071</c:v>
                </c:pt>
                <c:pt idx="56">
                  <c:v>18538.071</c:v>
                </c:pt>
                <c:pt idx="57">
                  <c:v>18538.071</c:v>
                </c:pt>
                <c:pt idx="58">
                  <c:v>18538.071</c:v>
                </c:pt>
                <c:pt idx="59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7F-4C6C-ADA0-0E6A1F2AC8F2}"/>
            </c:ext>
          </c:extLst>
        </c:ser>
        <c:ser>
          <c:idx val="2"/>
          <c:order val="4"/>
          <c:tx>
            <c:v>Reservas (GWh)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2'!$E$20:$E$79</c:f>
              <c:numCache>
                <c:formatCode>#,##0</c:formatCode>
                <c:ptCount val="60"/>
                <c:pt idx="0">
                  <c:v>11227.656998</c:v>
                </c:pt>
                <c:pt idx="1">
                  <c:v>12066.238818</c:v>
                </c:pt>
                <c:pt idx="2">
                  <c:v>12306.055883000001</c:v>
                </c:pt>
                <c:pt idx="3">
                  <c:v>13179.567322000001</c:v>
                </c:pt>
                <c:pt idx="4">
                  <c:v>13577.542675000001</c:v>
                </c:pt>
                <c:pt idx="5">
                  <c:v>12751.035658000001</c:v>
                </c:pt>
                <c:pt idx="6">
                  <c:v>11400.747851</c:v>
                </c:pt>
                <c:pt idx="7">
                  <c:v>9726.8527639999993</c:v>
                </c:pt>
                <c:pt idx="8">
                  <c:v>8542.9985949999991</c:v>
                </c:pt>
                <c:pt idx="9">
                  <c:v>7639.5428579999998</c:v>
                </c:pt>
                <c:pt idx="10">
                  <c:v>7737.8927560000002</c:v>
                </c:pt>
                <c:pt idx="11">
                  <c:v>7271.9042060000002</c:v>
                </c:pt>
                <c:pt idx="12">
                  <c:v>6352.3982489999999</c:v>
                </c:pt>
                <c:pt idx="13">
                  <c:v>8201.5317109999996</c:v>
                </c:pt>
                <c:pt idx="14">
                  <c:v>8171.2895820000003</c:v>
                </c:pt>
                <c:pt idx="15">
                  <c:v>8002.4783509999997</c:v>
                </c:pt>
                <c:pt idx="16">
                  <c:v>8068.3502509999998</c:v>
                </c:pt>
                <c:pt idx="17">
                  <c:v>7504.6737370000001</c:v>
                </c:pt>
                <c:pt idx="18">
                  <c:v>6868.7604899999997</c:v>
                </c:pt>
                <c:pt idx="19">
                  <c:v>6036.3040380000002</c:v>
                </c:pt>
                <c:pt idx="20">
                  <c:v>5135.5098319999997</c:v>
                </c:pt>
                <c:pt idx="21">
                  <c:v>4708.038114</c:v>
                </c:pt>
                <c:pt idx="22">
                  <c:v>4403.8701209999999</c:v>
                </c:pt>
                <c:pt idx="23">
                  <c:v>4883.4119860000001</c:v>
                </c:pt>
                <c:pt idx="24">
                  <c:v>5398.2220399999997</c:v>
                </c:pt>
                <c:pt idx="25">
                  <c:v>5616.4103269999996</c:v>
                </c:pt>
                <c:pt idx="26">
                  <c:v>9699.4711430000007</c:v>
                </c:pt>
                <c:pt idx="27">
                  <c:v>11897.527653000001</c:v>
                </c:pt>
                <c:pt idx="28">
                  <c:v>12095.723247</c:v>
                </c:pt>
                <c:pt idx="29">
                  <c:v>11876.304858</c:v>
                </c:pt>
                <c:pt idx="30">
                  <c:v>10246.502908</c:v>
                </c:pt>
                <c:pt idx="31">
                  <c:v>9315.071518714738</c:v>
                </c:pt>
                <c:pt idx="32">
                  <c:v>8192.9385726801847</c:v>
                </c:pt>
                <c:pt idx="33">
                  <c:v>7628.6385403221575</c:v>
                </c:pt>
                <c:pt idx="34">
                  <c:v>8008.9796223264248</c:v>
                </c:pt>
                <c:pt idx="35">
                  <c:v>8172.2198288975096</c:v>
                </c:pt>
                <c:pt idx="36">
                  <c:v>8071.161100088786</c:v>
                </c:pt>
                <c:pt idx="37">
                  <c:v>8866.4553178437</c:v>
                </c:pt>
                <c:pt idx="38">
                  <c:v>8992.1477604144093</c:v>
                </c:pt>
                <c:pt idx="39">
                  <c:v>9541.0680132165635</c:v>
                </c:pt>
                <c:pt idx="40">
                  <c:v>9882.00640542582</c:v>
                </c:pt>
                <c:pt idx="41">
                  <c:v>9327.57464738616</c:v>
                </c:pt>
                <c:pt idx="42">
                  <c:v>8160.8349135743301</c:v>
                </c:pt>
                <c:pt idx="43">
                  <c:v>7263.6708853984701</c:v>
                </c:pt>
                <c:pt idx="44">
                  <c:v>6466.33274064748</c:v>
                </c:pt>
                <c:pt idx="45">
                  <c:v>6358.0428308198098</c:v>
                </c:pt>
                <c:pt idx="46">
                  <c:v>7808.1870513850999</c:v>
                </c:pt>
                <c:pt idx="47">
                  <c:v>9451.9329261671392</c:v>
                </c:pt>
                <c:pt idx="48">
                  <c:v>10203.8438416341</c:v>
                </c:pt>
                <c:pt idx="49">
                  <c:v>10293.721620606701</c:v>
                </c:pt>
                <c:pt idx="50">
                  <c:v>10922.4629058602</c:v>
                </c:pt>
                <c:pt idx="51">
                  <c:v>12482.965359777099</c:v>
                </c:pt>
                <c:pt idx="52">
                  <c:v>12968.344471210001</c:v>
                </c:pt>
                <c:pt idx="53">
                  <c:v>12284.2351167291</c:v>
                </c:pt>
                <c:pt idx="54">
                  <c:v>11078.2673362971</c:v>
                </c:pt>
                <c:pt idx="55">
                  <c:v>9493.5710276489899</c:v>
                </c:pt>
                <c:pt idx="56">
                  <c:v>8414.2036093792703</c:v>
                </c:pt>
                <c:pt idx="57">
                  <c:v>8468.7189392685304</c:v>
                </c:pt>
                <c:pt idx="58">
                  <c:v>8407.9337983359892</c:v>
                </c:pt>
                <c:pt idx="59">
                  <c:v>9418.9304168690905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7F-4C6C-ADA0-0E6A1F2AC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41416"/>
        <c:axId val="480742984"/>
      </c:lineChart>
      <c:catAx>
        <c:axId val="480741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>
                    <a:solidFill>
                      <a:srgbClr val="006699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 b="1">
                    <a:solidFill>
                      <a:srgbClr val="006699"/>
                    </a:solidFill>
                    <a:latin typeface="Arial" pitchFamily="34" charset="0"/>
                    <a:cs typeface="Arial" pitchFamily="34" charset="0"/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566453139717762"/>
              <c:y val="0.834870304553578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4F81BD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6699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80742984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480742984"/>
        <c:scaling>
          <c:orientation val="minMax"/>
          <c:max val="19000"/>
          <c:min val="3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6699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b="1" i="0">
                    <a:solidFill>
                      <a:srgbClr val="006699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8.5374505622986645E-3"/>
              <c:y val="1.69593399594516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6699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80741416"/>
        <c:crosses val="autoZero"/>
        <c:crossBetween val="between"/>
        <c:majorUnit val="2000"/>
        <c:minorUnit val="400"/>
      </c:valAx>
      <c:spPr>
        <a:solidFill>
          <a:srgbClr val="F5F5F5"/>
        </a:solidFill>
        <a:ln w="9525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9778737693241943E-2"/>
          <c:y val="0.88380430452401315"/>
          <c:w val="0.87103855257701801"/>
          <c:h val="5.98009500199189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6699"/>
              </a:solidFill>
              <a:latin typeface="Arial" pitchFamily="34" charset="0"/>
              <a:ea typeface="Geneva"/>
              <a:cs typeface="Arial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7618</xdr:colOff>
      <xdr:row>3</xdr:row>
      <xdr:rowOff>6350</xdr:rowOff>
    </xdr:from>
    <xdr:to>
      <xdr:col>5</xdr:col>
      <xdr:colOff>0</xdr:colOff>
      <xdr:row>3</xdr:row>
      <xdr:rowOff>34290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8" y="469900"/>
          <a:ext cx="8114032" cy="2794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45085</xdr:colOff>
      <xdr:row>5</xdr:row>
      <xdr:rowOff>38098</xdr:rowOff>
    </xdr:from>
    <xdr:to>
      <xdr:col>2</xdr:col>
      <xdr:colOff>1089085</xdr:colOff>
      <xdr:row>24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" y="866773"/>
          <a:ext cx="1044000" cy="2705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28575</xdr:rowOff>
    </xdr:from>
    <xdr:to>
      <xdr:col>4</xdr:col>
      <xdr:colOff>7020000</xdr:colOff>
      <xdr:row>23</xdr:row>
      <xdr:rowOff>155850</xdr:rowOff>
    </xdr:to>
    <xdr:graphicFrame macro="">
      <xdr:nvGraphicFramePr>
        <xdr:cNvPr id="5" name="125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6</xdr:row>
      <xdr:rowOff>47625</xdr:rowOff>
    </xdr:from>
    <xdr:to>
      <xdr:col>4</xdr:col>
      <xdr:colOff>7039050</xdr:colOff>
      <xdr:row>24</xdr:row>
      <xdr:rowOff>12975</xdr:rowOff>
    </xdr:to>
    <xdr:graphicFrame macro="">
      <xdr:nvGraphicFramePr>
        <xdr:cNvPr id="4" name="41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0.42234</cdr:x>
      <cdr:y>0.1669</cdr:y>
    </cdr:from>
    <cdr:to>
      <cdr:x>0.42234</cdr:x>
      <cdr:y>0.8294</cdr:y>
    </cdr:to>
    <cdr:cxnSp macro="">
      <cdr:nvCxnSpPr>
        <cdr:cNvPr id="4" name="16 Conector recto">
          <a:extLst xmlns:a="http://schemas.openxmlformats.org/drawingml/2006/main">
            <a:ext uri="{FF2B5EF4-FFF2-40B4-BE49-F238E27FC236}">
              <a16:creationId xmlns:a16="http://schemas.microsoft.com/office/drawing/2014/main" id="{155AA506-A79E-42EA-BCA0-6882B2B5AFC3}"/>
            </a:ext>
          </a:extLst>
        </cdr:cNvPr>
        <cdr:cNvCxnSpPr/>
      </cdr:nvCxnSpPr>
      <cdr:spPr>
        <a:xfrm xmlns:a="http://schemas.openxmlformats.org/drawingml/2006/main">
          <a:off x="2964823" y="480683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0.60061</cdr:x>
      <cdr:y>0.16474</cdr:y>
    </cdr:from>
    <cdr:to>
      <cdr:x>0.60061</cdr:x>
      <cdr:y>0.82724</cdr:y>
    </cdr:to>
    <cdr:cxnSp macro="">
      <cdr:nvCxnSpPr>
        <cdr:cNvPr id="5" name="16 Conector recto">
          <a:extLst xmlns:a="http://schemas.openxmlformats.org/drawingml/2006/main">
            <a:ext uri="{FF2B5EF4-FFF2-40B4-BE49-F238E27FC236}">
              <a16:creationId xmlns:a16="http://schemas.microsoft.com/office/drawing/2014/main" id="{75BEC12B-8B58-4BBB-AB1E-1956B3314BB5}"/>
            </a:ext>
          </a:extLst>
        </cdr:cNvPr>
        <cdr:cNvCxnSpPr/>
      </cdr:nvCxnSpPr>
      <cdr:spPr>
        <a:xfrm xmlns:a="http://schemas.openxmlformats.org/drawingml/2006/main">
          <a:off x="4216294" y="474441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0.7779</cdr:x>
      <cdr:y>0.16693</cdr:y>
    </cdr:from>
    <cdr:to>
      <cdr:x>0.7779</cdr:x>
      <cdr:y>0.82943</cdr:y>
    </cdr:to>
    <cdr:cxnSp macro="">
      <cdr:nvCxnSpPr>
        <cdr:cNvPr id="6" name="16 Conector recto">
          <a:extLst xmlns:a="http://schemas.openxmlformats.org/drawingml/2006/main">
            <a:ext uri="{FF2B5EF4-FFF2-40B4-BE49-F238E27FC236}">
              <a16:creationId xmlns:a16="http://schemas.microsoft.com/office/drawing/2014/main" id="{7679F207-2C68-4ABF-86EE-38193A27E205}"/>
            </a:ext>
          </a:extLst>
        </cdr:cNvPr>
        <cdr:cNvCxnSpPr/>
      </cdr:nvCxnSpPr>
      <cdr:spPr>
        <a:xfrm xmlns:a="http://schemas.openxmlformats.org/drawingml/2006/main">
          <a:off x="5460825" y="480751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0.24572</cdr:x>
      <cdr:y>0.16801</cdr:y>
    </cdr:from>
    <cdr:to>
      <cdr:x>0.24572</cdr:x>
      <cdr:y>0.83051</cdr:y>
    </cdr:to>
    <cdr:cxnSp macro="">
      <cdr:nvCxnSpPr>
        <cdr:cNvPr id="7" name="16 Conector recto">
          <a:extLst xmlns:a="http://schemas.openxmlformats.org/drawingml/2006/main">
            <a:ext uri="{FF2B5EF4-FFF2-40B4-BE49-F238E27FC236}">
              <a16:creationId xmlns:a16="http://schemas.microsoft.com/office/drawing/2014/main" id="{7A192371-75F7-4704-81F0-DC58F8B46922}"/>
            </a:ext>
          </a:extLst>
        </cdr:cNvPr>
        <cdr:cNvCxnSpPr/>
      </cdr:nvCxnSpPr>
      <cdr:spPr>
        <a:xfrm xmlns:a="http://schemas.openxmlformats.org/drawingml/2006/main">
          <a:off x="1724985" y="483859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6</xdr:row>
      <xdr:rowOff>19050</xdr:rowOff>
    </xdr:from>
    <xdr:to>
      <xdr:col>4</xdr:col>
      <xdr:colOff>6953250</xdr:colOff>
      <xdr:row>23</xdr:row>
      <xdr:rowOff>152400</xdr:rowOff>
    </xdr:to>
    <xdr:graphicFrame macro="">
      <xdr:nvGraphicFramePr>
        <xdr:cNvPr id="5" name="20 Gráfic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133350</xdr:rowOff>
    </xdr:from>
    <xdr:to>
      <xdr:col>2</xdr:col>
      <xdr:colOff>895350</xdr:colOff>
      <xdr:row>2</xdr:row>
      <xdr:rowOff>142875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0</xdr:rowOff>
    </xdr:from>
    <xdr:to>
      <xdr:col>4</xdr:col>
      <xdr:colOff>7044600</xdr:colOff>
      <xdr:row>3</xdr:row>
      <xdr:rowOff>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200025" y="46672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390525</xdr:colOff>
      <xdr:row>7</xdr:row>
      <xdr:rowOff>0</xdr:rowOff>
    </xdr:from>
    <xdr:to>
      <xdr:col>4</xdr:col>
      <xdr:colOff>6546675</xdr:colOff>
      <xdr:row>42</xdr:row>
      <xdr:rowOff>2500</xdr:rowOff>
    </xdr:to>
    <xdr:grpSp>
      <xdr:nvGrpSpPr>
        <xdr:cNvPr id="5" name="207 Grup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pSpPr/>
      </xdr:nvGrpSpPr>
      <xdr:grpSpPr>
        <a:xfrm>
          <a:off x="2333625" y="1231900"/>
          <a:ext cx="6156150" cy="5247600"/>
          <a:chOff x="1581149" y="1162049"/>
          <a:chExt cx="5400000" cy="4926998"/>
        </a:xfrm>
      </xdr:grpSpPr>
      <xdr:sp macro="" textlink="">
        <xdr:nvSpPr>
          <xdr:cNvPr id="6" name="Dibujo 299">
            <a:extLst>
              <a:ext uri="{FF2B5EF4-FFF2-40B4-BE49-F238E27FC236}">
                <a16:creationId xmlns:a16="http://schemas.microsoft.com/office/drawing/2014/main" id="{00000000-0008-0000-0C00-000006000000}"/>
              </a:ext>
            </a:extLst>
          </xdr:cNvPr>
          <xdr:cNvSpPr>
            <a:spLocks/>
          </xdr:cNvSpPr>
        </xdr:nvSpPr>
        <xdr:spPr bwMode="auto">
          <a:xfrm>
            <a:off x="1581149" y="1162049"/>
            <a:ext cx="5400000" cy="4486880"/>
          </a:xfrm>
          <a:custGeom>
            <a:avLst/>
            <a:gdLst/>
            <a:ahLst/>
            <a:cxnLst>
              <a:cxn ang="0">
                <a:pos x="12797" y="1740"/>
              </a:cxn>
              <a:cxn ang="0">
                <a:pos x="12797" y="2221"/>
              </a:cxn>
              <a:cxn ang="0">
                <a:pos x="9743" y="900"/>
              </a:cxn>
              <a:cxn ang="0">
                <a:pos x="6205" y="900"/>
              </a:cxn>
              <a:cxn ang="0">
                <a:pos x="4266" y="420"/>
              </a:cxn>
              <a:cxn ang="0">
                <a:pos x="2569" y="420"/>
              </a:cxn>
              <a:cxn ang="0">
                <a:pos x="1794" y="0"/>
              </a:cxn>
              <a:cxn ang="0">
                <a:pos x="0" y="1500"/>
              </a:cxn>
              <a:cxn ang="0">
                <a:pos x="533" y="3961"/>
              </a:cxn>
              <a:cxn ang="0">
                <a:pos x="1551" y="3481"/>
              </a:cxn>
              <a:cxn ang="0">
                <a:pos x="1939" y="4021"/>
              </a:cxn>
              <a:cxn ang="0">
                <a:pos x="2618" y="3841"/>
              </a:cxn>
              <a:cxn ang="0">
                <a:pos x="3442" y="3901"/>
              </a:cxn>
              <a:cxn ang="0">
                <a:pos x="3296" y="4381"/>
              </a:cxn>
              <a:cxn ang="0">
                <a:pos x="3781" y="4441"/>
              </a:cxn>
              <a:cxn ang="0">
                <a:pos x="2908" y="5461"/>
              </a:cxn>
              <a:cxn ang="0">
                <a:pos x="2666" y="8402"/>
              </a:cxn>
              <a:cxn ang="0">
                <a:pos x="2230" y="8402"/>
              </a:cxn>
              <a:cxn ang="0">
                <a:pos x="2908" y="9722"/>
              </a:cxn>
              <a:cxn ang="0">
                <a:pos x="2908" y="9782"/>
              </a:cxn>
              <a:cxn ang="0">
                <a:pos x="2860" y="9842"/>
              </a:cxn>
              <a:cxn ang="0">
                <a:pos x="2811" y="10082"/>
              </a:cxn>
              <a:cxn ang="0">
                <a:pos x="2811" y="10323"/>
              </a:cxn>
              <a:cxn ang="0">
                <a:pos x="2472" y="10863"/>
              </a:cxn>
              <a:cxn ang="0">
                <a:pos x="2908" y="11643"/>
              </a:cxn>
              <a:cxn ang="0">
                <a:pos x="2278" y="12723"/>
              </a:cxn>
              <a:cxn ang="0">
                <a:pos x="2327" y="13683"/>
              </a:cxn>
              <a:cxn ang="0">
                <a:pos x="3102" y="13743"/>
              </a:cxn>
              <a:cxn ang="0">
                <a:pos x="3539" y="14344"/>
              </a:cxn>
              <a:cxn ang="0">
                <a:pos x="3539" y="15184"/>
              </a:cxn>
              <a:cxn ang="0">
                <a:pos x="4847" y="16384"/>
              </a:cxn>
              <a:cxn ang="0">
                <a:pos x="6544" y="14824"/>
              </a:cxn>
              <a:cxn ang="0">
                <a:pos x="8968" y="14764"/>
              </a:cxn>
              <a:cxn ang="0">
                <a:pos x="9258" y="14464"/>
              </a:cxn>
              <a:cxn ang="0">
                <a:pos x="9598" y="14824"/>
              </a:cxn>
              <a:cxn ang="0">
                <a:pos x="9937" y="13803"/>
              </a:cxn>
              <a:cxn ang="0">
                <a:pos x="10519" y="13203"/>
              </a:cxn>
              <a:cxn ang="0">
                <a:pos x="11585" y="13083"/>
              </a:cxn>
              <a:cxn ang="0">
                <a:pos x="11973" y="11103"/>
              </a:cxn>
              <a:cxn ang="0">
                <a:pos x="12845" y="10443"/>
              </a:cxn>
              <a:cxn ang="0">
                <a:pos x="11876" y="8882"/>
              </a:cxn>
              <a:cxn ang="0">
                <a:pos x="12942" y="6662"/>
              </a:cxn>
              <a:cxn ang="0">
                <a:pos x="13330" y="6482"/>
              </a:cxn>
              <a:cxn ang="0">
                <a:pos x="13282" y="5941"/>
              </a:cxn>
              <a:cxn ang="0">
                <a:pos x="15124" y="4861"/>
              </a:cxn>
              <a:cxn ang="0">
                <a:pos x="16384" y="3361"/>
              </a:cxn>
              <a:cxn ang="0">
                <a:pos x="16190" y="2401"/>
              </a:cxn>
              <a:cxn ang="0">
                <a:pos x="14348" y="2401"/>
              </a:cxn>
              <a:cxn ang="0">
                <a:pos x="14009" y="2641"/>
              </a:cxn>
              <a:cxn ang="0">
                <a:pos x="13912" y="2101"/>
              </a:cxn>
              <a:cxn ang="0">
                <a:pos x="12797" y="1740"/>
              </a:cxn>
            </a:cxnLst>
            <a:rect l="0" t="0" r="r" b="b"/>
            <a:pathLst>
              <a:path w="16384" h="16384">
                <a:moveTo>
                  <a:pt x="12797" y="1740"/>
                </a:moveTo>
                <a:lnTo>
                  <a:pt x="12797" y="2221"/>
                </a:lnTo>
                <a:lnTo>
                  <a:pt x="9743" y="900"/>
                </a:lnTo>
                <a:lnTo>
                  <a:pt x="6205" y="900"/>
                </a:lnTo>
                <a:lnTo>
                  <a:pt x="4266" y="420"/>
                </a:lnTo>
                <a:lnTo>
                  <a:pt x="2569" y="420"/>
                </a:lnTo>
                <a:lnTo>
                  <a:pt x="1794" y="0"/>
                </a:lnTo>
                <a:lnTo>
                  <a:pt x="0" y="1500"/>
                </a:lnTo>
                <a:lnTo>
                  <a:pt x="533" y="3961"/>
                </a:lnTo>
                <a:lnTo>
                  <a:pt x="1551" y="3481"/>
                </a:lnTo>
                <a:lnTo>
                  <a:pt x="1939" y="4021"/>
                </a:lnTo>
                <a:lnTo>
                  <a:pt x="2618" y="3841"/>
                </a:lnTo>
                <a:lnTo>
                  <a:pt x="3442" y="3901"/>
                </a:lnTo>
                <a:lnTo>
                  <a:pt x="3296" y="4381"/>
                </a:lnTo>
                <a:lnTo>
                  <a:pt x="3781" y="4441"/>
                </a:lnTo>
                <a:lnTo>
                  <a:pt x="2908" y="5461"/>
                </a:lnTo>
                <a:lnTo>
                  <a:pt x="2666" y="8402"/>
                </a:lnTo>
                <a:lnTo>
                  <a:pt x="2230" y="8402"/>
                </a:lnTo>
                <a:lnTo>
                  <a:pt x="2908" y="9722"/>
                </a:lnTo>
                <a:lnTo>
                  <a:pt x="2908" y="9782"/>
                </a:lnTo>
                <a:lnTo>
                  <a:pt x="2860" y="9842"/>
                </a:lnTo>
                <a:lnTo>
                  <a:pt x="2811" y="10082"/>
                </a:lnTo>
                <a:lnTo>
                  <a:pt x="2811" y="10323"/>
                </a:lnTo>
                <a:lnTo>
                  <a:pt x="2472" y="10863"/>
                </a:lnTo>
                <a:lnTo>
                  <a:pt x="2908" y="11643"/>
                </a:lnTo>
                <a:lnTo>
                  <a:pt x="2278" y="12723"/>
                </a:lnTo>
                <a:lnTo>
                  <a:pt x="2327" y="13683"/>
                </a:lnTo>
                <a:lnTo>
                  <a:pt x="3102" y="13743"/>
                </a:lnTo>
                <a:lnTo>
                  <a:pt x="3539" y="14344"/>
                </a:lnTo>
                <a:lnTo>
                  <a:pt x="3539" y="15184"/>
                </a:lnTo>
                <a:lnTo>
                  <a:pt x="4847" y="16384"/>
                </a:lnTo>
                <a:lnTo>
                  <a:pt x="6544" y="14824"/>
                </a:lnTo>
                <a:lnTo>
                  <a:pt x="8968" y="14764"/>
                </a:lnTo>
                <a:lnTo>
                  <a:pt x="9258" y="14464"/>
                </a:lnTo>
                <a:lnTo>
                  <a:pt x="9598" y="14824"/>
                </a:lnTo>
                <a:lnTo>
                  <a:pt x="9937" y="13803"/>
                </a:lnTo>
                <a:lnTo>
                  <a:pt x="10519" y="13203"/>
                </a:lnTo>
                <a:lnTo>
                  <a:pt x="11585" y="13083"/>
                </a:lnTo>
                <a:lnTo>
                  <a:pt x="11973" y="11103"/>
                </a:lnTo>
                <a:lnTo>
                  <a:pt x="12845" y="10443"/>
                </a:lnTo>
                <a:lnTo>
                  <a:pt x="11876" y="8882"/>
                </a:lnTo>
                <a:lnTo>
                  <a:pt x="12942" y="6662"/>
                </a:lnTo>
                <a:lnTo>
                  <a:pt x="13330" y="6482"/>
                </a:lnTo>
                <a:lnTo>
                  <a:pt x="13282" y="5941"/>
                </a:lnTo>
                <a:lnTo>
                  <a:pt x="15124" y="4861"/>
                </a:lnTo>
                <a:lnTo>
                  <a:pt x="16384" y="3361"/>
                </a:lnTo>
                <a:lnTo>
                  <a:pt x="16190" y="2401"/>
                </a:lnTo>
                <a:lnTo>
                  <a:pt x="14348" y="2401"/>
                </a:lnTo>
                <a:lnTo>
                  <a:pt x="14009" y="2641"/>
                </a:lnTo>
                <a:lnTo>
                  <a:pt x="13912" y="2101"/>
                </a:lnTo>
                <a:lnTo>
                  <a:pt x="12797" y="1740"/>
                </a:lnTo>
                <a:close/>
              </a:path>
            </a:pathLst>
          </a:custGeom>
          <a:solidFill>
            <a:schemeClr val="tx2">
              <a:lumMod val="20000"/>
              <a:lumOff val="80000"/>
            </a:schemeClr>
          </a:solidFill>
          <a:ln w="17145" cap="flat" cmpd="sng">
            <a:noFill/>
            <a:prstDash val="solid"/>
            <a:round/>
            <a:headEnd type="none" w="med" len="med"/>
            <a:tailEnd type="none" w="med" len="med"/>
          </a:ln>
          <a:effectLst>
            <a:outerShdw dist="35921" dir="2700000" algn="ctr" rotWithShape="0">
              <a:srgbClr val="666699"/>
            </a:outerShdw>
          </a:effectLst>
        </xdr:spPr>
        <xdr:txBody>
          <a:bodyPr/>
          <a:lstStyle/>
          <a:p>
            <a:endParaRPr lang="es-ES"/>
          </a:p>
        </xdr:txBody>
      </xdr:sp>
      <xdr:sp macro="" textlink="">
        <xdr:nvSpPr>
          <xdr:cNvPr id="7" name="Line 5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519114" y="1398201"/>
            <a:ext cx="2251117" cy="834402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8" name="Line 6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3979660" y="1681583"/>
            <a:ext cx="468983" cy="1070554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9" name="Line 7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505715" y="2736393"/>
            <a:ext cx="1969727" cy="519534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0" name="Line 8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505715" y="3917151"/>
            <a:ext cx="1768734" cy="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1" name="Line 9">
            <a:extLst>
              <a:ext uri="{FF2B5EF4-FFF2-40B4-BE49-F238E27FC236}">
                <a16:creationId xmlns:a16="http://schemas.microsoft.com/office/drawing/2014/main" id="{00000000-0008-0000-0C00-00000B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720107" y="3917151"/>
            <a:ext cx="1567742" cy="1133528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2" name="Line 10">
            <a:extLst>
              <a:ext uri="{FF2B5EF4-FFF2-40B4-BE49-F238E27FC236}">
                <a16:creationId xmlns:a16="http://schemas.microsoft.com/office/drawing/2014/main" id="{00000000-0008-0000-0C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4435243" y="2736393"/>
            <a:ext cx="1406948" cy="283382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3" name="Line 11">
            <a:extLst>
              <a:ext uri="{FF2B5EF4-FFF2-40B4-BE49-F238E27FC236}">
                <a16:creationId xmlns:a16="http://schemas.microsoft.com/office/drawing/2014/main" id="{00000000-0008-0000-0C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4287849" y="3932894"/>
            <a:ext cx="750372" cy="850146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'Data 2'!I11">
        <xdr:nvSpPr>
          <xdr:cNvPr id="14" name="Texto 16">
            <a:extLst>
              <a:ext uri="{FF2B5EF4-FFF2-40B4-BE49-F238E27FC236}">
                <a16:creationId xmlns:a16="http://schemas.microsoft.com/office/drawing/2014/main" id="{00000000-0008-0000-0C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21330" y="4978575"/>
            <a:ext cx="1996558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F20640FB-1754-4270-9397-0E9B5E2DE3BC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Guadalquivir-Sur: 610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I10">
        <xdr:nvSpPr>
          <xdr:cNvPr id="15" name="Texto 14">
            <a:extLst>
              <a:ext uri="{FF2B5EF4-FFF2-40B4-BE49-F238E27FC236}">
                <a16:creationId xmlns:a16="http://schemas.microsoft.com/office/drawing/2014/main" id="{00000000-0008-0000-0C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26310" y="3932894"/>
            <a:ext cx="1322648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E75DDA3D-D329-42D2-AEDE-BD40DCF74D26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Guadiana: 196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I8">
        <xdr:nvSpPr>
          <xdr:cNvPr id="16" name="Texto 13">
            <a:extLst>
              <a:ext uri="{FF2B5EF4-FFF2-40B4-BE49-F238E27FC236}">
                <a16:creationId xmlns:a16="http://schemas.microsoft.com/office/drawing/2014/main" id="{00000000-0008-0000-0C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52209" y="2848176"/>
            <a:ext cx="1215678" cy="266334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6F2F6041-3BB6-4D01-8542-6B5F5553422D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Duero: 4.078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I7">
        <xdr:nvSpPr>
          <xdr:cNvPr id="17" name="Texto 11">
            <a:extLst>
              <a:ext uri="{FF2B5EF4-FFF2-40B4-BE49-F238E27FC236}">
                <a16:creationId xmlns:a16="http://schemas.microsoft.com/office/drawing/2014/main" id="{00000000-0008-0000-0C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57412" y="1464450"/>
            <a:ext cx="1175627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3982D7FB-C60C-4EA0-B1E4-8565CC3016E8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Norte: 5.250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Rectangle 20">
            <a:extLst>
              <a:ext uri="{FF2B5EF4-FFF2-40B4-BE49-F238E27FC236}">
                <a16:creationId xmlns:a16="http://schemas.microsoft.com/office/drawing/2014/main" id="{00000000-0008-0000-0C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063937" y="1419760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9" name="Rectangle 26">
            <a:extLst>
              <a:ext uri="{FF2B5EF4-FFF2-40B4-BE49-F238E27FC236}">
                <a16:creationId xmlns:a16="http://schemas.microsoft.com/office/drawing/2014/main" id="{00000000-0008-0000-0C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4986315" y="1700234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Rectangle 32">
            <a:extLst>
              <a:ext uri="{FF2B5EF4-FFF2-40B4-BE49-F238E27FC236}">
                <a16:creationId xmlns:a16="http://schemas.microsoft.com/office/drawing/2014/main" id="{00000000-0008-0000-0C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3845665" y="3240183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Rectangle 38">
            <a:extLst>
              <a:ext uri="{FF2B5EF4-FFF2-40B4-BE49-F238E27FC236}">
                <a16:creationId xmlns:a16="http://schemas.microsoft.com/office/drawing/2014/main" id="{00000000-0008-0000-0C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3792067" y="4310737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2" name="Rectangle 44">
            <a:extLst>
              <a:ext uri="{FF2B5EF4-FFF2-40B4-BE49-F238E27FC236}">
                <a16:creationId xmlns:a16="http://schemas.microsoft.com/office/drawing/2014/main" id="{00000000-0008-0000-0C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2599511" y="4169046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Rectangle 53">
            <a:extLst>
              <a:ext uri="{FF2B5EF4-FFF2-40B4-BE49-F238E27FC236}">
                <a16:creationId xmlns:a16="http://schemas.microsoft.com/office/drawing/2014/main" id="{00000000-0008-0000-0C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3260556" y="2113659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4" name="Rectangle 59">
            <a:extLst>
              <a:ext uri="{FF2B5EF4-FFF2-40B4-BE49-F238E27FC236}">
                <a16:creationId xmlns:a16="http://schemas.microsoft.com/office/drawing/2014/main" id="{00000000-0008-0000-0C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6229931" y="5370263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5" name="Text Box 60">
            <a:extLst>
              <a:ext uri="{FF2B5EF4-FFF2-40B4-BE49-F238E27FC236}">
                <a16:creationId xmlns:a16="http://schemas.microsoft.com/office/drawing/2014/main" id="{00000000-0008-0000-0C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83112" y="5342086"/>
            <a:ext cx="1259553" cy="29912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Overflow="clip" wrap="square" lIns="0" tIns="22860" rIns="27432" bIns="0" anchor="t" upright="1"/>
          <a:lstStyle/>
          <a:p>
            <a:pPr algn="r" rtl="0">
              <a:defRPr sz="1000"/>
            </a:pPr>
            <a:r>
              <a:rPr lang="es-ES" sz="800" b="0" i="0" strike="noStrike">
                <a:solidFill>
                  <a:srgbClr val="006699"/>
                </a:solidFill>
                <a:latin typeface="Arial"/>
                <a:cs typeface="Arial"/>
              </a:rPr>
              <a:t>Reservas (GWh)</a:t>
            </a:r>
          </a:p>
        </xdr:txBody>
      </xdr:sp>
      <xdr:sp macro="" textlink="">
        <xdr:nvSpPr>
          <xdr:cNvPr id="26" name="Text Box 61">
            <a:extLst>
              <a:ext uri="{FF2B5EF4-FFF2-40B4-BE49-F238E27FC236}">
                <a16:creationId xmlns:a16="http://schemas.microsoft.com/office/drawing/2014/main" id="{00000000-0008-0000-0C00-00001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02128" y="5805665"/>
            <a:ext cx="1259553" cy="283382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Overflow="clip" wrap="square" lIns="0" tIns="22860" rIns="27432" bIns="0" anchor="t" upright="1"/>
          <a:lstStyle/>
          <a:p>
            <a:pPr algn="r" rtl="0">
              <a:defRPr sz="1000"/>
            </a:pPr>
            <a:r>
              <a:rPr lang="es-ES" sz="800" b="0" i="0" strike="noStrike">
                <a:solidFill>
                  <a:srgbClr val="006699"/>
                </a:solidFill>
                <a:latin typeface="Arial"/>
                <a:cs typeface="Arial"/>
              </a:rPr>
              <a:t>Llenado (%)</a:t>
            </a:r>
          </a:p>
        </xdr:txBody>
      </xdr:sp>
      <xdr:sp macro="" textlink="">
        <xdr:nvSpPr>
          <xdr:cNvPr id="27" name="Text Box 62">
            <a:extLst>
              <a:ext uri="{FF2B5EF4-FFF2-40B4-BE49-F238E27FC236}">
                <a16:creationId xmlns:a16="http://schemas.microsoft.com/office/drawing/2014/main" id="{00000000-0008-0000-0C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64659" y="5057343"/>
            <a:ext cx="403677" cy="190629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s-ES" sz="800" b="1" i="0" strike="noStrike">
                <a:solidFill>
                  <a:srgbClr val="006699"/>
                </a:solidFill>
                <a:latin typeface="Arial"/>
                <a:cs typeface="Arial"/>
              </a:rPr>
              <a:t>Total     </a:t>
            </a:r>
          </a:p>
        </xdr:txBody>
      </xdr:sp>
      <xdr:sp macro="" textlink="'Data 2'!I12">
        <xdr:nvSpPr>
          <xdr:cNvPr id="28" name="Texto 12">
            <a:extLst>
              <a:ext uri="{FF2B5EF4-FFF2-40B4-BE49-F238E27FC236}">
                <a16:creationId xmlns:a16="http://schemas.microsoft.com/office/drawing/2014/main" id="{00000000-0008-0000-0C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49635" y="2405781"/>
            <a:ext cx="1691783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CBD9925E-9959-4948-BA71-2305710AA38B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Ebro: 3.406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I9">
        <xdr:nvSpPr>
          <xdr:cNvPr id="29" name="Texto 15">
            <a:extLst>
              <a:ext uri="{FF2B5EF4-FFF2-40B4-BE49-F238E27FC236}">
                <a16:creationId xmlns:a16="http://schemas.microsoft.com/office/drawing/2014/main" id="{00000000-0008-0000-0C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84871" y="2988288"/>
            <a:ext cx="1530728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A7332B82-0DBC-4DE6-9A49-4C43A9B189CA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Tajo+Jucar+ Segura: 3.557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7">
        <xdr:nvSpPr>
          <xdr:cNvPr id="30" name="Text Box 74">
            <a:extLst>
              <a:ext uri="{FF2B5EF4-FFF2-40B4-BE49-F238E27FC236}">
                <a16:creationId xmlns:a16="http://schemas.microsoft.com/office/drawing/2014/main" id="{00000000-0008-0000-0C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02885" y="1423478"/>
            <a:ext cx="739879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C4F30E5D-CB3D-4536-8DFA-CA63EB679638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1.918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H8">
        <xdr:nvSpPr>
          <xdr:cNvPr id="31" name="Text Box 76">
            <a:extLst>
              <a:ext uri="{FF2B5EF4-FFF2-40B4-BE49-F238E27FC236}">
                <a16:creationId xmlns:a16="http://schemas.microsoft.com/office/drawing/2014/main" id="{00000000-0008-0000-0C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17256" y="2027056"/>
            <a:ext cx="762057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126CE76A-A1C0-4E77-8C49-6A0216761C2F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3.029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H9">
        <xdr:nvSpPr>
          <xdr:cNvPr id="32" name="Text Box 80">
            <a:extLst>
              <a:ext uri="{FF2B5EF4-FFF2-40B4-BE49-F238E27FC236}">
                <a16:creationId xmlns:a16="http://schemas.microsoft.com/office/drawing/2014/main" id="{00000000-0008-0000-0C00-00002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09278" y="3200841"/>
            <a:ext cx="763244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21955040-EB98-4B3E-AAB6-A6A76F4DC7A9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2.644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H10">
        <xdr:nvSpPr>
          <xdr:cNvPr id="33" name="Text Box 82">
            <a:extLst>
              <a:ext uri="{FF2B5EF4-FFF2-40B4-BE49-F238E27FC236}">
                <a16:creationId xmlns:a16="http://schemas.microsoft.com/office/drawing/2014/main" id="{00000000-0008-0000-0C00-00002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64643" y="4134252"/>
            <a:ext cx="721200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017E2D46-BE77-469A-BDE8-085F37D31234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112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H11">
        <xdr:nvSpPr>
          <xdr:cNvPr id="34" name="Text Box 83">
            <a:extLst>
              <a:ext uri="{FF2B5EF4-FFF2-40B4-BE49-F238E27FC236}">
                <a16:creationId xmlns:a16="http://schemas.microsoft.com/office/drawing/2014/main" id="{00000000-0008-0000-0C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39385" y="4243184"/>
            <a:ext cx="724521" cy="314869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marL="0" indent="0" algn="l" rtl="0">
              <a:defRPr sz="1000"/>
            </a:pPr>
            <a:fld id="{F02AFFDD-386D-4198-ABE0-0EE64DB510B8}" type="TxLink">
              <a:rPr lang="en-US" sz="1000" b="1" i="0" u="none" strike="noStrike">
                <a:solidFill>
                  <a:srgbClr val="006699"/>
                </a:solidFill>
                <a:latin typeface="+mn-lt"/>
                <a:ea typeface="+mn-ea"/>
                <a:cs typeface="Arial" panose="020B0604020202020204" pitchFamily="34" charset="0"/>
              </a:rPr>
              <a:pPr marL="0" indent="0" algn="l" rtl="0">
                <a:defRPr sz="1000"/>
              </a:pPr>
              <a:t>280 GWh</a:t>
            </a:fld>
            <a:endParaRPr lang="es-ES" sz="1000" b="1" i="0" u="none" strike="noStrike">
              <a:solidFill>
                <a:srgbClr val="006699"/>
              </a:solidFill>
              <a:latin typeface="+mn-lt"/>
              <a:ea typeface="+mn-ea"/>
              <a:cs typeface="Arial" panose="020B0604020202020204" pitchFamily="34" charset="0"/>
            </a:endParaRPr>
          </a:p>
        </xdr:txBody>
      </xdr:sp>
      <xdr:sp macro="" textlink="'Data 2'!G7">
        <xdr:nvSpPr>
          <xdr:cNvPr id="35" name="Text Box 85">
            <a:extLst>
              <a:ext uri="{FF2B5EF4-FFF2-40B4-BE49-F238E27FC236}">
                <a16:creationId xmlns:a16="http://schemas.microsoft.com/office/drawing/2014/main" id="{00000000-0008-0000-0C00-00002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08616" y="1724859"/>
            <a:ext cx="416655" cy="320286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b" upright="1"/>
          <a:lstStyle/>
          <a:p>
            <a:pPr marL="0" indent="0" algn="ctr" rtl="0">
              <a:defRPr sz="1000"/>
            </a:pPr>
            <a:fld id="{5FC3B77E-E3C6-4E32-8B87-5AC821908479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56%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G8">
        <xdr:nvSpPr>
          <xdr:cNvPr id="36" name="Text Box 87">
            <a:extLst>
              <a:ext uri="{FF2B5EF4-FFF2-40B4-BE49-F238E27FC236}">
                <a16:creationId xmlns:a16="http://schemas.microsoft.com/office/drawing/2014/main" id="{00000000-0008-0000-0C00-00002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00756" y="2373315"/>
            <a:ext cx="419288" cy="371671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marL="0" indent="0" algn="ctr" rtl="0">
              <a:defRPr sz="1000"/>
            </a:pPr>
            <a:fld id="{B2B71C3D-588B-4882-9051-8F2FD571F90D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63%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G12">
        <xdr:nvSpPr>
          <xdr:cNvPr id="37" name="Text Box 88">
            <a:extLst>
              <a:ext uri="{FF2B5EF4-FFF2-40B4-BE49-F238E27FC236}">
                <a16:creationId xmlns:a16="http://schemas.microsoft.com/office/drawing/2014/main" id="{00000000-0008-0000-0C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13979" y="1970281"/>
            <a:ext cx="410498" cy="358029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b" upright="1"/>
          <a:lstStyle/>
          <a:p>
            <a:pPr marL="0" indent="0" algn="ctr" rtl="0">
              <a:defRPr sz="1000"/>
            </a:pPr>
            <a:fld id="{C197A599-4F8E-4D25-A537-EDCD14B2426B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60%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G11">
        <xdr:nvSpPr>
          <xdr:cNvPr id="39" name="Text Box 90">
            <a:extLst>
              <a:ext uri="{FF2B5EF4-FFF2-40B4-BE49-F238E27FC236}">
                <a16:creationId xmlns:a16="http://schemas.microsoft.com/office/drawing/2014/main" id="{00000000-0008-0000-0C00-00002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28089" y="4638319"/>
            <a:ext cx="409969" cy="298630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marL="0" indent="0" algn="ctr" rtl="0">
              <a:defRPr sz="1000"/>
            </a:pPr>
            <a:fld id="{E1297DC4-139F-4FFB-9D55-A4D9FDF28AB7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33%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H13">
        <xdr:nvSpPr>
          <xdr:cNvPr id="40" name="Text Box 97">
            <a:extLst>
              <a:ext uri="{FF2B5EF4-FFF2-40B4-BE49-F238E27FC236}">
                <a16:creationId xmlns:a16="http://schemas.microsoft.com/office/drawing/2014/main" id="{00000000-0008-0000-0C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97518" y="5310955"/>
            <a:ext cx="388573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8B3A39CA-30F4-4100-9E79-82C32D16B2FD}" type="TxLink">
              <a:rPr lang="en-US" sz="1100" b="1" i="0" u="none" strike="noStrike">
                <a:solidFill>
                  <a:srgbClr val="006699"/>
                </a:solidFill>
                <a:latin typeface="+mn-lt"/>
                <a:cs typeface="Arial" panose="020B0604020202020204" pitchFamily="34" charset="0"/>
              </a:rPr>
              <a:pPr algn="l" rtl="0">
                <a:defRPr sz="1000"/>
              </a:pPr>
              <a:t> </a:t>
            </a:fld>
            <a:endParaRPr lang="es-ES" sz="1100" b="1" i="0" strike="noStrike">
              <a:solidFill>
                <a:srgbClr val="006699"/>
              </a:solidFill>
              <a:latin typeface="+mn-lt"/>
              <a:cs typeface="Arial" panose="020B0604020202020204" pitchFamily="34" charset="0"/>
            </a:endParaRPr>
          </a:p>
        </xdr:txBody>
      </xdr:sp>
      <xdr:sp macro="" textlink="'Data 2'!G13">
        <xdr:nvSpPr>
          <xdr:cNvPr id="41" name="Text Box 100">
            <a:extLst>
              <a:ext uri="{FF2B5EF4-FFF2-40B4-BE49-F238E27FC236}">
                <a16:creationId xmlns:a16="http://schemas.microsoft.com/office/drawing/2014/main" id="{00000000-0008-0000-0C00-00002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70129" y="5646438"/>
            <a:ext cx="432672" cy="348722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marL="0" indent="0" algn="ctr" rtl="0">
              <a:defRPr sz="1000"/>
            </a:pPr>
            <a:fld id="{CA6DD82F-5534-4883-86F6-C04B12E164C2}" type="TxLink">
              <a:rPr lang="en-US" sz="1100" b="1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51%</a:t>
            </a:fld>
            <a:endParaRPr lang="es-E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G10">
        <xdr:nvSpPr>
          <xdr:cNvPr id="42" name="Text Box 101">
            <a:extLst>
              <a:ext uri="{FF2B5EF4-FFF2-40B4-BE49-F238E27FC236}">
                <a16:creationId xmlns:a16="http://schemas.microsoft.com/office/drawing/2014/main" id="{00000000-0008-0000-0C00-00002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35532" y="4612248"/>
            <a:ext cx="432818" cy="183309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b" upright="1"/>
          <a:lstStyle/>
          <a:p>
            <a:pPr marL="0" indent="0" algn="ctr" rtl="0">
              <a:defRPr sz="1000"/>
            </a:pPr>
            <a:fld id="{98E417A6-F3CB-4264-BC94-C1B2F0BE28AA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13%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H12">
        <xdr:nvSpPr>
          <xdr:cNvPr id="43" name="Text Box 76">
            <a:extLst>
              <a:ext uri="{FF2B5EF4-FFF2-40B4-BE49-F238E27FC236}">
                <a16:creationId xmlns:a16="http://schemas.microsoft.com/office/drawing/2014/main" id="{00000000-0008-0000-0C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19033" y="1691464"/>
            <a:ext cx="706227" cy="3148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9C787433-88BC-4F4B-937A-64BF9EBD7CE1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1.436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G9">
        <xdr:nvSpPr>
          <xdr:cNvPr id="38" name="Text Box 89">
            <a:extLst>
              <a:ext uri="{FF2B5EF4-FFF2-40B4-BE49-F238E27FC236}">
                <a16:creationId xmlns:a16="http://schemas.microsoft.com/office/drawing/2014/main" id="{00000000-0008-0000-0C00-00002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82969" y="3638891"/>
            <a:ext cx="405220" cy="224521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marL="0" indent="0" algn="ctr" rtl="0">
              <a:defRPr sz="1000"/>
            </a:pPr>
            <a:fld id="{6F709DEC-784B-42C0-B5AC-63866DF516F6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43%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10</xdr:col>
      <xdr:colOff>320009</xdr:colOff>
      <xdr:row>3</xdr:row>
      <xdr:rowOff>28575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617788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171450</xdr:colOff>
      <xdr:row>1</xdr:row>
      <xdr:rowOff>133350</xdr:rowOff>
    </xdr:from>
    <xdr:to>
      <xdr:col>2</xdr:col>
      <xdr:colOff>876300</xdr:colOff>
      <xdr:row>2</xdr:row>
      <xdr:rowOff>142875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171450</xdr:colOff>
      <xdr:row>3</xdr:row>
      <xdr:rowOff>0</xdr:rowOff>
    </xdr:from>
    <xdr:to>
      <xdr:col>4</xdr:col>
      <xdr:colOff>7025550</xdr:colOff>
      <xdr:row>3</xdr:row>
      <xdr:rowOff>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6672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38101</xdr:colOff>
      <xdr:row>5</xdr:row>
      <xdr:rowOff>171449</xdr:rowOff>
    </xdr:from>
    <xdr:to>
      <xdr:col>5</xdr:col>
      <xdr:colOff>66675</xdr:colOff>
      <xdr:row>25</xdr:row>
      <xdr:rowOff>76200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0.24826</cdr:x>
      <cdr:y>0.10546</cdr:y>
    </cdr:from>
    <cdr:to>
      <cdr:x>0.24834</cdr:x>
      <cdr:y>0.7181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785331" y="332503"/>
          <a:ext cx="575" cy="19315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olid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0.25746</cdr:x>
      <cdr:y>0.6596</cdr:y>
    </cdr:from>
    <cdr:to>
      <cdr:x>0.42718</cdr:x>
      <cdr:y>0.71336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51484" y="2079583"/>
          <a:ext cx="1220520" cy="169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6699"/>
              </a:solidFill>
              <a:latin typeface="Arial"/>
              <a:cs typeface="Arial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0.25402</cdr:x>
      <cdr:y>0.21266</cdr:y>
    </cdr:from>
    <cdr:to>
      <cdr:x>0.42016</cdr:x>
      <cdr:y>0.26485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6782" y="670483"/>
          <a:ext cx="1194775" cy="164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6699"/>
              </a:solidFill>
              <a:latin typeface="Arial"/>
              <a:cs typeface="Arial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0.0347</cdr:x>
      <cdr:y>0.94603</cdr:y>
    </cdr:from>
    <cdr:to>
      <cdr:x>0.88985</cdr:x>
      <cdr:y>0.9944</cdr:y>
    </cdr:to>
    <cdr:sp macro="" textlink="">
      <cdr:nvSpPr>
        <cdr:cNvPr id="9" name="7 CuadroTexto"/>
        <cdr:cNvSpPr txBox="1"/>
      </cdr:nvSpPr>
      <cdr:spPr>
        <a:xfrm xmlns:a="http://schemas.openxmlformats.org/drawingml/2006/main">
          <a:off x="287315" y="3065136"/>
          <a:ext cx="7080642" cy="156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6699"/>
              </a:solidFill>
              <a:latin typeface="Arial" pitchFamily="34" charset="0"/>
              <a:cs typeface="Arial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0.42542</cdr:x>
      <cdr:y>0.10775</cdr:y>
    </cdr:from>
    <cdr:to>
      <cdr:x>0.4255</cdr:x>
      <cdr:y>0.72039</cdr:y>
    </cdr:to>
    <cdr:sp macro="" textlink="">
      <cdr:nvSpPr>
        <cdr:cNvPr id="10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59387" y="339720"/>
          <a:ext cx="575" cy="19315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olid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0.60158</cdr:x>
      <cdr:y>0.10533</cdr:y>
    </cdr:from>
    <cdr:to>
      <cdr:x>0.60166</cdr:x>
      <cdr:y>0.71797</cdr:y>
    </cdr:to>
    <cdr:sp macro="" textlink="">
      <cdr:nvSpPr>
        <cdr:cNvPr id="11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26187" y="332095"/>
          <a:ext cx="575" cy="19315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olid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0.77853</cdr:x>
      <cdr:y>0.10616</cdr:y>
    </cdr:from>
    <cdr:to>
      <cdr:x>0.77861</cdr:x>
      <cdr:y>0.7188</cdr:y>
    </cdr:to>
    <cdr:sp macro="" textlink="">
      <cdr:nvSpPr>
        <cdr:cNvPr id="12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98716" y="334702"/>
          <a:ext cx="575" cy="19315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olid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0</xdr:rowOff>
    </xdr:from>
    <xdr:to>
      <xdr:col>4</xdr:col>
      <xdr:colOff>7044600</xdr:colOff>
      <xdr:row>3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6672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38100</xdr:colOff>
      <xdr:row>1</xdr:row>
      <xdr:rowOff>152400</xdr:rowOff>
    </xdr:from>
    <xdr:to>
      <xdr:col>2</xdr:col>
      <xdr:colOff>923925</xdr:colOff>
      <xdr:row>2</xdr:row>
      <xdr:rowOff>161925</xdr:rowOff>
    </xdr:to>
    <xdr:pic>
      <xdr:nvPicPr>
        <xdr:cNvPr id="32" name="Picture 4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6</xdr:row>
      <xdr:rowOff>84668</xdr:rowOff>
    </xdr:from>
    <xdr:to>
      <xdr:col>4</xdr:col>
      <xdr:colOff>7332738</xdr:colOff>
      <xdr:row>24</xdr:row>
      <xdr:rowOff>127276</xdr:rowOff>
    </xdr:to>
    <xdr:graphicFrame macro="">
      <xdr:nvGraphicFramePr>
        <xdr:cNvPr id="33" name="41 Gráfico">
          <a:extLst>
            <a:ext uri="{FF2B5EF4-FFF2-40B4-BE49-F238E27FC236}">
              <a16:creationId xmlns:a16="http://schemas.microsoft.com/office/drawing/2014/main" id="{9E14495A-343E-427E-B5E3-8065FE12C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171450</xdr:colOff>
      <xdr:row>1</xdr:row>
      <xdr:rowOff>133350</xdr:rowOff>
    </xdr:from>
    <xdr:to>
      <xdr:col>2</xdr:col>
      <xdr:colOff>876300</xdr:colOff>
      <xdr:row>2</xdr:row>
      <xdr:rowOff>142875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171449</xdr:colOff>
      <xdr:row>3</xdr:row>
      <xdr:rowOff>0</xdr:rowOff>
    </xdr:from>
    <xdr:to>
      <xdr:col>4</xdr:col>
      <xdr:colOff>7191374</xdr:colOff>
      <xdr:row>3</xdr:row>
      <xdr:rowOff>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4" y="466725"/>
          <a:ext cx="88677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85724</xdr:colOff>
      <xdr:row>6</xdr:row>
      <xdr:rowOff>0</xdr:rowOff>
    </xdr:from>
    <xdr:to>
      <xdr:col>5</xdr:col>
      <xdr:colOff>19049</xdr:colOff>
      <xdr:row>28</xdr:row>
      <xdr:rowOff>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85724</xdr:colOff>
      <xdr:row>6</xdr:row>
      <xdr:rowOff>0</xdr:rowOff>
    </xdr:from>
    <xdr:to>
      <xdr:col>4</xdr:col>
      <xdr:colOff>7019999</xdr:colOff>
      <xdr:row>23</xdr:row>
      <xdr:rowOff>127275</xdr:rowOff>
    </xdr:to>
    <xdr:graphicFrame macro="">
      <xdr:nvGraphicFramePr>
        <xdr:cNvPr id="6" name="41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1</cdr:x>
      <cdr:y>0.36242</cdr:y>
    </cdr:from>
    <cdr:to>
      <cdr:x>1</cdr:x>
      <cdr:y>0.90196</cdr:y>
    </cdr:to>
    <cdr:cxnSp macro="">
      <cdr:nvCxnSpPr>
        <cdr:cNvPr id="28" name="16 Conector recto">
          <a:extLst xmlns:a="http://schemas.openxmlformats.org/drawingml/2006/main">
            <a:ext uri="{FF2B5EF4-FFF2-40B4-BE49-F238E27FC236}">
              <a16:creationId xmlns:a16="http://schemas.microsoft.com/office/drawing/2014/main" id="{F5CAB189-C01D-4D1B-92C1-833999BAC08B}"/>
            </a:ext>
          </a:extLst>
        </cdr:cNvPr>
        <cdr:cNvCxnSpPr/>
      </cdr:nvCxnSpPr>
      <cdr:spPr>
        <a:xfrm xmlns:a="http://schemas.openxmlformats.org/drawingml/2006/main">
          <a:off x="10448275" y="1291074"/>
          <a:ext cx="0" cy="19220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1</cdr:x>
      <cdr:y>0.36242</cdr:y>
    </cdr:from>
    <cdr:to>
      <cdr:x>1</cdr:x>
      <cdr:y>0.90196</cdr:y>
    </cdr:to>
    <cdr:cxnSp macro="">
      <cdr:nvCxnSpPr>
        <cdr:cNvPr id="29" name="16 Conector recto">
          <a:extLst xmlns:a="http://schemas.openxmlformats.org/drawingml/2006/main">
            <a:ext uri="{FF2B5EF4-FFF2-40B4-BE49-F238E27FC236}">
              <a16:creationId xmlns:a16="http://schemas.microsoft.com/office/drawing/2014/main" id="{630B0981-067D-4653-902D-6C94F46BAD29}"/>
            </a:ext>
          </a:extLst>
        </cdr:cNvPr>
        <cdr:cNvCxnSpPr/>
      </cdr:nvCxnSpPr>
      <cdr:spPr>
        <a:xfrm xmlns:a="http://schemas.openxmlformats.org/drawingml/2006/main">
          <a:off x="9556750" y="1291074"/>
          <a:ext cx="0" cy="19220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133350</xdr:rowOff>
    </xdr:from>
    <xdr:to>
      <xdr:col>2</xdr:col>
      <xdr:colOff>876300</xdr:colOff>
      <xdr:row>2</xdr:row>
      <xdr:rowOff>142875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180975</xdr:rowOff>
    </xdr:from>
    <xdr:to>
      <xdr:col>6</xdr:col>
      <xdr:colOff>1552575</xdr:colOff>
      <xdr:row>3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ShapeType="1"/>
        </xdr:cNvSpPr>
      </xdr:nvSpPr>
      <xdr:spPr bwMode="auto">
        <a:xfrm flipH="1">
          <a:off x="180973" y="457200"/>
          <a:ext cx="6019802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152399</xdr:colOff>
      <xdr:row>2</xdr:row>
      <xdr:rowOff>9523</xdr:rowOff>
    </xdr:from>
    <xdr:to>
      <xdr:col>13</xdr:col>
      <xdr:colOff>57149</xdr:colOff>
      <xdr:row>2</xdr:row>
      <xdr:rowOff>9524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152399" y="466723"/>
          <a:ext cx="8181975" cy="1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152400</xdr:rowOff>
    </xdr:from>
    <xdr:to>
      <xdr:col>2</xdr:col>
      <xdr:colOff>104775</xdr:colOff>
      <xdr:row>1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1</xdr:row>
      <xdr:rowOff>180971</xdr:rowOff>
    </xdr:from>
    <xdr:to>
      <xdr:col>13</xdr:col>
      <xdr:colOff>95249</xdr:colOff>
      <xdr:row>2</xdr:row>
      <xdr:rowOff>19049</xdr:rowOff>
    </xdr:to>
    <xdr:sp macro="" textlink="">
      <xdr:nvSpPr>
        <xdr:cNvPr id="5" name="Line 30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247648" y="447671"/>
          <a:ext cx="8429626" cy="28578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47625</xdr:colOff>
      <xdr:row>0</xdr:row>
      <xdr:rowOff>133350</xdr:rowOff>
    </xdr:from>
    <xdr:to>
      <xdr:col>2</xdr:col>
      <xdr:colOff>933450</xdr:colOff>
      <xdr:row>1</xdr:row>
      <xdr:rowOff>142875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6</xdr:row>
      <xdr:rowOff>133350</xdr:rowOff>
    </xdr:from>
    <xdr:to>
      <xdr:col>4</xdr:col>
      <xdr:colOff>7453275</xdr:colOff>
      <xdr:row>43</xdr:row>
      <xdr:rowOff>94575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2003425" y="1181100"/>
          <a:ext cx="7386600" cy="5479375"/>
          <a:chOff x="8420099" y="981075"/>
          <a:chExt cx="6840000" cy="5040000"/>
        </a:xfrm>
      </xdr:grpSpPr>
      <xdr:sp macro="" textlink="">
        <xdr:nvSpPr>
          <xdr:cNvPr id="12" name="La Rioja2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>
            <a:spLocks/>
          </xdr:cNvSpPr>
        </xdr:nvSpPr>
        <xdr:spPr bwMode="auto">
          <a:xfrm>
            <a:off x="11849171" y="1653333"/>
            <a:ext cx="644085" cy="392878"/>
          </a:xfrm>
          <a:custGeom>
            <a:avLst/>
            <a:gdLst/>
            <a:ahLst/>
            <a:cxnLst>
              <a:cxn ang="0">
                <a:pos x="360" y="222"/>
              </a:cxn>
              <a:cxn ang="0">
                <a:pos x="366" y="204"/>
              </a:cxn>
              <a:cxn ang="0">
                <a:pos x="408" y="186"/>
              </a:cxn>
              <a:cxn ang="0">
                <a:pos x="420" y="162"/>
              </a:cxn>
              <a:cxn ang="0">
                <a:pos x="402" y="156"/>
              </a:cxn>
              <a:cxn ang="0">
                <a:pos x="384" y="144"/>
              </a:cxn>
              <a:cxn ang="0">
                <a:pos x="360" y="126"/>
              </a:cxn>
              <a:cxn ang="0">
                <a:pos x="348" y="108"/>
              </a:cxn>
              <a:cxn ang="0">
                <a:pos x="330" y="96"/>
              </a:cxn>
              <a:cxn ang="0">
                <a:pos x="306" y="78"/>
              </a:cxn>
              <a:cxn ang="0">
                <a:pos x="276" y="78"/>
              </a:cxn>
              <a:cxn ang="0">
                <a:pos x="252" y="72"/>
              </a:cxn>
              <a:cxn ang="0">
                <a:pos x="240" y="60"/>
              </a:cxn>
              <a:cxn ang="0">
                <a:pos x="216" y="66"/>
              </a:cxn>
              <a:cxn ang="0">
                <a:pos x="192" y="48"/>
              </a:cxn>
              <a:cxn ang="0">
                <a:pos x="168" y="42"/>
              </a:cxn>
              <a:cxn ang="0">
                <a:pos x="162" y="48"/>
              </a:cxn>
              <a:cxn ang="0">
                <a:pos x="150" y="60"/>
              </a:cxn>
              <a:cxn ang="0">
                <a:pos x="138" y="30"/>
              </a:cxn>
              <a:cxn ang="0">
                <a:pos x="120" y="12"/>
              </a:cxn>
              <a:cxn ang="0">
                <a:pos x="96" y="12"/>
              </a:cxn>
              <a:cxn ang="0">
                <a:pos x="102" y="36"/>
              </a:cxn>
              <a:cxn ang="0">
                <a:pos x="90" y="30"/>
              </a:cxn>
              <a:cxn ang="0">
                <a:pos x="78" y="0"/>
              </a:cxn>
              <a:cxn ang="0">
                <a:pos x="12" y="6"/>
              </a:cxn>
              <a:cxn ang="0">
                <a:pos x="12" y="30"/>
              </a:cxn>
              <a:cxn ang="0">
                <a:pos x="12" y="42"/>
              </a:cxn>
              <a:cxn ang="0">
                <a:pos x="18" y="66"/>
              </a:cxn>
              <a:cxn ang="0">
                <a:pos x="6" y="78"/>
              </a:cxn>
              <a:cxn ang="0">
                <a:pos x="12" y="108"/>
              </a:cxn>
              <a:cxn ang="0">
                <a:pos x="0" y="180"/>
              </a:cxn>
              <a:cxn ang="0">
                <a:pos x="24" y="210"/>
              </a:cxn>
              <a:cxn ang="0">
                <a:pos x="60" y="234"/>
              </a:cxn>
              <a:cxn ang="0">
                <a:pos x="90" y="234"/>
              </a:cxn>
              <a:cxn ang="0">
                <a:pos x="96" y="192"/>
              </a:cxn>
              <a:cxn ang="0">
                <a:pos x="114" y="192"/>
              </a:cxn>
              <a:cxn ang="0">
                <a:pos x="114" y="222"/>
              </a:cxn>
              <a:cxn ang="0">
                <a:pos x="114" y="240"/>
              </a:cxn>
              <a:cxn ang="0">
                <a:pos x="132" y="246"/>
              </a:cxn>
              <a:cxn ang="0">
                <a:pos x="156" y="246"/>
              </a:cxn>
              <a:cxn ang="0">
                <a:pos x="174" y="216"/>
              </a:cxn>
              <a:cxn ang="0">
                <a:pos x="192" y="192"/>
              </a:cxn>
              <a:cxn ang="0">
                <a:pos x="240" y="186"/>
              </a:cxn>
              <a:cxn ang="0">
                <a:pos x="252" y="210"/>
              </a:cxn>
              <a:cxn ang="0">
                <a:pos x="288" y="210"/>
              </a:cxn>
              <a:cxn ang="0">
                <a:pos x="288" y="222"/>
              </a:cxn>
              <a:cxn ang="0">
                <a:pos x="294" y="240"/>
              </a:cxn>
              <a:cxn ang="0">
                <a:pos x="294" y="252"/>
              </a:cxn>
              <a:cxn ang="0">
                <a:pos x="324" y="264"/>
              </a:cxn>
              <a:cxn ang="0">
                <a:pos x="366" y="246"/>
              </a:cxn>
            </a:cxnLst>
            <a:rect l="0" t="0" r="r" b="b"/>
            <a:pathLst>
              <a:path w="426" h="270">
                <a:moveTo>
                  <a:pt x="366" y="240"/>
                </a:moveTo>
                <a:lnTo>
                  <a:pt x="360" y="234"/>
                </a:lnTo>
                <a:lnTo>
                  <a:pt x="360" y="222"/>
                </a:lnTo>
                <a:lnTo>
                  <a:pt x="354" y="216"/>
                </a:lnTo>
                <a:lnTo>
                  <a:pt x="360" y="204"/>
                </a:lnTo>
                <a:lnTo>
                  <a:pt x="366" y="204"/>
                </a:lnTo>
                <a:lnTo>
                  <a:pt x="366" y="192"/>
                </a:lnTo>
                <a:lnTo>
                  <a:pt x="372" y="186"/>
                </a:lnTo>
                <a:lnTo>
                  <a:pt x="408" y="186"/>
                </a:lnTo>
                <a:lnTo>
                  <a:pt x="420" y="180"/>
                </a:lnTo>
                <a:lnTo>
                  <a:pt x="426" y="174"/>
                </a:lnTo>
                <a:lnTo>
                  <a:pt x="420" y="162"/>
                </a:lnTo>
                <a:lnTo>
                  <a:pt x="408" y="162"/>
                </a:lnTo>
                <a:lnTo>
                  <a:pt x="408" y="156"/>
                </a:lnTo>
                <a:lnTo>
                  <a:pt x="402" y="156"/>
                </a:lnTo>
                <a:lnTo>
                  <a:pt x="396" y="150"/>
                </a:lnTo>
                <a:lnTo>
                  <a:pt x="384" y="150"/>
                </a:lnTo>
                <a:lnTo>
                  <a:pt x="384" y="144"/>
                </a:lnTo>
                <a:lnTo>
                  <a:pt x="366" y="144"/>
                </a:lnTo>
                <a:lnTo>
                  <a:pt x="366" y="132"/>
                </a:lnTo>
                <a:lnTo>
                  <a:pt x="360" y="126"/>
                </a:lnTo>
                <a:lnTo>
                  <a:pt x="354" y="126"/>
                </a:lnTo>
                <a:lnTo>
                  <a:pt x="354" y="120"/>
                </a:lnTo>
                <a:lnTo>
                  <a:pt x="348" y="108"/>
                </a:lnTo>
                <a:lnTo>
                  <a:pt x="342" y="102"/>
                </a:lnTo>
                <a:lnTo>
                  <a:pt x="330" y="102"/>
                </a:lnTo>
                <a:lnTo>
                  <a:pt x="330" y="96"/>
                </a:lnTo>
                <a:lnTo>
                  <a:pt x="318" y="96"/>
                </a:lnTo>
                <a:lnTo>
                  <a:pt x="306" y="96"/>
                </a:lnTo>
                <a:lnTo>
                  <a:pt x="306" y="78"/>
                </a:lnTo>
                <a:lnTo>
                  <a:pt x="294" y="72"/>
                </a:lnTo>
                <a:lnTo>
                  <a:pt x="282" y="72"/>
                </a:lnTo>
                <a:lnTo>
                  <a:pt x="276" y="78"/>
                </a:lnTo>
                <a:lnTo>
                  <a:pt x="270" y="78"/>
                </a:lnTo>
                <a:lnTo>
                  <a:pt x="270" y="72"/>
                </a:lnTo>
                <a:lnTo>
                  <a:pt x="252" y="72"/>
                </a:lnTo>
                <a:lnTo>
                  <a:pt x="252" y="66"/>
                </a:lnTo>
                <a:lnTo>
                  <a:pt x="240" y="66"/>
                </a:lnTo>
                <a:lnTo>
                  <a:pt x="240" y="60"/>
                </a:lnTo>
                <a:lnTo>
                  <a:pt x="228" y="60"/>
                </a:lnTo>
                <a:lnTo>
                  <a:pt x="228" y="66"/>
                </a:lnTo>
                <a:lnTo>
                  <a:pt x="216" y="66"/>
                </a:lnTo>
                <a:lnTo>
                  <a:pt x="210" y="60"/>
                </a:lnTo>
                <a:lnTo>
                  <a:pt x="198" y="60"/>
                </a:lnTo>
                <a:lnTo>
                  <a:pt x="192" y="48"/>
                </a:lnTo>
                <a:lnTo>
                  <a:pt x="174" y="48"/>
                </a:lnTo>
                <a:lnTo>
                  <a:pt x="174" y="42"/>
                </a:lnTo>
                <a:lnTo>
                  <a:pt x="168" y="42"/>
                </a:lnTo>
                <a:lnTo>
                  <a:pt x="168" y="48"/>
                </a:lnTo>
                <a:lnTo>
                  <a:pt x="162" y="60"/>
                </a:lnTo>
                <a:lnTo>
                  <a:pt x="162" y="48"/>
                </a:lnTo>
                <a:lnTo>
                  <a:pt x="156" y="48"/>
                </a:lnTo>
                <a:lnTo>
                  <a:pt x="156" y="60"/>
                </a:lnTo>
                <a:lnTo>
                  <a:pt x="150" y="60"/>
                </a:lnTo>
                <a:lnTo>
                  <a:pt x="150" y="42"/>
                </a:lnTo>
                <a:lnTo>
                  <a:pt x="138" y="42"/>
                </a:lnTo>
                <a:lnTo>
                  <a:pt x="138" y="30"/>
                </a:lnTo>
                <a:lnTo>
                  <a:pt x="132" y="18"/>
                </a:lnTo>
                <a:lnTo>
                  <a:pt x="126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12"/>
                </a:lnTo>
                <a:lnTo>
                  <a:pt x="102" y="12"/>
                </a:lnTo>
                <a:lnTo>
                  <a:pt x="102" y="18"/>
                </a:lnTo>
                <a:lnTo>
                  <a:pt x="102" y="36"/>
                </a:lnTo>
                <a:lnTo>
                  <a:pt x="96" y="30"/>
                </a:lnTo>
                <a:lnTo>
                  <a:pt x="90" y="18"/>
                </a:lnTo>
                <a:lnTo>
                  <a:pt x="90" y="30"/>
                </a:lnTo>
                <a:lnTo>
                  <a:pt x="84" y="30"/>
                </a:lnTo>
                <a:lnTo>
                  <a:pt x="78" y="18"/>
                </a:lnTo>
                <a:lnTo>
                  <a:pt x="78" y="0"/>
                </a:lnTo>
                <a:lnTo>
                  <a:pt x="72" y="0"/>
                </a:lnTo>
                <a:lnTo>
                  <a:pt x="18" y="0"/>
                </a:lnTo>
                <a:lnTo>
                  <a:pt x="12" y="6"/>
                </a:lnTo>
                <a:lnTo>
                  <a:pt x="6" y="6"/>
                </a:lnTo>
                <a:lnTo>
                  <a:pt x="6" y="18"/>
                </a:lnTo>
                <a:lnTo>
                  <a:pt x="12" y="30"/>
                </a:lnTo>
                <a:lnTo>
                  <a:pt x="0" y="30"/>
                </a:lnTo>
                <a:lnTo>
                  <a:pt x="0" y="42"/>
                </a:lnTo>
                <a:lnTo>
                  <a:pt x="12" y="42"/>
                </a:lnTo>
                <a:lnTo>
                  <a:pt x="6" y="60"/>
                </a:lnTo>
                <a:lnTo>
                  <a:pt x="12" y="60"/>
                </a:lnTo>
                <a:lnTo>
                  <a:pt x="18" y="66"/>
                </a:lnTo>
                <a:lnTo>
                  <a:pt x="18" y="102"/>
                </a:lnTo>
                <a:lnTo>
                  <a:pt x="12" y="78"/>
                </a:lnTo>
                <a:lnTo>
                  <a:pt x="6" y="78"/>
                </a:lnTo>
                <a:lnTo>
                  <a:pt x="6" y="96"/>
                </a:lnTo>
                <a:lnTo>
                  <a:pt x="12" y="102"/>
                </a:lnTo>
                <a:lnTo>
                  <a:pt x="12" y="108"/>
                </a:lnTo>
                <a:lnTo>
                  <a:pt x="6" y="108"/>
                </a:lnTo>
                <a:lnTo>
                  <a:pt x="6" y="174"/>
                </a:lnTo>
                <a:lnTo>
                  <a:pt x="0" y="180"/>
                </a:lnTo>
                <a:lnTo>
                  <a:pt x="6" y="180"/>
                </a:lnTo>
                <a:lnTo>
                  <a:pt x="24" y="204"/>
                </a:lnTo>
                <a:lnTo>
                  <a:pt x="24" y="210"/>
                </a:lnTo>
                <a:lnTo>
                  <a:pt x="48" y="210"/>
                </a:lnTo>
                <a:lnTo>
                  <a:pt x="60" y="222"/>
                </a:lnTo>
                <a:lnTo>
                  <a:pt x="60" y="234"/>
                </a:lnTo>
                <a:lnTo>
                  <a:pt x="60" y="240"/>
                </a:lnTo>
                <a:lnTo>
                  <a:pt x="78" y="240"/>
                </a:lnTo>
                <a:lnTo>
                  <a:pt x="90" y="234"/>
                </a:lnTo>
                <a:lnTo>
                  <a:pt x="96" y="222"/>
                </a:lnTo>
                <a:lnTo>
                  <a:pt x="96" y="204"/>
                </a:lnTo>
                <a:lnTo>
                  <a:pt x="96" y="192"/>
                </a:lnTo>
                <a:lnTo>
                  <a:pt x="102" y="204"/>
                </a:lnTo>
                <a:lnTo>
                  <a:pt x="114" y="204"/>
                </a:lnTo>
                <a:lnTo>
                  <a:pt x="114" y="192"/>
                </a:lnTo>
                <a:lnTo>
                  <a:pt x="120" y="204"/>
                </a:lnTo>
                <a:lnTo>
                  <a:pt x="120" y="216"/>
                </a:lnTo>
                <a:lnTo>
                  <a:pt x="114" y="222"/>
                </a:lnTo>
                <a:lnTo>
                  <a:pt x="114" y="234"/>
                </a:lnTo>
                <a:lnTo>
                  <a:pt x="102" y="234"/>
                </a:lnTo>
                <a:lnTo>
                  <a:pt x="114" y="240"/>
                </a:lnTo>
                <a:lnTo>
                  <a:pt x="126" y="240"/>
                </a:lnTo>
                <a:lnTo>
                  <a:pt x="126" y="246"/>
                </a:lnTo>
                <a:lnTo>
                  <a:pt x="132" y="246"/>
                </a:lnTo>
                <a:lnTo>
                  <a:pt x="138" y="240"/>
                </a:lnTo>
                <a:lnTo>
                  <a:pt x="150" y="246"/>
                </a:lnTo>
                <a:lnTo>
                  <a:pt x="156" y="246"/>
                </a:lnTo>
                <a:lnTo>
                  <a:pt x="162" y="240"/>
                </a:lnTo>
                <a:lnTo>
                  <a:pt x="162" y="234"/>
                </a:lnTo>
                <a:lnTo>
                  <a:pt x="174" y="216"/>
                </a:lnTo>
                <a:lnTo>
                  <a:pt x="174" y="204"/>
                </a:lnTo>
                <a:lnTo>
                  <a:pt x="180" y="204"/>
                </a:lnTo>
                <a:lnTo>
                  <a:pt x="192" y="192"/>
                </a:lnTo>
                <a:lnTo>
                  <a:pt x="204" y="192"/>
                </a:lnTo>
                <a:lnTo>
                  <a:pt x="204" y="186"/>
                </a:lnTo>
                <a:lnTo>
                  <a:pt x="240" y="186"/>
                </a:lnTo>
                <a:lnTo>
                  <a:pt x="246" y="192"/>
                </a:lnTo>
                <a:lnTo>
                  <a:pt x="246" y="210"/>
                </a:lnTo>
                <a:lnTo>
                  <a:pt x="252" y="210"/>
                </a:lnTo>
                <a:lnTo>
                  <a:pt x="270" y="204"/>
                </a:lnTo>
                <a:lnTo>
                  <a:pt x="288" y="204"/>
                </a:lnTo>
                <a:lnTo>
                  <a:pt x="288" y="210"/>
                </a:lnTo>
                <a:lnTo>
                  <a:pt x="282" y="216"/>
                </a:lnTo>
                <a:lnTo>
                  <a:pt x="276" y="216"/>
                </a:lnTo>
                <a:lnTo>
                  <a:pt x="288" y="222"/>
                </a:lnTo>
                <a:lnTo>
                  <a:pt x="288" y="234"/>
                </a:lnTo>
                <a:lnTo>
                  <a:pt x="294" y="234"/>
                </a:lnTo>
                <a:lnTo>
                  <a:pt x="294" y="240"/>
                </a:lnTo>
                <a:lnTo>
                  <a:pt x="288" y="240"/>
                </a:lnTo>
                <a:lnTo>
                  <a:pt x="288" y="246"/>
                </a:lnTo>
                <a:lnTo>
                  <a:pt x="294" y="252"/>
                </a:lnTo>
                <a:lnTo>
                  <a:pt x="306" y="252"/>
                </a:lnTo>
                <a:lnTo>
                  <a:pt x="312" y="264"/>
                </a:lnTo>
                <a:lnTo>
                  <a:pt x="324" y="264"/>
                </a:lnTo>
                <a:lnTo>
                  <a:pt x="330" y="270"/>
                </a:lnTo>
                <a:lnTo>
                  <a:pt x="348" y="270"/>
                </a:lnTo>
                <a:lnTo>
                  <a:pt x="366" y="246"/>
                </a:lnTo>
                <a:lnTo>
                  <a:pt x="366" y="240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noFill/>
            </a:endParaRPr>
          </a:p>
        </xdr:txBody>
      </xdr:sp>
      <xdr:sp macro="" textlink="'Data 1'!D40">
        <xdr:nvSpPr>
          <xdr:cNvPr id="32" name="CuadroTexto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 txBox="1"/>
        </xdr:nvSpPr>
        <xdr:spPr>
          <a:xfrm>
            <a:off x="11762670" y="1714125"/>
            <a:ext cx="657332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B3ED3F9-99B3-4004-ABD0-55F46EC02280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La Rioja 52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grpSp>
        <xdr:nvGrpSpPr>
          <xdr:cNvPr id="6" name="123 Grupo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10370497" y="5462315"/>
            <a:ext cx="2113687" cy="558760"/>
            <a:chOff x="3028950" y="5690666"/>
            <a:chExt cx="2219325" cy="609600"/>
          </a:xfrm>
        </xdr:grpSpPr>
        <xdr:sp macro="" textlink="">
          <xdr:nvSpPr>
            <xdr:cNvPr id="61" name="Freeform 6">
              <a:extLst>
                <a:ext uri="{FF2B5EF4-FFF2-40B4-BE49-F238E27FC236}">
                  <a16:creationId xmlns:a16="http://schemas.microsoft.com/office/drawing/2014/main" id="{00000000-0008-0000-0200-00003D000000}"/>
                </a:ext>
              </a:extLst>
            </xdr:cNvPr>
            <xdr:cNvSpPr>
              <a:spLocks/>
            </xdr:cNvSpPr>
          </xdr:nvSpPr>
          <xdr:spPr bwMode="auto">
            <a:xfrm>
              <a:off x="3028950" y="5690666"/>
              <a:ext cx="1800225" cy="609600"/>
            </a:xfrm>
            <a:custGeom>
              <a:avLst/>
              <a:gdLst/>
              <a:ahLst/>
              <a:cxnLst>
                <a:cxn ang="0">
                  <a:pos x="12" y="348"/>
                </a:cxn>
                <a:cxn ang="0">
                  <a:pos x="30" y="288"/>
                </a:cxn>
                <a:cxn ang="0">
                  <a:pos x="48" y="234"/>
                </a:cxn>
                <a:cxn ang="0">
                  <a:pos x="78" y="168"/>
                </a:cxn>
                <a:cxn ang="0">
                  <a:pos x="96" y="108"/>
                </a:cxn>
                <a:cxn ang="0">
                  <a:pos x="108" y="66"/>
                </a:cxn>
                <a:cxn ang="0">
                  <a:pos x="126" y="42"/>
                </a:cxn>
                <a:cxn ang="0">
                  <a:pos x="156" y="54"/>
                </a:cxn>
                <a:cxn ang="0">
                  <a:pos x="180" y="36"/>
                </a:cxn>
                <a:cxn ang="0">
                  <a:pos x="210" y="36"/>
                </a:cxn>
                <a:cxn ang="0">
                  <a:pos x="246" y="18"/>
                </a:cxn>
                <a:cxn ang="0">
                  <a:pos x="282" y="0"/>
                </a:cxn>
                <a:cxn ang="0">
                  <a:pos x="312" y="6"/>
                </a:cxn>
                <a:cxn ang="0">
                  <a:pos x="318" y="18"/>
                </a:cxn>
                <a:cxn ang="0">
                  <a:pos x="300" y="60"/>
                </a:cxn>
                <a:cxn ang="0">
                  <a:pos x="312" y="90"/>
                </a:cxn>
                <a:cxn ang="0">
                  <a:pos x="318" y="96"/>
                </a:cxn>
                <a:cxn ang="0">
                  <a:pos x="330" y="126"/>
                </a:cxn>
                <a:cxn ang="0">
                  <a:pos x="348" y="150"/>
                </a:cxn>
                <a:cxn ang="0">
                  <a:pos x="372" y="168"/>
                </a:cxn>
                <a:cxn ang="0">
                  <a:pos x="390" y="198"/>
                </a:cxn>
                <a:cxn ang="0">
                  <a:pos x="432" y="222"/>
                </a:cxn>
                <a:cxn ang="0">
                  <a:pos x="462" y="246"/>
                </a:cxn>
                <a:cxn ang="0">
                  <a:pos x="516" y="276"/>
                </a:cxn>
                <a:cxn ang="0">
                  <a:pos x="570" y="288"/>
                </a:cxn>
                <a:cxn ang="0">
                  <a:pos x="630" y="294"/>
                </a:cxn>
                <a:cxn ang="0">
                  <a:pos x="672" y="276"/>
                </a:cxn>
                <a:cxn ang="0">
                  <a:pos x="720" y="264"/>
                </a:cxn>
                <a:cxn ang="0">
                  <a:pos x="750" y="258"/>
                </a:cxn>
                <a:cxn ang="0">
                  <a:pos x="774" y="276"/>
                </a:cxn>
                <a:cxn ang="0">
                  <a:pos x="810" y="264"/>
                </a:cxn>
                <a:cxn ang="0">
                  <a:pos x="822" y="246"/>
                </a:cxn>
                <a:cxn ang="0">
                  <a:pos x="840" y="240"/>
                </a:cxn>
                <a:cxn ang="0">
                  <a:pos x="870" y="264"/>
                </a:cxn>
                <a:cxn ang="0">
                  <a:pos x="906" y="276"/>
                </a:cxn>
                <a:cxn ang="0">
                  <a:pos x="936" y="282"/>
                </a:cxn>
                <a:cxn ang="0">
                  <a:pos x="966" y="270"/>
                </a:cxn>
                <a:cxn ang="0">
                  <a:pos x="1002" y="258"/>
                </a:cxn>
                <a:cxn ang="0">
                  <a:pos x="1020" y="246"/>
                </a:cxn>
                <a:cxn ang="0">
                  <a:pos x="1044" y="222"/>
                </a:cxn>
                <a:cxn ang="0">
                  <a:pos x="1056" y="186"/>
                </a:cxn>
                <a:cxn ang="0">
                  <a:pos x="1068" y="192"/>
                </a:cxn>
                <a:cxn ang="0">
                  <a:pos x="1074" y="228"/>
                </a:cxn>
                <a:cxn ang="0">
                  <a:pos x="1086" y="252"/>
                </a:cxn>
                <a:cxn ang="0">
                  <a:pos x="1092" y="270"/>
                </a:cxn>
                <a:cxn ang="0">
                  <a:pos x="1092" y="288"/>
                </a:cxn>
                <a:cxn ang="0">
                  <a:pos x="1128" y="312"/>
                </a:cxn>
                <a:cxn ang="0">
                  <a:pos x="1122" y="294"/>
                </a:cxn>
                <a:cxn ang="0">
                  <a:pos x="1098" y="270"/>
                </a:cxn>
              </a:cxnLst>
              <a:rect l="0" t="0" r="r" b="b"/>
              <a:pathLst>
                <a:path w="1134" h="384">
                  <a:moveTo>
                    <a:pt x="0" y="384"/>
                  </a:moveTo>
                  <a:lnTo>
                    <a:pt x="0" y="372"/>
                  </a:lnTo>
                  <a:lnTo>
                    <a:pt x="6" y="360"/>
                  </a:lnTo>
                  <a:lnTo>
                    <a:pt x="12" y="348"/>
                  </a:lnTo>
                  <a:lnTo>
                    <a:pt x="18" y="324"/>
                  </a:lnTo>
                  <a:lnTo>
                    <a:pt x="18" y="312"/>
                  </a:lnTo>
                  <a:lnTo>
                    <a:pt x="24" y="300"/>
                  </a:lnTo>
                  <a:lnTo>
                    <a:pt x="30" y="288"/>
                  </a:lnTo>
                  <a:lnTo>
                    <a:pt x="42" y="270"/>
                  </a:lnTo>
                  <a:lnTo>
                    <a:pt x="42" y="264"/>
                  </a:lnTo>
                  <a:lnTo>
                    <a:pt x="48" y="252"/>
                  </a:lnTo>
                  <a:lnTo>
                    <a:pt x="48" y="234"/>
                  </a:lnTo>
                  <a:lnTo>
                    <a:pt x="54" y="222"/>
                  </a:lnTo>
                  <a:lnTo>
                    <a:pt x="60" y="204"/>
                  </a:lnTo>
                  <a:lnTo>
                    <a:pt x="66" y="186"/>
                  </a:lnTo>
                  <a:lnTo>
                    <a:pt x="78" y="168"/>
                  </a:lnTo>
                  <a:lnTo>
                    <a:pt x="84" y="138"/>
                  </a:lnTo>
                  <a:lnTo>
                    <a:pt x="90" y="126"/>
                  </a:lnTo>
                  <a:lnTo>
                    <a:pt x="96" y="114"/>
                  </a:lnTo>
                  <a:lnTo>
                    <a:pt x="96" y="108"/>
                  </a:lnTo>
                  <a:lnTo>
                    <a:pt x="102" y="102"/>
                  </a:lnTo>
                  <a:lnTo>
                    <a:pt x="102" y="90"/>
                  </a:lnTo>
                  <a:lnTo>
                    <a:pt x="108" y="78"/>
                  </a:lnTo>
                  <a:lnTo>
                    <a:pt x="108" y="66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20" y="42"/>
                  </a:lnTo>
                  <a:lnTo>
                    <a:pt x="126" y="42"/>
                  </a:lnTo>
                  <a:lnTo>
                    <a:pt x="138" y="48"/>
                  </a:lnTo>
                  <a:lnTo>
                    <a:pt x="150" y="48"/>
                  </a:lnTo>
                  <a:lnTo>
                    <a:pt x="156" y="48"/>
                  </a:lnTo>
                  <a:lnTo>
                    <a:pt x="156" y="54"/>
                  </a:lnTo>
                  <a:lnTo>
                    <a:pt x="162" y="54"/>
                  </a:lnTo>
                  <a:lnTo>
                    <a:pt x="162" y="48"/>
                  </a:lnTo>
                  <a:lnTo>
                    <a:pt x="168" y="42"/>
                  </a:lnTo>
                  <a:lnTo>
                    <a:pt x="180" y="36"/>
                  </a:lnTo>
                  <a:lnTo>
                    <a:pt x="192" y="30"/>
                  </a:lnTo>
                  <a:lnTo>
                    <a:pt x="198" y="36"/>
                  </a:lnTo>
                  <a:lnTo>
                    <a:pt x="204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22" y="30"/>
                  </a:lnTo>
                  <a:lnTo>
                    <a:pt x="240" y="24"/>
                  </a:lnTo>
                  <a:lnTo>
                    <a:pt x="246" y="18"/>
                  </a:lnTo>
                  <a:lnTo>
                    <a:pt x="258" y="6"/>
                  </a:lnTo>
                  <a:lnTo>
                    <a:pt x="270" y="6"/>
                  </a:lnTo>
                  <a:lnTo>
                    <a:pt x="276" y="6"/>
                  </a:lnTo>
                  <a:lnTo>
                    <a:pt x="282" y="0"/>
                  </a:lnTo>
                  <a:lnTo>
                    <a:pt x="288" y="6"/>
                  </a:lnTo>
                  <a:lnTo>
                    <a:pt x="294" y="0"/>
                  </a:lnTo>
                  <a:lnTo>
                    <a:pt x="306" y="6"/>
                  </a:lnTo>
                  <a:lnTo>
                    <a:pt x="312" y="6"/>
                  </a:lnTo>
                  <a:lnTo>
                    <a:pt x="318" y="6"/>
                  </a:lnTo>
                  <a:lnTo>
                    <a:pt x="324" y="6"/>
                  </a:lnTo>
                  <a:lnTo>
                    <a:pt x="324" y="12"/>
                  </a:lnTo>
                  <a:lnTo>
                    <a:pt x="318" y="18"/>
                  </a:lnTo>
                  <a:lnTo>
                    <a:pt x="306" y="18"/>
                  </a:lnTo>
                  <a:lnTo>
                    <a:pt x="300" y="30"/>
                  </a:lnTo>
                  <a:lnTo>
                    <a:pt x="300" y="36"/>
                  </a:lnTo>
                  <a:lnTo>
                    <a:pt x="300" y="60"/>
                  </a:lnTo>
                  <a:lnTo>
                    <a:pt x="306" y="72"/>
                  </a:lnTo>
                  <a:lnTo>
                    <a:pt x="306" y="78"/>
                  </a:lnTo>
                  <a:lnTo>
                    <a:pt x="306" y="84"/>
                  </a:lnTo>
                  <a:lnTo>
                    <a:pt x="312" y="90"/>
                  </a:lnTo>
                  <a:lnTo>
                    <a:pt x="318" y="84"/>
                  </a:lnTo>
                  <a:lnTo>
                    <a:pt x="318" y="90"/>
                  </a:lnTo>
                  <a:lnTo>
                    <a:pt x="324" y="90"/>
                  </a:lnTo>
                  <a:lnTo>
                    <a:pt x="318" y="96"/>
                  </a:lnTo>
                  <a:lnTo>
                    <a:pt x="324" y="102"/>
                  </a:lnTo>
                  <a:lnTo>
                    <a:pt x="330" y="114"/>
                  </a:lnTo>
                  <a:lnTo>
                    <a:pt x="330" y="120"/>
                  </a:lnTo>
                  <a:lnTo>
                    <a:pt x="330" y="126"/>
                  </a:lnTo>
                  <a:lnTo>
                    <a:pt x="336" y="132"/>
                  </a:lnTo>
                  <a:lnTo>
                    <a:pt x="336" y="144"/>
                  </a:lnTo>
                  <a:lnTo>
                    <a:pt x="342" y="144"/>
                  </a:lnTo>
                  <a:lnTo>
                    <a:pt x="348" y="150"/>
                  </a:lnTo>
                  <a:lnTo>
                    <a:pt x="354" y="150"/>
                  </a:lnTo>
                  <a:lnTo>
                    <a:pt x="360" y="150"/>
                  </a:lnTo>
                  <a:lnTo>
                    <a:pt x="360" y="156"/>
                  </a:lnTo>
                  <a:lnTo>
                    <a:pt x="372" y="168"/>
                  </a:lnTo>
                  <a:lnTo>
                    <a:pt x="378" y="180"/>
                  </a:lnTo>
                  <a:lnTo>
                    <a:pt x="384" y="186"/>
                  </a:lnTo>
                  <a:lnTo>
                    <a:pt x="390" y="192"/>
                  </a:lnTo>
                  <a:lnTo>
                    <a:pt x="390" y="198"/>
                  </a:lnTo>
                  <a:lnTo>
                    <a:pt x="402" y="198"/>
                  </a:lnTo>
                  <a:lnTo>
                    <a:pt x="414" y="204"/>
                  </a:lnTo>
                  <a:lnTo>
                    <a:pt x="420" y="210"/>
                  </a:lnTo>
                  <a:lnTo>
                    <a:pt x="432" y="222"/>
                  </a:lnTo>
                  <a:lnTo>
                    <a:pt x="438" y="228"/>
                  </a:lnTo>
                  <a:lnTo>
                    <a:pt x="450" y="234"/>
                  </a:lnTo>
                  <a:lnTo>
                    <a:pt x="456" y="240"/>
                  </a:lnTo>
                  <a:lnTo>
                    <a:pt x="462" y="246"/>
                  </a:lnTo>
                  <a:lnTo>
                    <a:pt x="474" y="252"/>
                  </a:lnTo>
                  <a:lnTo>
                    <a:pt x="480" y="258"/>
                  </a:lnTo>
                  <a:lnTo>
                    <a:pt x="504" y="270"/>
                  </a:lnTo>
                  <a:lnTo>
                    <a:pt x="516" y="276"/>
                  </a:lnTo>
                  <a:lnTo>
                    <a:pt x="522" y="276"/>
                  </a:lnTo>
                  <a:lnTo>
                    <a:pt x="528" y="276"/>
                  </a:lnTo>
                  <a:lnTo>
                    <a:pt x="534" y="276"/>
                  </a:lnTo>
                  <a:lnTo>
                    <a:pt x="570" y="288"/>
                  </a:lnTo>
                  <a:lnTo>
                    <a:pt x="588" y="294"/>
                  </a:lnTo>
                  <a:lnTo>
                    <a:pt x="594" y="294"/>
                  </a:lnTo>
                  <a:lnTo>
                    <a:pt x="606" y="294"/>
                  </a:lnTo>
                  <a:lnTo>
                    <a:pt x="630" y="294"/>
                  </a:lnTo>
                  <a:lnTo>
                    <a:pt x="636" y="288"/>
                  </a:lnTo>
                  <a:lnTo>
                    <a:pt x="648" y="282"/>
                  </a:lnTo>
                  <a:lnTo>
                    <a:pt x="660" y="282"/>
                  </a:lnTo>
                  <a:lnTo>
                    <a:pt x="672" y="276"/>
                  </a:lnTo>
                  <a:lnTo>
                    <a:pt x="678" y="276"/>
                  </a:lnTo>
                  <a:lnTo>
                    <a:pt x="684" y="276"/>
                  </a:lnTo>
                  <a:lnTo>
                    <a:pt x="702" y="270"/>
                  </a:lnTo>
                  <a:lnTo>
                    <a:pt x="720" y="264"/>
                  </a:lnTo>
                  <a:lnTo>
                    <a:pt x="726" y="264"/>
                  </a:lnTo>
                  <a:lnTo>
                    <a:pt x="732" y="264"/>
                  </a:lnTo>
                  <a:lnTo>
                    <a:pt x="738" y="264"/>
                  </a:lnTo>
                  <a:lnTo>
                    <a:pt x="750" y="258"/>
                  </a:lnTo>
                  <a:lnTo>
                    <a:pt x="762" y="252"/>
                  </a:lnTo>
                  <a:lnTo>
                    <a:pt x="762" y="264"/>
                  </a:lnTo>
                  <a:lnTo>
                    <a:pt x="768" y="270"/>
                  </a:lnTo>
                  <a:lnTo>
                    <a:pt x="774" y="276"/>
                  </a:lnTo>
                  <a:lnTo>
                    <a:pt x="792" y="276"/>
                  </a:lnTo>
                  <a:lnTo>
                    <a:pt x="798" y="276"/>
                  </a:lnTo>
                  <a:lnTo>
                    <a:pt x="804" y="270"/>
                  </a:lnTo>
                  <a:lnTo>
                    <a:pt x="810" y="264"/>
                  </a:lnTo>
                  <a:lnTo>
                    <a:pt x="810" y="258"/>
                  </a:lnTo>
                  <a:lnTo>
                    <a:pt x="810" y="252"/>
                  </a:lnTo>
                  <a:lnTo>
                    <a:pt x="816" y="246"/>
                  </a:lnTo>
                  <a:lnTo>
                    <a:pt x="822" y="246"/>
                  </a:lnTo>
                  <a:lnTo>
                    <a:pt x="828" y="240"/>
                  </a:lnTo>
                  <a:lnTo>
                    <a:pt x="834" y="240"/>
                  </a:lnTo>
                  <a:lnTo>
                    <a:pt x="834" y="234"/>
                  </a:lnTo>
                  <a:lnTo>
                    <a:pt x="840" y="240"/>
                  </a:lnTo>
                  <a:lnTo>
                    <a:pt x="846" y="246"/>
                  </a:lnTo>
                  <a:lnTo>
                    <a:pt x="852" y="252"/>
                  </a:lnTo>
                  <a:lnTo>
                    <a:pt x="864" y="258"/>
                  </a:lnTo>
                  <a:lnTo>
                    <a:pt x="870" y="264"/>
                  </a:lnTo>
                  <a:lnTo>
                    <a:pt x="876" y="264"/>
                  </a:lnTo>
                  <a:lnTo>
                    <a:pt x="888" y="270"/>
                  </a:lnTo>
                  <a:lnTo>
                    <a:pt x="900" y="276"/>
                  </a:lnTo>
                  <a:lnTo>
                    <a:pt x="906" y="276"/>
                  </a:lnTo>
                  <a:lnTo>
                    <a:pt x="912" y="276"/>
                  </a:lnTo>
                  <a:lnTo>
                    <a:pt x="918" y="276"/>
                  </a:lnTo>
                  <a:lnTo>
                    <a:pt x="924" y="276"/>
                  </a:lnTo>
                  <a:lnTo>
                    <a:pt x="936" y="282"/>
                  </a:lnTo>
                  <a:lnTo>
                    <a:pt x="942" y="282"/>
                  </a:lnTo>
                  <a:lnTo>
                    <a:pt x="948" y="282"/>
                  </a:lnTo>
                  <a:lnTo>
                    <a:pt x="954" y="282"/>
                  </a:lnTo>
                  <a:lnTo>
                    <a:pt x="966" y="270"/>
                  </a:lnTo>
                  <a:lnTo>
                    <a:pt x="972" y="270"/>
                  </a:lnTo>
                  <a:lnTo>
                    <a:pt x="984" y="264"/>
                  </a:lnTo>
                  <a:lnTo>
                    <a:pt x="996" y="264"/>
                  </a:lnTo>
                  <a:lnTo>
                    <a:pt x="1002" y="258"/>
                  </a:lnTo>
                  <a:lnTo>
                    <a:pt x="1008" y="258"/>
                  </a:lnTo>
                  <a:lnTo>
                    <a:pt x="1008" y="252"/>
                  </a:lnTo>
                  <a:lnTo>
                    <a:pt x="1014" y="246"/>
                  </a:lnTo>
                  <a:lnTo>
                    <a:pt x="1020" y="246"/>
                  </a:lnTo>
                  <a:lnTo>
                    <a:pt x="1032" y="240"/>
                  </a:lnTo>
                  <a:lnTo>
                    <a:pt x="1032" y="234"/>
                  </a:lnTo>
                  <a:lnTo>
                    <a:pt x="1032" y="228"/>
                  </a:lnTo>
                  <a:lnTo>
                    <a:pt x="1044" y="222"/>
                  </a:lnTo>
                  <a:lnTo>
                    <a:pt x="1044" y="210"/>
                  </a:lnTo>
                  <a:lnTo>
                    <a:pt x="1056" y="198"/>
                  </a:lnTo>
                  <a:lnTo>
                    <a:pt x="1056" y="192"/>
                  </a:lnTo>
                  <a:lnTo>
                    <a:pt x="1056" y="186"/>
                  </a:lnTo>
                  <a:lnTo>
                    <a:pt x="1062" y="180"/>
                  </a:lnTo>
                  <a:lnTo>
                    <a:pt x="1068" y="174"/>
                  </a:lnTo>
                  <a:lnTo>
                    <a:pt x="1074" y="180"/>
                  </a:lnTo>
                  <a:lnTo>
                    <a:pt x="1068" y="192"/>
                  </a:lnTo>
                  <a:lnTo>
                    <a:pt x="1074" y="198"/>
                  </a:lnTo>
                  <a:lnTo>
                    <a:pt x="1068" y="204"/>
                  </a:lnTo>
                  <a:lnTo>
                    <a:pt x="1068" y="210"/>
                  </a:lnTo>
                  <a:lnTo>
                    <a:pt x="1074" y="228"/>
                  </a:lnTo>
                  <a:lnTo>
                    <a:pt x="1080" y="234"/>
                  </a:lnTo>
                  <a:lnTo>
                    <a:pt x="1080" y="240"/>
                  </a:lnTo>
                  <a:lnTo>
                    <a:pt x="1086" y="246"/>
                  </a:lnTo>
                  <a:lnTo>
                    <a:pt x="1086" y="252"/>
                  </a:lnTo>
                  <a:lnTo>
                    <a:pt x="1080" y="252"/>
                  </a:lnTo>
                  <a:lnTo>
                    <a:pt x="1080" y="258"/>
                  </a:lnTo>
                  <a:lnTo>
                    <a:pt x="1086" y="264"/>
                  </a:lnTo>
                  <a:lnTo>
                    <a:pt x="1092" y="270"/>
                  </a:lnTo>
                  <a:lnTo>
                    <a:pt x="1086" y="276"/>
                  </a:lnTo>
                  <a:lnTo>
                    <a:pt x="1080" y="276"/>
                  </a:lnTo>
                  <a:lnTo>
                    <a:pt x="1086" y="282"/>
                  </a:lnTo>
                  <a:lnTo>
                    <a:pt x="1092" y="288"/>
                  </a:lnTo>
                  <a:lnTo>
                    <a:pt x="1098" y="300"/>
                  </a:lnTo>
                  <a:lnTo>
                    <a:pt x="1104" y="306"/>
                  </a:lnTo>
                  <a:lnTo>
                    <a:pt x="1122" y="312"/>
                  </a:lnTo>
                  <a:lnTo>
                    <a:pt x="1128" y="312"/>
                  </a:lnTo>
                  <a:lnTo>
                    <a:pt x="1134" y="312"/>
                  </a:lnTo>
                  <a:lnTo>
                    <a:pt x="1134" y="306"/>
                  </a:lnTo>
                  <a:lnTo>
                    <a:pt x="1128" y="300"/>
                  </a:lnTo>
                  <a:lnTo>
                    <a:pt x="1122" y="294"/>
                  </a:lnTo>
                  <a:lnTo>
                    <a:pt x="1110" y="288"/>
                  </a:lnTo>
                  <a:lnTo>
                    <a:pt x="1110" y="282"/>
                  </a:lnTo>
                  <a:lnTo>
                    <a:pt x="1104" y="282"/>
                  </a:lnTo>
                  <a:lnTo>
                    <a:pt x="1098" y="270"/>
                  </a:lnTo>
                  <a:lnTo>
                    <a:pt x="1092" y="270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62" name="Freeform 7">
              <a:extLst>
                <a:ext uri="{FF2B5EF4-FFF2-40B4-BE49-F238E27FC236}">
                  <a16:creationId xmlns:a16="http://schemas.microsoft.com/office/drawing/2014/main" id="{00000000-0008-0000-0200-00003E000000}"/>
                </a:ext>
              </a:extLst>
            </xdr:cNvPr>
            <xdr:cNvSpPr>
              <a:spLocks/>
            </xdr:cNvSpPr>
          </xdr:nvSpPr>
          <xdr:spPr bwMode="auto">
            <a:xfrm>
              <a:off x="4762500" y="6109766"/>
              <a:ext cx="485775" cy="85725"/>
            </a:xfrm>
            <a:custGeom>
              <a:avLst/>
              <a:gdLst/>
              <a:ahLst/>
              <a:cxnLst>
                <a:cxn ang="0">
                  <a:pos x="0" y="6"/>
                </a:cxn>
                <a:cxn ang="0">
                  <a:pos x="0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18" y="12"/>
                </a:cxn>
                <a:cxn ang="0">
                  <a:pos x="36" y="24"/>
                </a:cxn>
                <a:cxn ang="0">
                  <a:pos x="42" y="30"/>
                </a:cxn>
                <a:cxn ang="0">
                  <a:pos x="60" y="48"/>
                </a:cxn>
                <a:cxn ang="0">
                  <a:pos x="78" y="54"/>
                </a:cxn>
                <a:cxn ang="0">
                  <a:pos x="96" y="54"/>
                </a:cxn>
                <a:cxn ang="0">
                  <a:pos x="108" y="54"/>
                </a:cxn>
                <a:cxn ang="0">
                  <a:pos x="114" y="54"/>
                </a:cxn>
                <a:cxn ang="0">
                  <a:pos x="120" y="54"/>
                </a:cxn>
                <a:cxn ang="0">
                  <a:pos x="132" y="48"/>
                </a:cxn>
                <a:cxn ang="0">
                  <a:pos x="138" y="42"/>
                </a:cxn>
                <a:cxn ang="0">
                  <a:pos x="144" y="30"/>
                </a:cxn>
                <a:cxn ang="0">
                  <a:pos x="150" y="30"/>
                </a:cxn>
                <a:cxn ang="0">
                  <a:pos x="156" y="36"/>
                </a:cxn>
                <a:cxn ang="0">
                  <a:pos x="168" y="36"/>
                </a:cxn>
                <a:cxn ang="0">
                  <a:pos x="174" y="36"/>
                </a:cxn>
                <a:cxn ang="0">
                  <a:pos x="186" y="42"/>
                </a:cxn>
                <a:cxn ang="0">
                  <a:pos x="192" y="48"/>
                </a:cxn>
                <a:cxn ang="0">
                  <a:pos x="204" y="48"/>
                </a:cxn>
                <a:cxn ang="0">
                  <a:pos x="210" y="48"/>
                </a:cxn>
                <a:cxn ang="0">
                  <a:pos x="216" y="54"/>
                </a:cxn>
                <a:cxn ang="0">
                  <a:pos x="222" y="48"/>
                </a:cxn>
                <a:cxn ang="0">
                  <a:pos x="228" y="54"/>
                </a:cxn>
                <a:cxn ang="0">
                  <a:pos x="228" y="48"/>
                </a:cxn>
                <a:cxn ang="0">
                  <a:pos x="234" y="42"/>
                </a:cxn>
                <a:cxn ang="0">
                  <a:pos x="246" y="48"/>
                </a:cxn>
                <a:cxn ang="0">
                  <a:pos x="252" y="54"/>
                </a:cxn>
                <a:cxn ang="0">
                  <a:pos x="264" y="54"/>
                </a:cxn>
                <a:cxn ang="0">
                  <a:pos x="270" y="54"/>
                </a:cxn>
                <a:cxn ang="0">
                  <a:pos x="276" y="54"/>
                </a:cxn>
                <a:cxn ang="0">
                  <a:pos x="282" y="54"/>
                </a:cxn>
                <a:cxn ang="0">
                  <a:pos x="288" y="54"/>
                </a:cxn>
                <a:cxn ang="0">
                  <a:pos x="294" y="54"/>
                </a:cxn>
                <a:cxn ang="0">
                  <a:pos x="306" y="54"/>
                </a:cxn>
              </a:cxnLst>
              <a:rect l="0" t="0" r="r" b="b"/>
              <a:pathLst>
                <a:path w="306" h="54">
                  <a:moveTo>
                    <a:pt x="0" y="6"/>
                  </a:moveTo>
                  <a:lnTo>
                    <a:pt x="0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18" y="12"/>
                  </a:lnTo>
                  <a:lnTo>
                    <a:pt x="36" y="24"/>
                  </a:lnTo>
                  <a:lnTo>
                    <a:pt x="42" y="30"/>
                  </a:lnTo>
                  <a:lnTo>
                    <a:pt x="60" y="48"/>
                  </a:lnTo>
                  <a:lnTo>
                    <a:pt x="78" y="54"/>
                  </a:lnTo>
                  <a:lnTo>
                    <a:pt x="96" y="54"/>
                  </a:lnTo>
                  <a:lnTo>
                    <a:pt x="108" y="54"/>
                  </a:lnTo>
                  <a:lnTo>
                    <a:pt x="114" y="54"/>
                  </a:lnTo>
                  <a:lnTo>
                    <a:pt x="120" y="54"/>
                  </a:lnTo>
                  <a:lnTo>
                    <a:pt x="132" y="48"/>
                  </a:lnTo>
                  <a:lnTo>
                    <a:pt x="138" y="42"/>
                  </a:lnTo>
                  <a:lnTo>
                    <a:pt x="144" y="30"/>
                  </a:lnTo>
                  <a:lnTo>
                    <a:pt x="150" y="30"/>
                  </a:lnTo>
                  <a:lnTo>
                    <a:pt x="156" y="36"/>
                  </a:lnTo>
                  <a:lnTo>
                    <a:pt x="168" y="36"/>
                  </a:lnTo>
                  <a:lnTo>
                    <a:pt x="174" y="36"/>
                  </a:lnTo>
                  <a:lnTo>
                    <a:pt x="186" y="42"/>
                  </a:lnTo>
                  <a:lnTo>
                    <a:pt x="192" y="48"/>
                  </a:lnTo>
                  <a:lnTo>
                    <a:pt x="204" y="48"/>
                  </a:lnTo>
                  <a:lnTo>
                    <a:pt x="210" y="48"/>
                  </a:lnTo>
                  <a:lnTo>
                    <a:pt x="216" y="54"/>
                  </a:lnTo>
                  <a:lnTo>
                    <a:pt x="222" y="48"/>
                  </a:lnTo>
                  <a:lnTo>
                    <a:pt x="228" y="54"/>
                  </a:lnTo>
                  <a:lnTo>
                    <a:pt x="228" y="48"/>
                  </a:lnTo>
                  <a:lnTo>
                    <a:pt x="234" y="42"/>
                  </a:lnTo>
                  <a:lnTo>
                    <a:pt x="246" y="48"/>
                  </a:lnTo>
                  <a:lnTo>
                    <a:pt x="252" y="54"/>
                  </a:lnTo>
                  <a:lnTo>
                    <a:pt x="264" y="54"/>
                  </a:lnTo>
                  <a:lnTo>
                    <a:pt x="270" y="54"/>
                  </a:lnTo>
                  <a:lnTo>
                    <a:pt x="276" y="54"/>
                  </a:lnTo>
                  <a:lnTo>
                    <a:pt x="282" y="54"/>
                  </a:lnTo>
                  <a:lnTo>
                    <a:pt x="288" y="54"/>
                  </a:lnTo>
                  <a:lnTo>
                    <a:pt x="294" y="54"/>
                  </a:lnTo>
                  <a:lnTo>
                    <a:pt x="306" y="54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7" name="Aragón2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/>
          </xdr:cNvSpPr>
        </xdr:nvSpPr>
        <xdr:spPr bwMode="auto">
          <a:xfrm>
            <a:off x="12309619" y="1520828"/>
            <a:ext cx="1220095" cy="1663231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solidFill>
            <a:srgbClr val="0099C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31869B"/>
              </a:solidFill>
            </a:endParaRPr>
          </a:p>
        </xdr:txBody>
      </xdr:sp>
      <xdr:sp macro="" textlink="">
        <xdr:nvSpPr>
          <xdr:cNvPr id="8" name="Freeform 75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/>
          </xdr:cNvSpPr>
        </xdr:nvSpPr>
        <xdr:spPr bwMode="auto">
          <a:xfrm>
            <a:off x="12627905" y="2985850"/>
            <a:ext cx="167984" cy="129267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solidFill>
            <a:srgbClr val="0099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9" name="Islas Baleares2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GrpSpPr/>
        </xdr:nvGrpSpPr>
        <xdr:grpSpPr>
          <a:xfrm>
            <a:off x="13881213" y="2962926"/>
            <a:ext cx="1378886" cy="899254"/>
            <a:chOff x="6715125" y="2963863"/>
            <a:chExt cx="1447800" cy="981075"/>
          </a:xfrm>
        </xdr:grpSpPr>
        <xdr:sp macro="" textlink="">
          <xdr:nvSpPr>
            <xdr:cNvPr id="55" name="Freeform 18">
              <a:extLst>
                <a:ext uri="{FF2B5EF4-FFF2-40B4-BE49-F238E27FC236}">
                  <a16:creationId xmlns:a16="http://schemas.microsoft.com/office/drawing/2014/main" id="{00000000-0008-0000-0200-000037000000}"/>
                </a:ext>
              </a:extLst>
            </xdr:cNvPr>
            <xdr:cNvSpPr>
              <a:spLocks/>
            </xdr:cNvSpPr>
          </xdr:nvSpPr>
          <xdr:spPr bwMode="auto">
            <a:xfrm>
              <a:off x="6715125" y="3640138"/>
              <a:ext cx="200025" cy="190500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6"/>
                </a:cxn>
                <a:cxn ang="0">
                  <a:pos x="72" y="12"/>
                </a:cxn>
                <a:cxn ang="0">
                  <a:pos x="60" y="18"/>
                </a:cxn>
                <a:cxn ang="0">
                  <a:pos x="42" y="24"/>
                </a:cxn>
                <a:cxn ang="0">
                  <a:pos x="36" y="24"/>
                </a:cxn>
                <a:cxn ang="0">
                  <a:pos x="30" y="30"/>
                </a:cxn>
                <a:cxn ang="0">
                  <a:pos x="24" y="42"/>
                </a:cxn>
                <a:cxn ang="0">
                  <a:pos x="24" y="48"/>
                </a:cxn>
                <a:cxn ang="0">
                  <a:pos x="24" y="60"/>
                </a:cxn>
                <a:cxn ang="0">
                  <a:pos x="30" y="60"/>
                </a:cxn>
                <a:cxn ang="0">
                  <a:pos x="24" y="60"/>
                </a:cxn>
                <a:cxn ang="0">
                  <a:pos x="12" y="66"/>
                </a:cxn>
                <a:cxn ang="0">
                  <a:pos x="6" y="66"/>
                </a:cxn>
                <a:cxn ang="0">
                  <a:pos x="0" y="72"/>
                </a:cxn>
                <a:cxn ang="0">
                  <a:pos x="6" y="72"/>
                </a:cxn>
                <a:cxn ang="0">
                  <a:pos x="6" y="78"/>
                </a:cxn>
                <a:cxn ang="0">
                  <a:pos x="0" y="96"/>
                </a:cxn>
                <a:cxn ang="0">
                  <a:pos x="12" y="108"/>
                </a:cxn>
                <a:cxn ang="0">
                  <a:pos x="24" y="102"/>
                </a:cxn>
                <a:cxn ang="0">
                  <a:pos x="30" y="102"/>
                </a:cxn>
                <a:cxn ang="0">
                  <a:pos x="36" y="108"/>
                </a:cxn>
                <a:cxn ang="0">
                  <a:pos x="42" y="102"/>
                </a:cxn>
                <a:cxn ang="0">
                  <a:pos x="48" y="108"/>
                </a:cxn>
                <a:cxn ang="0">
                  <a:pos x="48" y="114"/>
                </a:cxn>
                <a:cxn ang="0">
                  <a:pos x="54" y="114"/>
                </a:cxn>
                <a:cxn ang="0">
                  <a:pos x="60" y="120"/>
                </a:cxn>
                <a:cxn ang="0">
                  <a:pos x="60" y="114"/>
                </a:cxn>
                <a:cxn ang="0">
                  <a:pos x="66" y="108"/>
                </a:cxn>
                <a:cxn ang="0">
                  <a:pos x="66" y="96"/>
                </a:cxn>
                <a:cxn ang="0">
                  <a:pos x="72" y="90"/>
                </a:cxn>
                <a:cxn ang="0">
                  <a:pos x="78" y="84"/>
                </a:cxn>
                <a:cxn ang="0">
                  <a:pos x="84" y="84"/>
                </a:cxn>
                <a:cxn ang="0">
                  <a:pos x="84" y="78"/>
                </a:cxn>
                <a:cxn ang="0">
                  <a:pos x="90" y="78"/>
                </a:cxn>
                <a:cxn ang="0">
                  <a:pos x="96" y="72"/>
                </a:cxn>
                <a:cxn ang="0">
                  <a:pos x="96" y="60"/>
                </a:cxn>
                <a:cxn ang="0">
                  <a:pos x="102" y="54"/>
                </a:cxn>
                <a:cxn ang="0">
                  <a:pos x="114" y="54"/>
                </a:cxn>
                <a:cxn ang="0">
                  <a:pos x="114" y="48"/>
                </a:cxn>
                <a:cxn ang="0">
                  <a:pos x="114" y="42"/>
                </a:cxn>
                <a:cxn ang="0">
                  <a:pos x="120" y="36"/>
                </a:cxn>
                <a:cxn ang="0">
                  <a:pos x="126" y="30"/>
                </a:cxn>
                <a:cxn ang="0">
                  <a:pos x="120" y="24"/>
                </a:cxn>
                <a:cxn ang="0">
                  <a:pos x="114" y="24"/>
                </a:cxn>
                <a:cxn ang="0">
                  <a:pos x="114" y="18"/>
                </a:cxn>
                <a:cxn ang="0">
                  <a:pos x="114" y="12"/>
                </a:cxn>
                <a:cxn ang="0">
                  <a:pos x="120" y="12"/>
                </a:cxn>
                <a:cxn ang="0">
                  <a:pos x="114" y="6"/>
                </a:cxn>
                <a:cxn ang="0">
                  <a:pos x="102" y="6"/>
                </a:cxn>
                <a:cxn ang="0">
                  <a:pos x="96" y="0"/>
                </a:cxn>
                <a:cxn ang="0">
                  <a:pos x="90" y="0"/>
                </a:cxn>
              </a:cxnLst>
              <a:rect l="0" t="0" r="r" b="b"/>
              <a:pathLst>
                <a:path w="126" h="120">
                  <a:moveTo>
                    <a:pt x="90" y="0"/>
                  </a:moveTo>
                  <a:lnTo>
                    <a:pt x="84" y="6"/>
                  </a:lnTo>
                  <a:lnTo>
                    <a:pt x="78" y="6"/>
                  </a:lnTo>
                  <a:lnTo>
                    <a:pt x="72" y="12"/>
                  </a:lnTo>
                  <a:lnTo>
                    <a:pt x="60" y="18"/>
                  </a:lnTo>
                  <a:lnTo>
                    <a:pt x="42" y="24"/>
                  </a:lnTo>
                  <a:lnTo>
                    <a:pt x="36" y="24"/>
                  </a:lnTo>
                  <a:lnTo>
                    <a:pt x="30" y="30"/>
                  </a:lnTo>
                  <a:lnTo>
                    <a:pt x="24" y="42"/>
                  </a:lnTo>
                  <a:lnTo>
                    <a:pt x="24" y="48"/>
                  </a:lnTo>
                  <a:lnTo>
                    <a:pt x="24" y="60"/>
                  </a:lnTo>
                  <a:lnTo>
                    <a:pt x="30" y="60"/>
                  </a:lnTo>
                  <a:lnTo>
                    <a:pt x="24" y="60"/>
                  </a:lnTo>
                  <a:lnTo>
                    <a:pt x="12" y="66"/>
                  </a:lnTo>
                  <a:lnTo>
                    <a:pt x="6" y="66"/>
                  </a:lnTo>
                  <a:lnTo>
                    <a:pt x="0" y="72"/>
                  </a:lnTo>
                  <a:lnTo>
                    <a:pt x="6" y="72"/>
                  </a:lnTo>
                  <a:lnTo>
                    <a:pt x="6" y="78"/>
                  </a:lnTo>
                  <a:lnTo>
                    <a:pt x="0" y="96"/>
                  </a:lnTo>
                  <a:lnTo>
                    <a:pt x="12" y="108"/>
                  </a:lnTo>
                  <a:lnTo>
                    <a:pt x="24" y="102"/>
                  </a:lnTo>
                  <a:lnTo>
                    <a:pt x="30" y="102"/>
                  </a:lnTo>
                  <a:lnTo>
                    <a:pt x="36" y="108"/>
                  </a:lnTo>
                  <a:lnTo>
                    <a:pt x="42" y="102"/>
                  </a:lnTo>
                  <a:lnTo>
                    <a:pt x="48" y="108"/>
                  </a:lnTo>
                  <a:lnTo>
                    <a:pt x="48" y="114"/>
                  </a:lnTo>
                  <a:lnTo>
                    <a:pt x="54" y="114"/>
                  </a:lnTo>
                  <a:lnTo>
                    <a:pt x="60" y="120"/>
                  </a:lnTo>
                  <a:lnTo>
                    <a:pt x="60" y="114"/>
                  </a:lnTo>
                  <a:lnTo>
                    <a:pt x="66" y="108"/>
                  </a:lnTo>
                  <a:lnTo>
                    <a:pt x="66" y="96"/>
                  </a:lnTo>
                  <a:lnTo>
                    <a:pt x="72" y="90"/>
                  </a:lnTo>
                  <a:lnTo>
                    <a:pt x="78" y="84"/>
                  </a:lnTo>
                  <a:lnTo>
                    <a:pt x="84" y="84"/>
                  </a:lnTo>
                  <a:lnTo>
                    <a:pt x="84" y="78"/>
                  </a:lnTo>
                  <a:lnTo>
                    <a:pt x="90" y="78"/>
                  </a:lnTo>
                  <a:lnTo>
                    <a:pt x="96" y="72"/>
                  </a:lnTo>
                  <a:lnTo>
                    <a:pt x="96" y="60"/>
                  </a:lnTo>
                  <a:lnTo>
                    <a:pt x="102" y="54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14" y="42"/>
                  </a:lnTo>
                  <a:lnTo>
                    <a:pt x="120" y="36"/>
                  </a:lnTo>
                  <a:lnTo>
                    <a:pt x="126" y="30"/>
                  </a:lnTo>
                  <a:lnTo>
                    <a:pt x="120" y="24"/>
                  </a:lnTo>
                  <a:lnTo>
                    <a:pt x="114" y="24"/>
                  </a:lnTo>
                  <a:lnTo>
                    <a:pt x="114" y="18"/>
                  </a:lnTo>
                  <a:lnTo>
                    <a:pt x="114" y="12"/>
                  </a:lnTo>
                  <a:lnTo>
                    <a:pt x="120" y="12"/>
                  </a:lnTo>
                  <a:lnTo>
                    <a:pt x="114" y="6"/>
                  </a:lnTo>
                  <a:lnTo>
                    <a:pt x="102" y="6"/>
                  </a:lnTo>
                  <a:lnTo>
                    <a:pt x="96" y="0"/>
                  </a:lnTo>
                  <a:lnTo>
                    <a:pt x="90" y="0"/>
                  </a:lnTo>
                  <a:close/>
                </a:path>
              </a:pathLst>
            </a:custGeom>
            <a:solidFill>
              <a:schemeClr val="bg1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6" name="Freeform 19">
              <a:extLst>
                <a:ext uri="{FF2B5EF4-FFF2-40B4-BE49-F238E27FC236}">
                  <a16:creationId xmlns:a16="http://schemas.microsoft.com/office/drawing/2014/main" id="{00000000-0008-0000-0200-000038000000}"/>
                </a:ext>
              </a:extLst>
            </xdr:cNvPr>
            <xdr:cNvSpPr>
              <a:spLocks/>
            </xdr:cNvSpPr>
          </xdr:nvSpPr>
          <xdr:spPr bwMode="auto">
            <a:xfrm>
              <a:off x="6810375" y="3859213"/>
              <a:ext cx="95250" cy="85725"/>
            </a:xfrm>
            <a:custGeom>
              <a:avLst/>
              <a:gdLst/>
              <a:ahLst/>
              <a:cxnLst>
                <a:cxn ang="0">
                  <a:pos x="12" y="0"/>
                </a:cxn>
                <a:cxn ang="0">
                  <a:pos x="6" y="18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48"/>
                </a:cxn>
                <a:cxn ang="0">
                  <a:pos x="6" y="54"/>
                </a:cxn>
                <a:cxn ang="0">
                  <a:pos x="6" y="48"/>
                </a:cxn>
                <a:cxn ang="0">
                  <a:pos x="12" y="42"/>
                </a:cxn>
                <a:cxn ang="0">
                  <a:pos x="24" y="36"/>
                </a:cxn>
                <a:cxn ang="0">
                  <a:pos x="30" y="36"/>
                </a:cxn>
                <a:cxn ang="0">
                  <a:pos x="36" y="42"/>
                </a:cxn>
                <a:cxn ang="0">
                  <a:pos x="42" y="48"/>
                </a:cxn>
                <a:cxn ang="0">
                  <a:pos x="54" y="48"/>
                </a:cxn>
                <a:cxn ang="0">
                  <a:pos x="60" y="42"/>
                </a:cxn>
                <a:cxn ang="0">
                  <a:pos x="60" y="36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6" y="30"/>
                </a:cxn>
                <a:cxn ang="0">
                  <a:pos x="30" y="24"/>
                </a:cxn>
                <a:cxn ang="0">
                  <a:pos x="24" y="18"/>
                </a:cxn>
                <a:cxn ang="0">
                  <a:pos x="18" y="18"/>
                </a:cxn>
                <a:cxn ang="0">
                  <a:pos x="18" y="6"/>
                </a:cxn>
                <a:cxn ang="0">
                  <a:pos x="12" y="6"/>
                </a:cxn>
                <a:cxn ang="0">
                  <a:pos x="12" y="0"/>
                </a:cxn>
              </a:cxnLst>
              <a:rect l="0" t="0" r="r" b="b"/>
              <a:pathLst>
                <a:path w="60" h="54">
                  <a:moveTo>
                    <a:pt x="12" y="0"/>
                  </a:moveTo>
                  <a:lnTo>
                    <a:pt x="6" y="18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48"/>
                  </a:lnTo>
                  <a:lnTo>
                    <a:pt x="6" y="54"/>
                  </a:lnTo>
                  <a:lnTo>
                    <a:pt x="6" y="48"/>
                  </a:lnTo>
                  <a:lnTo>
                    <a:pt x="12" y="42"/>
                  </a:lnTo>
                  <a:lnTo>
                    <a:pt x="24" y="36"/>
                  </a:lnTo>
                  <a:lnTo>
                    <a:pt x="30" y="36"/>
                  </a:lnTo>
                  <a:lnTo>
                    <a:pt x="36" y="42"/>
                  </a:lnTo>
                  <a:lnTo>
                    <a:pt x="42" y="48"/>
                  </a:lnTo>
                  <a:lnTo>
                    <a:pt x="54" y="48"/>
                  </a:lnTo>
                  <a:lnTo>
                    <a:pt x="60" y="42"/>
                  </a:lnTo>
                  <a:lnTo>
                    <a:pt x="60" y="36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6" y="30"/>
                  </a:lnTo>
                  <a:lnTo>
                    <a:pt x="30" y="24"/>
                  </a:lnTo>
                  <a:lnTo>
                    <a:pt x="24" y="18"/>
                  </a:lnTo>
                  <a:lnTo>
                    <a:pt x="18" y="18"/>
                  </a:lnTo>
                  <a:lnTo>
                    <a:pt x="18" y="6"/>
                  </a:lnTo>
                  <a:lnTo>
                    <a:pt x="12" y="6"/>
                  </a:lnTo>
                  <a:lnTo>
                    <a:pt x="12" y="0"/>
                  </a:lnTo>
                  <a:close/>
                </a:path>
              </a:pathLst>
            </a:custGeom>
            <a:solidFill>
              <a:schemeClr val="bg1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7" name="Freeform 20">
              <a:extLst>
                <a:ext uri="{FF2B5EF4-FFF2-40B4-BE49-F238E27FC236}">
                  <a16:creationId xmlns:a16="http://schemas.microsoft.com/office/drawing/2014/main" id="{00000000-0008-0000-0200-000039000000}"/>
                </a:ext>
              </a:extLst>
            </xdr:cNvPr>
            <xdr:cNvSpPr>
              <a:spLocks/>
            </xdr:cNvSpPr>
          </xdr:nvSpPr>
          <xdr:spPr bwMode="auto">
            <a:xfrm>
              <a:off x="7905750" y="2963863"/>
              <a:ext cx="257175" cy="171450"/>
            </a:xfrm>
            <a:custGeom>
              <a:avLst/>
              <a:gdLst/>
              <a:ahLst/>
              <a:cxnLst>
                <a:cxn ang="0">
                  <a:pos x="60" y="12"/>
                </a:cxn>
                <a:cxn ang="0">
                  <a:pos x="48" y="18"/>
                </a:cxn>
                <a:cxn ang="0">
                  <a:pos x="24" y="18"/>
                </a:cxn>
                <a:cxn ang="0">
                  <a:pos x="6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0" y="42"/>
                </a:cxn>
                <a:cxn ang="0">
                  <a:pos x="6" y="42"/>
                </a:cxn>
                <a:cxn ang="0">
                  <a:pos x="12" y="48"/>
                </a:cxn>
                <a:cxn ang="0">
                  <a:pos x="6" y="60"/>
                </a:cxn>
                <a:cxn ang="0">
                  <a:pos x="6" y="66"/>
                </a:cxn>
                <a:cxn ang="0">
                  <a:pos x="6" y="72"/>
                </a:cxn>
                <a:cxn ang="0">
                  <a:pos x="18" y="72"/>
                </a:cxn>
                <a:cxn ang="0">
                  <a:pos x="24" y="72"/>
                </a:cxn>
                <a:cxn ang="0">
                  <a:pos x="36" y="66"/>
                </a:cxn>
                <a:cxn ang="0">
                  <a:pos x="48" y="66"/>
                </a:cxn>
                <a:cxn ang="0">
                  <a:pos x="72" y="72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8" y="90"/>
                </a:cxn>
                <a:cxn ang="0">
                  <a:pos x="126" y="102"/>
                </a:cxn>
                <a:cxn ang="0">
                  <a:pos x="132" y="102"/>
                </a:cxn>
                <a:cxn ang="0">
                  <a:pos x="144" y="108"/>
                </a:cxn>
                <a:cxn ang="0">
                  <a:pos x="156" y="102"/>
                </a:cxn>
                <a:cxn ang="0">
                  <a:pos x="156" y="96"/>
                </a:cxn>
                <a:cxn ang="0">
                  <a:pos x="156" y="90"/>
                </a:cxn>
                <a:cxn ang="0">
                  <a:pos x="156" y="84"/>
                </a:cxn>
                <a:cxn ang="0">
                  <a:pos x="162" y="78"/>
                </a:cxn>
                <a:cxn ang="0">
                  <a:pos x="156" y="72"/>
                </a:cxn>
                <a:cxn ang="0">
                  <a:pos x="150" y="66"/>
                </a:cxn>
                <a:cxn ang="0">
                  <a:pos x="144" y="54"/>
                </a:cxn>
                <a:cxn ang="0">
                  <a:pos x="138" y="54"/>
                </a:cxn>
                <a:cxn ang="0">
                  <a:pos x="132" y="54"/>
                </a:cxn>
                <a:cxn ang="0">
                  <a:pos x="138" y="48"/>
                </a:cxn>
                <a:cxn ang="0">
                  <a:pos x="138" y="36"/>
                </a:cxn>
                <a:cxn ang="0">
                  <a:pos x="138" y="30"/>
                </a:cxn>
                <a:cxn ang="0">
                  <a:pos x="132" y="30"/>
                </a:cxn>
                <a:cxn ang="0">
                  <a:pos x="126" y="36"/>
                </a:cxn>
                <a:cxn ang="0">
                  <a:pos x="120" y="30"/>
                </a:cxn>
                <a:cxn ang="0">
                  <a:pos x="120" y="24"/>
                </a:cxn>
                <a:cxn ang="0">
                  <a:pos x="114" y="18"/>
                </a:cxn>
                <a:cxn ang="0">
                  <a:pos x="108" y="24"/>
                </a:cxn>
                <a:cxn ang="0">
                  <a:pos x="108" y="12"/>
                </a:cxn>
                <a:cxn ang="0">
                  <a:pos x="108" y="6"/>
                </a:cxn>
                <a:cxn ang="0">
                  <a:pos x="102" y="6"/>
                </a:cxn>
                <a:cxn ang="0">
                  <a:pos x="102" y="12"/>
                </a:cxn>
                <a:cxn ang="0">
                  <a:pos x="102" y="24"/>
                </a:cxn>
                <a:cxn ang="0">
                  <a:pos x="96" y="24"/>
                </a:cxn>
                <a:cxn ang="0">
                  <a:pos x="96" y="12"/>
                </a:cxn>
                <a:cxn ang="0">
                  <a:pos x="90" y="18"/>
                </a:cxn>
                <a:cxn ang="0">
                  <a:pos x="84" y="0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0" y="12"/>
                </a:cxn>
              </a:cxnLst>
              <a:rect l="0" t="0" r="r" b="b"/>
              <a:pathLst>
                <a:path w="162" h="108">
                  <a:moveTo>
                    <a:pt x="60" y="12"/>
                  </a:moveTo>
                  <a:lnTo>
                    <a:pt x="48" y="18"/>
                  </a:lnTo>
                  <a:lnTo>
                    <a:pt x="24" y="18"/>
                  </a:lnTo>
                  <a:lnTo>
                    <a:pt x="6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0" y="42"/>
                  </a:lnTo>
                  <a:lnTo>
                    <a:pt x="6" y="42"/>
                  </a:lnTo>
                  <a:lnTo>
                    <a:pt x="12" y="48"/>
                  </a:lnTo>
                  <a:lnTo>
                    <a:pt x="6" y="60"/>
                  </a:lnTo>
                  <a:lnTo>
                    <a:pt x="6" y="66"/>
                  </a:lnTo>
                  <a:lnTo>
                    <a:pt x="6" y="72"/>
                  </a:lnTo>
                  <a:lnTo>
                    <a:pt x="18" y="72"/>
                  </a:lnTo>
                  <a:lnTo>
                    <a:pt x="24" y="72"/>
                  </a:lnTo>
                  <a:lnTo>
                    <a:pt x="36" y="66"/>
                  </a:lnTo>
                  <a:lnTo>
                    <a:pt x="48" y="66"/>
                  </a:lnTo>
                  <a:lnTo>
                    <a:pt x="72" y="72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8" y="90"/>
                  </a:lnTo>
                  <a:lnTo>
                    <a:pt x="126" y="102"/>
                  </a:lnTo>
                  <a:lnTo>
                    <a:pt x="132" y="102"/>
                  </a:lnTo>
                  <a:lnTo>
                    <a:pt x="144" y="108"/>
                  </a:lnTo>
                  <a:lnTo>
                    <a:pt x="156" y="102"/>
                  </a:lnTo>
                  <a:lnTo>
                    <a:pt x="156" y="96"/>
                  </a:lnTo>
                  <a:lnTo>
                    <a:pt x="156" y="90"/>
                  </a:lnTo>
                  <a:lnTo>
                    <a:pt x="156" y="84"/>
                  </a:lnTo>
                  <a:lnTo>
                    <a:pt x="162" y="78"/>
                  </a:lnTo>
                  <a:lnTo>
                    <a:pt x="156" y="72"/>
                  </a:lnTo>
                  <a:lnTo>
                    <a:pt x="150" y="66"/>
                  </a:lnTo>
                  <a:lnTo>
                    <a:pt x="144" y="54"/>
                  </a:lnTo>
                  <a:lnTo>
                    <a:pt x="138" y="54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38" y="36"/>
                  </a:lnTo>
                  <a:lnTo>
                    <a:pt x="138" y="30"/>
                  </a:lnTo>
                  <a:lnTo>
                    <a:pt x="132" y="30"/>
                  </a:lnTo>
                  <a:lnTo>
                    <a:pt x="126" y="36"/>
                  </a:lnTo>
                  <a:lnTo>
                    <a:pt x="120" y="30"/>
                  </a:lnTo>
                  <a:lnTo>
                    <a:pt x="120" y="24"/>
                  </a:lnTo>
                  <a:lnTo>
                    <a:pt x="114" y="18"/>
                  </a:lnTo>
                  <a:lnTo>
                    <a:pt x="108" y="24"/>
                  </a:lnTo>
                  <a:lnTo>
                    <a:pt x="108" y="12"/>
                  </a:lnTo>
                  <a:lnTo>
                    <a:pt x="108" y="6"/>
                  </a:lnTo>
                  <a:lnTo>
                    <a:pt x="102" y="6"/>
                  </a:lnTo>
                  <a:lnTo>
                    <a:pt x="102" y="12"/>
                  </a:lnTo>
                  <a:lnTo>
                    <a:pt x="102" y="24"/>
                  </a:lnTo>
                  <a:lnTo>
                    <a:pt x="96" y="24"/>
                  </a:lnTo>
                  <a:lnTo>
                    <a:pt x="96" y="12"/>
                  </a:lnTo>
                  <a:lnTo>
                    <a:pt x="90" y="18"/>
                  </a:lnTo>
                  <a:lnTo>
                    <a:pt x="84" y="0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0" y="12"/>
                  </a:lnTo>
                  <a:close/>
                </a:path>
              </a:pathLst>
            </a:custGeom>
            <a:solidFill>
              <a:schemeClr val="bg1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8" name="Freeform 21">
              <a:extLst>
                <a:ext uri="{FF2B5EF4-FFF2-40B4-BE49-F238E27FC236}">
                  <a16:creationId xmlns:a16="http://schemas.microsoft.com/office/drawing/2014/main" id="{00000000-0008-0000-0200-00003A000000}"/>
                </a:ext>
              </a:extLst>
            </xdr:cNvPr>
            <xdr:cNvSpPr>
              <a:spLocks/>
            </xdr:cNvSpPr>
          </xdr:nvSpPr>
          <xdr:spPr bwMode="auto">
            <a:xfrm>
              <a:off x="7239000" y="3078163"/>
              <a:ext cx="523875" cy="428625"/>
            </a:xfrm>
            <a:custGeom>
              <a:avLst/>
              <a:gdLst/>
              <a:ahLst/>
              <a:cxnLst>
                <a:cxn ang="0">
                  <a:pos x="246" y="0"/>
                </a:cxn>
                <a:cxn ang="0">
                  <a:pos x="228" y="0"/>
                </a:cxn>
                <a:cxn ang="0">
                  <a:pos x="210" y="12"/>
                </a:cxn>
                <a:cxn ang="0">
                  <a:pos x="186" y="18"/>
                </a:cxn>
                <a:cxn ang="0">
                  <a:pos x="162" y="18"/>
                </a:cxn>
                <a:cxn ang="0">
                  <a:pos x="144" y="42"/>
                </a:cxn>
                <a:cxn ang="0">
                  <a:pos x="108" y="54"/>
                </a:cxn>
                <a:cxn ang="0">
                  <a:pos x="96" y="72"/>
                </a:cxn>
                <a:cxn ang="0">
                  <a:pos x="84" y="84"/>
                </a:cxn>
                <a:cxn ang="0">
                  <a:pos x="66" y="102"/>
                </a:cxn>
                <a:cxn ang="0">
                  <a:pos x="18" y="138"/>
                </a:cxn>
                <a:cxn ang="0">
                  <a:pos x="0" y="144"/>
                </a:cxn>
                <a:cxn ang="0">
                  <a:pos x="6" y="174"/>
                </a:cxn>
                <a:cxn ang="0">
                  <a:pos x="24" y="180"/>
                </a:cxn>
                <a:cxn ang="0">
                  <a:pos x="36" y="186"/>
                </a:cxn>
                <a:cxn ang="0">
                  <a:pos x="54" y="204"/>
                </a:cxn>
                <a:cxn ang="0">
                  <a:pos x="54" y="180"/>
                </a:cxn>
                <a:cxn ang="0">
                  <a:pos x="72" y="168"/>
                </a:cxn>
                <a:cxn ang="0">
                  <a:pos x="84" y="156"/>
                </a:cxn>
                <a:cxn ang="0">
                  <a:pos x="108" y="168"/>
                </a:cxn>
                <a:cxn ang="0">
                  <a:pos x="114" y="186"/>
                </a:cxn>
                <a:cxn ang="0">
                  <a:pos x="120" y="198"/>
                </a:cxn>
                <a:cxn ang="0">
                  <a:pos x="132" y="228"/>
                </a:cxn>
                <a:cxn ang="0">
                  <a:pos x="150" y="234"/>
                </a:cxn>
                <a:cxn ang="0">
                  <a:pos x="180" y="234"/>
                </a:cxn>
                <a:cxn ang="0">
                  <a:pos x="198" y="240"/>
                </a:cxn>
                <a:cxn ang="0">
                  <a:pos x="204" y="246"/>
                </a:cxn>
                <a:cxn ang="0">
                  <a:pos x="210" y="264"/>
                </a:cxn>
                <a:cxn ang="0">
                  <a:pos x="228" y="258"/>
                </a:cxn>
                <a:cxn ang="0">
                  <a:pos x="252" y="240"/>
                </a:cxn>
                <a:cxn ang="0">
                  <a:pos x="264" y="228"/>
                </a:cxn>
                <a:cxn ang="0">
                  <a:pos x="276" y="204"/>
                </a:cxn>
                <a:cxn ang="0">
                  <a:pos x="294" y="162"/>
                </a:cxn>
                <a:cxn ang="0">
                  <a:pos x="306" y="150"/>
                </a:cxn>
                <a:cxn ang="0">
                  <a:pos x="312" y="126"/>
                </a:cxn>
                <a:cxn ang="0">
                  <a:pos x="324" y="108"/>
                </a:cxn>
                <a:cxn ang="0">
                  <a:pos x="330" y="84"/>
                </a:cxn>
                <a:cxn ang="0">
                  <a:pos x="318" y="72"/>
                </a:cxn>
                <a:cxn ang="0">
                  <a:pos x="288" y="66"/>
                </a:cxn>
                <a:cxn ang="0">
                  <a:pos x="264" y="84"/>
                </a:cxn>
                <a:cxn ang="0">
                  <a:pos x="234" y="72"/>
                </a:cxn>
                <a:cxn ang="0">
                  <a:pos x="222" y="48"/>
                </a:cxn>
                <a:cxn ang="0">
                  <a:pos x="240" y="42"/>
                </a:cxn>
                <a:cxn ang="0">
                  <a:pos x="240" y="24"/>
                </a:cxn>
                <a:cxn ang="0">
                  <a:pos x="216" y="36"/>
                </a:cxn>
                <a:cxn ang="0">
                  <a:pos x="210" y="24"/>
                </a:cxn>
                <a:cxn ang="0">
                  <a:pos x="222" y="12"/>
                </a:cxn>
              </a:cxnLst>
              <a:rect l="0" t="0" r="r" b="b"/>
              <a:pathLst>
                <a:path w="330" h="270">
                  <a:moveTo>
                    <a:pt x="234" y="6"/>
                  </a:moveTo>
                  <a:lnTo>
                    <a:pt x="240" y="6"/>
                  </a:lnTo>
                  <a:lnTo>
                    <a:pt x="246" y="0"/>
                  </a:lnTo>
                  <a:lnTo>
                    <a:pt x="240" y="0"/>
                  </a:lnTo>
                  <a:lnTo>
                    <a:pt x="234" y="0"/>
                  </a:lnTo>
                  <a:lnTo>
                    <a:pt x="228" y="0"/>
                  </a:lnTo>
                  <a:lnTo>
                    <a:pt x="222" y="6"/>
                  </a:lnTo>
                  <a:lnTo>
                    <a:pt x="216" y="6"/>
                  </a:lnTo>
                  <a:lnTo>
                    <a:pt x="210" y="12"/>
                  </a:lnTo>
                  <a:lnTo>
                    <a:pt x="204" y="12"/>
                  </a:lnTo>
                  <a:lnTo>
                    <a:pt x="198" y="12"/>
                  </a:lnTo>
                  <a:lnTo>
                    <a:pt x="186" y="18"/>
                  </a:lnTo>
                  <a:lnTo>
                    <a:pt x="180" y="18"/>
                  </a:lnTo>
                  <a:lnTo>
                    <a:pt x="174" y="18"/>
                  </a:lnTo>
                  <a:lnTo>
                    <a:pt x="162" y="18"/>
                  </a:lnTo>
                  <a:lnTo>
                    <a:pt x="156" y="24"/>
                  </a:lnTo>
                  <a:lnTo>
                    <a:pt x="144" y="36"/>
                  </a:lnTo>
                  <a:lnTo>
                    <a:pt x="144" y="42"/>
                  </a:lnTo>
                  <a:lnTo>
                    <a:pt x="132" y="42"/>
                  </a:lnTo>
                  <a:lnTo>
                    <a:pt x="120" y="48"/>
                  </a:lnTo>
                  <a:lnTo>
                    <a:pt x="108" y="54"/>
                  </a:lnTo>
                  <a:lnTo>
                    <a:pt x="102" y="60"/>
                  </a:lnTo>
                  <a:lnTo>
                    <a:pt x="96" y="66"/>
                  </a:lnTo>
                  <a:lnTo>
                    <a:pt x="96" y="72"/>
                  </a:lnTo>
                  <a:lnTo>
                    <a:pt x="90" y="72"/>
                  </a:lnTo>
                  <a:lnTo>
                    <a:pt x="84" y="78"/>
                  </a:lnTo>
                  <a:lnTo>
                    <a:pt x="84" y="84"/>
                  </a:lnTo>
                  <a:lnTo>
                    <a:pt x="78" y="84"/>
                  </a:lnTo>
                  <a:lnTo>
                    <a:pt x="72" y="96"/>
                  </a:lnTo>
                  <a:lnTo>
                    <a:pt x="66" y="102"/>
                  </a:lnTo>
                  <a:lnTo>
                    <a:pt x="54" y="108"/>
                  </a:lnTo>
                  <a:lnTo>
                    <a:pt x="42" y="120"/>
                  </a:lnTo>
                  <a:lnTo>
                    <a:pt x="18" y="138"/>
                  </a:lnTo>
                  <a:lnTo>
                    <a:pt x="12" y="138"/>
                  </a:lnTo>
                  <a:lnTo>
                    <a:pt x="6" y="144"/>
                  </a:lnTo>
                  <a:lnTo>
                    <a:pt x="0" y="144"/>
                  </a:lnTo>
                  <a:lnTo>
                    <a:pt x="0" y="150"/>
                  </a:lnTo>
                  <a:lnTo>
                    <a:pt x="0" y="168"/>
                  </a:lnTo>
                  <a:lnTo>
                    <a:pt x="6" y="174"/>
                  </a:lnTo>
                  <a:lnTo>
                    <a:pt x="12" y="174"/>
                  </a:lnTo>
                  <a:lnTo>
                    <a:pt x="18" y="174"/>
                  </a:lnTo>
                  <a:lnTo>
                    <a:pt x="24" y="180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36" y="186"/>
                  </a:lnTo>
                  <a:lnTo>
                    <a:pt x="42" y="198"/>
                  </a:lnTo>
                  <a:lnTo>
                    <a:pt x="48" y="204"/>
                  </a:lnTo>
                  <a:lnTo>
                    <a:pt x="54" y="204"/>
                  </a:lnTo>
                  <a:lnTo>
                    <a:pt x="54" y="198"/>
                  </a:lnTo>
                  <a:lnTo>
                    <a:pt x="54" y="186"/>
                  </a:lnTo>
                  <a:lnTo>
                    <a:pt x="54" y="180"/>
                  </a:lnTo>
                  <a:lnTo>
                    <a:pt x="60" y="174"/>
                  </a:lnTo>
                  <a:lnTo>
                    <a:pt x="72" y="174"/>
                  </a:lnTo>
                  <a:lnTo>
                    <a:pt x="72" y="168"/>
                  </a:lnTo>
                  <a:lnTo>
                    <a:pt x="78" y="168"/>
                  </a:lnTo>
                  <a:lnTo>
                    <a:pt x="78" y="162"/>
                  </a:lnTo>
                  <a:lnTo>
                    <a:pt x="84" y="156"/>
                  </a:lnTo>
                  <a:lnTo>
                    <a:pt x="90" y="162"/>
                  </a:lnTo>
                  <a:lnTo>
                    <a:pt x="90" y="156"/>
                  </a:lnTo>
                  <a:lnTo>
                    <a:pt x="108" y="168"/>
                  </a:lnTo>
                  <a:lnTo>
                    <a:pt x="114" y="174"/>
                  </a:lnTo>
                  <a:lnTo>
                    <a:pt x="120" y="180"/>
                  </a:lnTo>
                  <a:lnTo>
                    <a:pt x="114" y="186"/>
                  </a:lnTo>
                  <a:lnTo>
                    <a:pt x="114" y="192"/>
                  </a:lnTo>
                  <a:lnTo>
                    <a:pt x="114" y="198"/>
                  </a:lnTo>
                  <a:lnTo>
                    <a:pt x="120" y="198"/>
                  </a:lnTo>
                  <a:lnTo>
                    <a:pt x="120" y="216"/>
                  </a:lnTo>
                  <a:lnTo>
                    <a:pt x="126" y="222"/>
                  </a:lnTo>
                  <a:lnTo>
                    <a:pt x="132" y="228"/>
                  </a:lnTo>
                  <a:lnTo>
                    <a:pt x="138" y="234"/>
                  </a:lnTo>
                  <a:lnTo>
                    <a:pt x="144" y="234"/>
                  </a:lnTo>
                  <a:lnTo>
                    <a:pt x="150" y="234"/>
                  </a:lnTo>
                  <a:lnTo>
                    <a:pt x="162" y="234"/>
                  </a:lnTo>
                  <a:lnTo>
                    <a:pt x="168" y="234"/>
                  </a:lnTo>
                  <a:lnTo>
                    <a:pt x="180" y="234"/>
                  </a:lnTo>
                  <a:lnTo>
                    <a:pt x="192" y="234"/>
                  </a:lnTo>
                  <a:lnTo>
                    <a:pt x="192" y="240"/>
                  </a:lnTo>
                  <a:lnTo>
                    <a:pt x="198" y="240"/>
                  </a:lnTo>
                  <a:lnTo>
                    <a:pt x="192" y="246"/>
                  </a:lnTo>
                  <a:lnTo>
                    <a:pt x="198" y="246"/>
                  </a:lnTo>
                  <a:lnTo>
                    <a:pt x="204" y="246"/>
                  </a:lnTo>
                  <a:lnTo>
                    <a:pt x="204" y="252"/>
                  </a:lnTo>
                  <a:lnTo>
                    <a:pt x="210" y="258"/>
                  </a:lnTo>
                  <a:lnTo>
                    <a:pt x="210" y="264"/>
                  </a:lnTo>
                  <a:lnTo>
                    <a:pt x="222" y="270"/>
                  </a:lnTo>
                  <a:lnTo>
                    <a:pt x="222" y="264"/>
                  </a:lnTo>
                  <a:lnTo>
                    <a:pt x="228" y="258"/>
                  </a:lnTo>
                  <a:lnTo>
                    <a:pt x="240" y="246"/>
                  </a:lnTo>
                  <a:lnTo>
                    <a:pt x="246" y="246"/>
                  </a:lnTo>
                  <a:lnTo>
                    <a:pt x="252" y="240"/>
                  </a:lnTo>
                  <a:lnTo>
                    <a:pt x="258" y="234"/>
                  </a:lnTo>
                  <a:lnTo>
                    <a:pt x="258" y="228"/>
                  </a:lnTo>
                  <a:lnTo>
                    <a:pt x="264" y="228"/>
                  </a:lnTo>
                  <a:lnTo>
                    <a:pt x="270" y="222"/>
                  </a:lnTo>
                  <a:lnTo>
                    <a:pt x="270" y="216"/>
                  </a:lnTo>
                  <a:lnTo>
                    <a:pt x="276" y="204"/>
                  </a:lnTo>
                  <a:lnTo>
                    <a:pt x="282" y="198"/>
                  </a:lnTo>
                  <a:lnTo>
                    <a:pt x="282" y="174"/>
                  </a:lnTo>
                  <a:lnTo>
                    <a:pt x="294" y="162"/>
                  </a:lnTo>
                  <a:lnTo>
                    <a:pt x="300" y="156"/>
                  </a:lnTo>
                  <a:lnTo>
                    <a:pt x="300" y="150"/>
                  </a:lnTo>
                  <a:lnTo>
                    <a:pt x="306" y="150"/>
                  </a:lnTo>
                  <a:lnTo>
                    <a:pt x="312" y="138"/>
                  </a:lnTo>
                  <a:lnTo>
                    <a:pt x="312" y="132"/>
                  </a:lnTo>
                  <a:lnTo>
                    <a:pt x="312" y="126"/>
                  </a:lnTo>
                  <a:lnTo>
                    <a:pt x="318" y="126"/>
                  </a:lnTo>
                  <a:lnTo>
                    <a:pt x="318" y="114"/>
                  </a:lnTo>
                  <a:lnTo>
                    <a:pt x="324" y="108"/>
                  </a:lnTo>
                  <a:lnTo>
                    <a:pt x="330" y="102"/>
                  </a:lnTo>
                  <a:lnTo>
                    <a:pt x="330" y="90"/>
                  </a:lnTo>
                  <a:lnTo>
                    <a:pt x="330" y="84"/>
                  </a:lnTo>
                  <a:lnTo>
                    <a:pt x="324" y="84"/>
                  </a:lnTo>
                  <a:lnTo>
                    <a:pt x="324" y="78"/>
                  </a:lnTo>
                  <a:lnTo>
                    <a:pt x="318" y="72"/>
                  </a:lnTo>
                  <a:lnTo>
                    <a:pt x="306" y="72"/>
                  </a:lnTo>
                  <a:lnTo>
                    <a:pt x="300" y="66"/>
                  </a:lnTo>
                  <a:lnTo>
                    <a:pt x="288" y="66"/>
                  </a:lnTo>
                  <a:lnTo>
                    <a:pt x="282" y="72"/>
                  </a:lnTo>
                  <a:lnTo>
                    <a:pt x="270" y="78"/>
                  </a:lnTo>
                  <a:lnTo>
                    <a:pt x="264" y="84"/>
                  </a:lnTo>
                  <a:lnTo>
                    <a:pt x="252" y="78"/>
                  </a:lnTo>
                  <a:lnTo>
                    <a:pt x="246" y="78"/>
                  </a:lnTo>
                  <a:lnTo>
                    <a:pt x="234" y="72"/>
                  </a:lnTo>
                  <a:lnTo>
                    <a:pt x="228" y="66"/>
                  </a:lnTo>
                  <a:lnTo>
                    <a:pt x="222" y="54"/>
                  </a:lnTo>
                  <a:lnTo>
                    <a:pt x="222" y="48"/>
                  </a:lnTo>
                  <a:lnTo>
                    <a:pt x="228" y="42"/>
                  </a:lnTo>
                  <a:lnTo>
                    <a:pt x="234" y="48"/>
                  </a:lnTo>
                  <a:lnTo>
                    <a:pt x="240" y="42"/>
                  </a:lnTo>
                  <a:lnTo>
                    <a:pt x="246" y="36"/>
                  </a:lnTo>
                  <a:lnTo>
                    <a:pt x="240" y="30"/>
                  </a:lnTo>
                  <a:lnTo>
                    <a:pt x="240" y="24"/>
                  </a:lnTo>
                  <a:lnTo>
                    <a:pt x="234" y="30"/>
                  </a:lnTo>
                  <a:lnTo>
                    <a:pt x="228" y="30"/>
                  </a:lnTo>
                  <a:lnTo>
                    <a:pt x="216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10" y="24"/>
                  </a:lnTo>
                  <a:lnTo>
                    <a:pt x="216" y="24"/>
                  </a:lnTo>
                  <a:lnTo>
                    <a:pt x="222" y="18"/>
                  </a:lnTo>
                  <a:lnTo>
                    <a:pt x="222" y="12"/>
                  </a:lnTo>
                  <a:lnTo>
                    <a:pt x="234" y="12"/>
                  </a:lnTo>
                  <a:lnTo>
                    <a:pt x="234" y="6"/>
                  </a:lnTo>
                  <a:close/>
                </a:path>
              </a:pathLst>
            </a:custGeom>
            <a:solidFill>
              <a:schemeClr val="bg1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9" name="Freeform 22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SpPr>
              <a:spLocks/>
            </xdr:cNvSpPr>
          </xdr:nvSpPr>
          <xdr:spPr bwMode="auto">
            <a:xfrm>
              <a:off x="7543800" y="3554413"/>
              <a:ext cx="9525" cy="9525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0" y="6"/>
                </a:cxn>
                <a:cxn ang="0">
                  <a:pos x="6" y="0"/>
                </a:cxn>
                <a:cxn ang="0">
                  <a:pos x="0" y="0"/>
                </a:cxn>
              </a:cxnLst>
              <a:rect l="0" t="0" r="r" b="b"/>
              <a:pathLst>
                <a:path w="6" h="6">
                  <a:moveTo>
                    <a:pt x="0" y="0"/>
                  </a:moveTo>
                  <a:lnTo>
                    <a:pt x="0" y="6"/>
                  </a:lnTo>
                  <a:lnTo>
                    <a:pt x="6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C2D69A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60" name="Freeform 23">
              <a:extLst>
                <a:ext uri="{FF2B5EF4-FFF2-40B4-BE49-F238E27FC236}">
                  <a16:creationId xmlns:a16="http://schemas.microsoft.com/office/drawing/2014/main" id="{00000000-0008-0000-0200-00003C000000}"/>
                </a:ext>
              </a:extLst>
            </xdr:cNvPr>
            <xdr:cNvSpPr>
              <a:spLocks/>
            </xdr:cNvSpPr>
          </xdr:nvSpPr>
          <xdr:spPr bwMode="auto">
            <a:xfrm>
              <a:off x="7524750" y="3563938"/>
              <a:ext cx="28575" cy="28575"/>
            </a:xfrm>
            <a:custGeom>
              <a:avLst/>
              <a:gdLst/>
              <a:ahLst/>
              <a:cxnLst>
                <a:cxn ang="0">
                  <a:pos x="18" y="0"/>
                </a:cxn>
                <a:cxn ang="0">
                  <a:pos x="12" y="0"/>
                </a:cxn>
                <a:cxn ang="0">
                  <a:pos x="12" y="6"/>
                </a:cxn>
                <a:cxn ang="0">
                  <a:pos x="12" y="12"/>
                </a:cxn>
                <a:cxn ang="0">
                  <a:pos x="6" y="6"/>
                </a:cxn>
                <a:cxn ang="0">
                  <a:pos x="6" y="12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2"/>
                </a:cxn>
                <a:cxn ang="0">
                  <a:pos x="6" y="18"/>
                </a:cxn>
                <a:cxn ang="0">
                  <a:pos x="12" y="18"/>
                </a:cxn>
                <a:cxn ang="0">
                  <a:pos x="18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8" y="0"/>
                </a:cxn>
              </a:cxnLst>
              <a:rect l="0" t="0" r="r" b="b"/>
              <a:pathLst>
                <a:path w="18" h="18">
                  <a:moveTo>
                    <a:pt x="18" y="0"/>
                  </a:moveTo>
                  <a:lnTo>
                    <a:pt x="12" y="0"/>
                  </a:lnTo>
                  <a:lnTo>
                    <a:pt x="12" y="6"/>
                  </a:lnTo>
                  <a:lnTo>
                    <a:pt x="12" y="12"/>
                  </a:lnTo>
                  <a:lnTo>
                    <a:pt x="6" y="6"/>
                  </a:lnTo>
                  <a:lnTo>
                    <a:pt x="6" y="12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18"/>
                  </a:lnTo>
                  <a:lnTo>
                    <a:pt x="6" y="12"/>
                  </a:lnTo>
                  <a:lnTo>
                    <a:pt x="6" y="18"/>
                  </a:lnTo>
                  <a:lnTo>
                    <a:pt x="12" y="18"/>
                  </a:lnTo>
                  <a:lnTo>
                    <a:pt x="18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8" y="0"/>
                  </a:lnTo>
                  <a:close/>
                </a:path>
              </a:pathLst>
            </a:custGeom>
            <a:solidFill>
              <a:srgbClr val="C2D69A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10" name="País Vasco2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>
            <a:spLocks/>
          </xdr:cNvSpPr>
        </xdr:nvSpPr>
        <xdr:spPr bwMode="auto">
          <a:xfrm>
            <a:off x="11694953" y="1208071"/>
            <a:ext cx="771087" cy="532568"/>
          </a:xfrm>
          <a:custGeom>
            <a:avLst/>
            <a:gdLst/>
            <a:ahLst/>
            <a:cxnLst>
              <a:cxn ang="0">
                <a:pos x="480" y="54"/>
              </a:cxn>
              <a:cxn ang="0">
                <a:pos x="462" y="72"/>
              </a:cxn>
              <a:cxn ang="0">
                <a:pos x="444" y="84"/>
              </a:cxn>
              <a:cxn ang="0">
                <a:pos x="414" y="138"/>
              </a:cxn>
              <a:cxn ang="0">
                <a:pos x="408" y="162"/>
              </a:cxn>
              <a:cxn ang="0">
                <a:pos x="384" y="186"/>
              </a:cxn>
              <a:cxn ang="0">
                <a:pos x="348" y="198"/>
              </a:cxn>
              <a:cxn ang="0">
                <a:pos x="354" y="228"/>
              </a:cxn>
              <a:cxn ang="0">
                <a:pos x="342" y="258"/>
              </a:cxn>
              <a:cxn ang="0">
                <a:pos x="330" y="282"/>
              </a:cxn>
              <a:cxn ang="0">
                <a:pos x="342" y="300"/>
              </a:cxn>
              <a:cxn ang="0">
                <a:pos x="312" y="306"/>
              </a:cxn>
              <a:cxn ang="0">
                <a:pos x="294" y="306"/>
              </a:cxn>
              <a:cxn ang="0">
                <a:pos x="288" y="318"/>
              </a:cxn>
              <a:cxn ang="0">
                <a:pos x="306" y="318"/>
              </a:cxn>
              <a:cxn ang="0">
                <a:pos x="306" y="342"/>
              </a:cxn>
              <a:cxn ang="0">
                <a:pos x="294" y="360"/>
              </a:cxn>
              <a:cxn ang="0">
                <a:pos x="270" y="348"/>
              </a:cxn>
              <a:cxn ang="0">
                <a:pos x="264" y="360"/>
              </a:cxn>
              <a:cxn ang="0">
                <a:pos x="252" y="366"/>
              </a:cxn>
              <a:cxn ang="0">
                <a:pos x="240" y="336"/>
              </a:cxn>
              <a:cxn ang="0">
                <a:pos x="222" y="318"/>
              </a:cxn>
              <a:cxn ang="0">
                <a:pos x="198" y="318"/>
              </a:cxn>
              <a:cxn ang="0">
                <a:pos x="210" y="342"/>
              </a:cxn>
              <a:cxn ang="0">
                <a:pos x="192" y="336"/>
              </a:cxn>
              <a:cxn ang="0">
                <a:pos x="180" y="306"/>
              </a:cxn>
              <a:cxn ang="0">
                <a:pos x="150" y="282"/>
              </a:cxn>
              <a:cxn ang="0">
                <a:pos x="108" y="252"/>
              </a:cxn>
              <a:cxn ang="0">
                <a:pos x="108" y="222"/>
              </a:cxn>
              <a:cxn ang="0">
                <a:pos x="96" y="222"/>
              </a:cxn>
              <a:cxn ang="0">
                <a:pos x="60" y="228"/>
              </a:cxn>
              <a:cxn ang="0">
                <a:pos x="60" y="198"/>
              </a:cxn>
              <a:cxn ang="0">
                <a:pos x="78" y="192"/>
              </a:cxn>
              <a:cxn ang="0">
                <a:pos x="102" y="210"/>
              </a:cxn>
              <a:cxn ang="0">
                <a:pos x="132" y="198"/>
              </a:cxn>
              <a:cxn ang="0">
                <a:pos x="132" y="186"/>
              </a:cxn>
              <a:cxn ang="0">
                <a:pos x="114" y="168"/>
              </a:cxn>
              <a:cxn ang="0">
                <a:pos x="84" y="162"/>
              </a:cxn>
              <a:cxn ang="0">
                <a:pos x="96" y="144"/>
              </a:cxn>
              <a:cxn ang="0">
                <a:pos x="84" y="126"/>
              </a:cxn>
              <a:cxn ang="0">
                <a:pos x="42" y="102"/>
              </a:cxn>
              <a:cxn ang="0">
                <a:pos x="6" y="114"/>
              </a:cxn>
              <a:cxn ang="0">
                <a:pos x="6" y="72"/>
              </a:cxn>
              <a:cxn ang="0">
                <a:pos x="84" y="54"/>
              </a:cxn>
              <a:cxn ang="0">
                <a:pos x="102" y="36"/>
              </a:cxn>
              <a:cxn ang="0">
                <a:pos x="132" y="42"/>
              </a:cxn>
              <a:cxn ang="0">
                <a:pos x="132" y="36"/>
              </a:cxn>
              <a:cxn ang="0">
                <a:pos x="156" y="6"/>
              </a:cxn>
              <a:cxn ang="0">
                <a:pos x="192" y="0"/>
              </a:cxn>
              <a:cxn ang="0">
                <a:pos x="234" y="12"/>
              </a:cxn>
              <a:cxn ang="0">
                <a:pos x="246" y="18"/>
              </a:cxn>
              <a:cxn ang="0">
                <a:pos x="270" y="24"/>
              </a:cxn>
              <a:cxn ang="0">
                <a:pos x="282" y="30"/>
              </a:cxn>
              <a:cxn ang="0">
                <a:pos x="306" y="48"/>
              </a:cxn>
              <a:cxn ang="0">
                <a:pos x="330" y="60"/>
              </a:cxn>
              <a:cxn ang="0">
                <a:pos x="366" y="54"/>
              </a:cxn>
              <a:cxn ang="0">
                <a:pos x="396" y="60"/>
              </a:cxn>
              <a:cxn ang="0">
                <a:pos x="432" y="48"/>
              </a:cxn>
              <a:cxn ang="0">
                <a:pos x="450" y="48"/>
              </a:cxn>
              <a:cxn ang="0">
                <a:pos x="456" y="36"/>
              </a:cxn>
              <a:cxn ang="0">
                <a:pos x="486" y="18"/>
              </a:cxn>
              <a:cxn ang="0">
                <a:pos x="504" y="18"/>
              </a:cxn>
            </a:cxnLst>
            <a:rect l="0" t="0" r="r" b="b"/>
            <a:pathLst>
              <a:path w="510" h="366">
                <a:moveTo>
                  <a:pt x="510" y="36"/>
                </a:moveTo>
                <a:lnTo>
                  <a:pt x="486" y="48"/>
                </a:lnTo>
                <a:lnTo>
                  <a:pt x="480" y="54"/>
                </a:lnTo>
                <a:lnTo>
                  <a:pt x="480" y="66"/>
                </a:lnTo>
                <a:lnTo>
                  <a:pt x="468" y="66"/>
                </a:lnTo>
                <a:lnTo>
                  <a:pt x="462" y="72"/>
                </a:lnTo>
                <a:lnTo>
                  <a:pt x="456" y="78"/>
                </a:lnTo>
                <a:lnTo>
                  <a:pt x="450" y="78"/>
                </a:lnTo>
                <a:lnTo>
                  <a:pt x="444" y="84"/>
                </a:lnTo>
                <a:lnTo>
                  <a:pt x="444" y="96"/>
                </a:lnTo>
                <a:lnTo>
                  <a:pt x="450" y="102"/>
                </a:lnTo>
                <a:lnTo>
                  <a:pt x="414" y="138"/>
                </a:lnTo>
                <a:lnTo>
                  <a:pt x="414" y="156"/>
                </a:lnTo>
                <a:lnTo>
                  <a:pt x="414" y="162"/>
                </a:lnTo>
                <a:lnTo>
                  <a:pt x="408" y="162"/>
                </a:lnTo>
                <a:lnTo>
                  <a:pt x="390" y="180"/>
                </a:lnTo>
                <a:lnTo>
                  <a:pt x="384" y="180"/>
                </a:lnTo>
                <a:lnTo>
                  <a:pt x="384" y="186"/>
                </a:lnTo>
                <a:lnTo>
                  <a:pt x="378" y="186"/>
                </a:lnTo>
                <a:lnTo>
                  <a:pt x="354" y="192"/>
                </a:lnTo>
                <a:lnTo>
                  <a:pt x="348" y="198"/>
                </a:lnTo>
                <a:lnTo>
                  <a:pt x="348" y="210"/>
                </a:lnTo>
                <a:lnTo>
                  <a:pt x="354" y="222"/>
                </a:lnTo>
                <a:lnTo>
                  <a:pt x="354" y="228"/>
                </a:lnTo>
                <a:lnTo>
                  <a:pt x="348" y="228"/>
                </a:lnTo>
                <a:lnTo>
                  <a:pt x="342" y="240"/>
                </a:lnTo>
                <a:lnTo>
                  <a:pt x="342" y="258"/>
                </a:lnTo>
                <a:lnTo>
                  <a:pt x="336" y="270"/>
                </a:lnTo>
                <a:lnTo>
                  <a:pt x="330" y="270"/>
                </a:lnTo>
                <a:lnTo>
                  <a:pt x="330" y="282"/>
                </a:lnTo>
                <a:lnTo>
                  <a:pt x="336" y="282"/>
                </a:lnTo>
                <a:lnTo>
                  <a:pt x="336" y="288"/>
                </a:lnTo>
                <a:lnTo>
                  <a:pt x="342" y="300"/>
                </a:lnTo>
                <a:lnTo>
                  <a:pt x="330" y="300"/>
                </a:lnTo>
                <a:lnTo>
                  <a:pt x="330" y="306"/>
                </a:lnTo>
                <a:lnTo>
                  <a:pt x="312" y="306"/>
                </a:lnTo>
                <a:lnTo>
                  <a:pt x="312" y="300"/>
                </a:lnTo>
                <a:lnTo>
                  <a:pt x="300" y="300"/>
                </a:lnTo>
                <a:lnTo>
                  <a:pt x="294" y="306"/>
                </a:lnTo>
                <a:lnTo>
                  <a:pt x="288" y="312"/>
                </a:lnTo>
                <a:lnTo>
                  <a:pt x="276" y="312"/>
                </a:lnTo>
                <a:lnTo>
                  <a:pt x="288" y="318"/>
                </a:lnTo>
                <a:lnTo>
                  <a:pt x="294" y="330"/>
                </a:lnTo>
                <a:lnTo>
                  <a:pt x="300" y="330"/>
                </a:lnTo>
                <a:lnTo>
                  <a:pt x="306" y="318"/>
                </a:lnTo>
                <a:lnTo>
                  <a:pt x="312" y="330"/>
                </a:lnTo>
                <a:lnTo>
                  <a:pt x="312" y="336"/>
                </a:lnTo>
                <a:lnTo>
                  <a:pt x="306" y="342"/>
                </a:lnTo>
                <a:lnTo>
                  <a:pt x="306" y="348"/>
                </a:lnTo>
                <a:lnTo>
                  <a:pt x="300" y="360"/>
                </a:lnTo>
                <a:lnTo>
                  <a:pt x="294" y="360"/>
                </a:lnTo>
                <a:lnTo>
                  <a:pt x="276" y="360"/>
                </a:lnTo>
                <a:lnTo>
                  <a:pt x="276" y="348"/>
                </a:lnTo>
                <a:lnTo>
                  <a:pt x="270" y="348"/>
                </a:lnTo>
                <a:lnTo>
                  <a:pt x="270" y="360"/>
                </a:lnTo>
                <a:lnTo>
                  <a:pt x="264" y="366"/>
                </a:lnTo>
                <a:lnTo>
                  <a:pt x="264" y="360"/>
                </a:lnTo>
                <a:lnTo>
                  <a:pt x="258" y="360"/>
                </a:lnTo>
                <a:lnTo>
                  <a:pt x="258" y="366"/>
                </a:lnTo>
                <a:lnTo>
                  <a:pt x="252" y="366"/>
                </a:lnTo>
                <a:lnTo>
                  <a:pt x="252" y="348"/>
                </a:lnTo>
                <a:lnTo>
                  <a:pt x="240" y="348"/>
                </a:lnTo>
                <a:lnTo>
                  <a:pt x="240" y="336"/>
                </a:lnTo>
                <a:lnTo>
                  <a:pt x="234" y="330"/>
                </a:lnTo>
                <a:lnTo>
                  <a:pt x="228" y="318"/>
                </a:lnTo>
                <a:lnTo>
                  <a:pt x="222" y="318"/>
                </a:lnTo>
                <a:lnTo>
                  <a:pt x="216" y="312"/>
                </a:lnTo>
                <a:lnTo>
                  <a:pt x="210" y="312"/>
                </a:lnTo>
                <a:lnTo>
                  <a:pt x="198" y="318"/>
                </a:lnTo>
                <a:lnTo>
                  <a:pt x="210" y="318"/>
                </a:lnTo>
                <a:lnTo>
                  <a:pt x="210" y="330"/>
                </a:lnTo>
                <a:lnTo>
                  <a:pt x="210" y="342"/>
                </a:lnTo>
                <a:lnTo>
                  <a:pt x="198" y="336"/>
                </a:lnTo>
                <a:lnTo>
                  <a:pt x="192" y="330"/>
                </a:lnTo>
                <a:lnTo>
                  <a:pt x="192" y="336"/>
                </a:lnTo>
                <a:lnTo>
                  <a:pt x="186" y="336"/>
                </a:lnTo>
                <a:lnTo>
                  <a:pt x="180" y="330"/>
                </a:lnTo>
                <a:lnTo>
                  <a:pt x="180" y="306"/>
                </a:lnTo>
                <a:lnTo>
                  <a:pt x="174" y="306"/>
                </a:lnTo>
                <a:lnTo>
                  <a:pt x="162" y="282"/>
                </a:lnTo>
                <a:lnTo>
                  <a:pt x="150" y="282"/>
                </a:lnTo>
                <a:lnTo>
                  <a:pt x="132" y="258"/>
                </a:lnTo>
                <a:lnTo>
                  <a:pt x="114" y="258"/>
                </a:lnTo>
                <a:lnTo>
                  <a:pt x="108" y="252"/>
                </a:lnTo>
                <a:lnTo>
                  <a:pt x="96" y="252"/>
                </a:lnTo>
                <a:lnTo>
                  <a:pt x="96" y="240"/>
                </a:lnTo>
                <a:lnTo>
                  <a:pt x="108" y="222"/>
                </a:lnTo>
                <a:lnTo>
                  <a:pt x="102" y="216"/>
                </a:lnTo>
                <a:lnTo>
                  <a:pt x="96" y="216"/>
                </a:lnTo>
                <a:lnTo>
                  <a:pt x="96" y="222"/>
                </a:lnTo>
                <a:lnTo>
                  <a:pt x="72" y="222"/>
                </a:lnTo>
                <a:lnTo>
                  <a:pt x="72" y="228"/>
                </a:lnTo>
                <a:lnTo>
                  <a:pt x="60" y="228"/>
                </a:lnTo>
                <a:lnTo>
                  <a:pt x="54" y="222"/>
                </a:lnTo>
                <a:lnTo>
                  <a:pt x="54" y="210"/>
                </a:lnTo>
                <a:lnTo>
                  <a:pt x="60" y="198"/>
                </a:lnTo>
                <a:lnTo>
                  <a:pt x="60" y="192"/>
                </a:lnTo>
                <a:lnTo>
                  <a:pt x="66" y="186"/>
                </a:lnTo>
                <a:lnTo>
                  <a:pt x="78" y="192"/>
                </a:lnTo>
                <a:lnTo>
                  <a:pt x="84" y="192"/>
                </a:lnTo>
                <a:lnTo>
                  <a:pt x="96" y="198"/>
                </a:lnTo>
                <a:lnTo>
                  <a:pt x="102" y="210"/>
                </a:lnTo>
                <a:lnTo>
                  <a:pt x="114" y="210"/>
                </a:lnTo>
                <a:lnTo>
                  <a:pt x="132" y="210"/>
                </a:lnTo>
                <a:lnTo>
                  <a:pt x="132" y="198"/>
                </a:lnTo>
                <a:lnTo>
                  <a:pt x="138" y="198"/>
                </a:lnTo>
                <a:lnTo>
                  <a:pt x="138" y="192"/>
                </a:lnTo>
                <a:lnTo>
                  <a:pt x="132" y="186"/>
                </a:lnTo>
                <a:lnTo>
                  <a:pt x="120" y="186"/>
                </a:lnTo>
                <a:lnTo>
                  <a:pt x="120" y="180"/>
                </a:lnTo>
                <a:lnTo>
                  <a:pt x="114" y="168"/>
                </a:lnTo>
                <a:lnTo>
                  <a:pt x="108" y="168"/>
                </a:lnTo>
                <a:lnTo>
                  <a:pt x="102" y="162"/>
                </a:lnTo>
                <a:lnTo>
                  <a:pt x="84" y="162"/>
                </a:lnTo>
                <a:lnTo>
                  <a:pt x="84" y="156"/>
                </a:lnTo>
                <a:lnTo>
                  <a:pt x="96" y="156"/>
                </a:lnTo>
                <a:lnTo>
                  <a:pt x="96" y="144"/>
                </a:lnTo>
                <a:lnTo>
                  <a:pt x="84" y="138"/>
                </a:lnTo>
                <a:lnTo>
                  <a:pt x="96" y="132"/>
                </a:lnTo>
                <a:lnTo>
                  <a:pt x="84" y="126"/>
                </a:lnTo>
                <a:lnTo>
                  <a:pt x="84" y="108"/>
                </a:lnTo>
                <a:lnTo>
                  <a:pt x="84" y="102"/>
                </a:lnTo>
                <a:lnTo>
                  <a:pt x="42" y="102"/>
                </a:lnTo>
                <a:lnTo>
                  <a:pt x="30" y="108"/>
                </a:lnTo>
                <a:lnTo>
                  <a:pt x="18" y="114"/>
                </a:lnTo>
                <a:lnTo>
                  <a:pt x="6" y="114"/>
                </a:lnTo>
                <a:lnTo>
                  <a:pt x="6" y="84"/>
                </a:lnTo>
                <a:lnTo>
                  <a:pt x="0" y="78"/>
                </a:lnTo>
                <a:lnTo>
                  <a:pt x="6" y="72"/>
                </a:lnTo>
                <a:lnTo>
                  <a:pt x="24" y="72"/>
                </a:lnTo>
                <a:lnTo>
                  <a:pt x="30" y="54"/>
                </a:lnTo>
                <a:lnTo>
                  <a:pt x="84" y="54"/>
                </a:lnTo>
                <a:lnTo>
                  <a:pt x="96" y="48"/>
                </a:lnTo>
                <a:lnTo>
                  <a:pt x="96" y="36"/>
                </a:lnTo>
                <a:lnTo>
                  <a:pt x="102" y="36"/>
                </a:lnTo>
                <a:lnTo>
                  <a:pt x="114" y="30"/>
                </a:lnTo>
                <a:lnTo>
                  <a:pt x="126" y="36"/>
                </a:lnTo>
                <a:lnTo>
                  <a:pt x="132" y="42"/>
                </a:lnTo>
                <a:lnTo>
                  <a:pt x="138" y="42"/>
                </a:lnTo>
                <a:lnTo>
                  <a:pt x="138" y="36"/>
                </a:lnTo>
                <a:lnTo>
                  <a:pt x="132" y="36"/>
                </a:lnTo>
                <a:lnTo>
                  <a:pt x="132" y="30"/>
                </a:lnTo>
                <a:lnTo>
                  <a:pt x="156" y="12"/>
                </a:lnTo>
                <a:lnTo>
                  <a:pt x="156" y="6"/>
                </a:lnTo>
                <a:lnTo>
                  <a:pt x="162" y="6"/>
                </a:lnTo>
                <a:lnTo>
                  <a:pt x="168" y="0"/>
                </a:lnTo>
                <a:lnTo>
                  <a:pt x="192" y="0"/>
                </a:lnTo>
                <a:lnTo>
                  <a:pt x="210" y="0"/>
                </a:lnTo>
                <a:lnTo>
                  <a:pt x="222" y="6"/>
                </a:lnTo>
                <a:lnTo>
                  <a:pt x="234" y="12"/>
                </a:lnTo>
                <a:lnTo>
                  <a:pt x="234" y="6"/>
                </a:lnTo>
                <a:lnTo>
                  <a:pt x="240" y="18"/>
                </a:lnTo>
                <a:lnTo>
                  <a:pt x="246" y="18"/>
                </a:lnTo>
                <a:lnTo>
                  <a:pt x="252" y="24"/>
                </a:lnTo>
                <a:lnTo>
                  <a:pt x="258" y="24"/>
                </a:lnTo>
                <a:lnTo>
                  <a:pt x="270" y="24"/>
                </a:lnTo>
                <a:lnTo>
                  <a:pt x="270" y="30"/>
                </a:lnTo>
                <a:lnTo>
                  <a:pt x="276" y="30"/>
                </a:lnTo>
                <a:lnTo>
                  <a:pt x="282" y="30"/>
                </a:lnTo>
                <a:lnTo>
                  <a:pt x="288" y="36"/>
                </a:lnTo>
                <a:lnTo>
                  <a:pt x="294" y="42"/>
                </a:lnTo>
                <a:lnTo>
                  <a:pt x="306" y="48"/>
                </a:lnTo>
                <a:lnTo>
                  <a:pt x="312" y="54"/>
                </a:lnTo>
                <a:lnTo>
                  <a:pt x="318" y="48"/>
                </a:lnTo>
                <a:lnTo>
                  <a:pt x="330" y="60"/>
                </a:lnTo>
                <a:lnTo>
                  <a:pt x="348" y="60"/>
                </a:lnTo>
                <a:lnTo>
                  <a:pt x="360" y="60"/>
                </a:lnTo>
                <a:lnTo>
                  <a:pt x="366" y="54"/>
                </a:lnTo>
                <a:lnTo>
                  <a:pt x="372" y="60"/>
                </a:lnTo>
                <a:lnTo>
                  <a:pt x="384" y="60"/>
                </a:lnTo>
                <a:lnTo>
                  <a:pt x="396" y="60"/>
                </a:lnTo>
                <a:lnTo>
                  <a:pt x="420" y="48"/>
                </a:lnTo>
                <a:lnTo>
                  <a:pt x="426" y="48"/>
                </a:lnTo>
                <a:lnTo>
                  <a:pt x="432" y="48"/>
                </a:lnTo>
                <a:lnTo>
                  <a:pt x="438" y="42"/>
                </a:lnTo>
                <a:lnTo>
                  <a:pt x="444" y="42"/>
                </a:lnTo>
                <a:lnTo>
                  <a:pt x="450" y="48"/>
                </a:lnTo>
                <a:lnTo>
                  <a:pt x="456" y="48"/>
                </a:lnTo>
                <a:lnTo>
                  <a:pt x="456" y="42"/>
                </a:lnTo>
                <a:lnTo>
                  <a:pt x="456" y="36"/>
                </a:lnTo>
                <a:lnTo>
                  <a:pt x="468" y="30"/>
                </a:lnTo>
                <a:lnTo>
                  <a:pt x="474" y="18"/>
                </a:lnTo>
                <a:lnTo>
                  <a:pt x="486" y="18"/>
                </a:lnTo>
                <a:lnTo>
                  <a:pt x="486" y="24"/>
                </a:lnTo>
                <a:lnTo>
                  <a:pt x="492" y="24"/>
                </a:lnTo>
                <a:lnTo>
                  <a:pt x="504" y="18"/>
                </a:lnTo>
                <a:lnTo>
                  <a:pt x="510" y="36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1" name="Castilla La-Mancha2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/>
          </xdr:cNvSpPr>
        </xdr:nvSpPr>
        <xdr:spPr bwMode="auto">
          <a:xfrm>
            <a:off x="10824078" y="2407907"/>
            <a:ext cx="2077400" cy="1850891"/>
          </a:xfrm>
          <a:custGeom>
            <a:avLst/>
            <a:gdLst/>
            <a:ahLst/>
            <a:cxnLst>
              <a:cxn ang="0">
                <a:pos x="210" y="798"/>
              </a:cxn>
              <a:cxn ang="0">
                <a:pos x="174" y="852"/>
              </a:cxn>
              <a:cxn ang="0">
                <a:pos x="150" y="918"/>
              </a:cxn>
              <a:cxn ang="0">
                <a:pos x="138" y="984"/>
              </a:cxn>
              <a:cxn ang="0">
                <a:pos x="162" y="1038"/>
              </a:cxn>
              <a:cxn ang="0">
                <a:pos x="240" y="1092"/>
              </a:cxn>
              <a:cxn ang="0">
                <a:pos x="312" y="1146"/>
              </a:cxn>
              <a:cxn ang="0">
                <a:pos x="390" y="1134"/>
              </a:cxn>
              <a:cxn ang="0">
                <a:pos x="486" y="1134"/>
              </a:cxn>
              <a:cxn ang="0">
                <a:pos x="558" y="1134"/>
              </a:cxn>
              <a:cxn ang="0">
                <a:pos x="606" y="1128"/>
              </a:cxn>
              <a:cxn ang="0">
                <a:pos x="654" y="1104"/>
              </a:cxn>
              <a:cxn ang="0">
                <a:pos x="720" y="1104"/>
              </a:cxn>
              <a:cxn ang="0">
                <a:pos x="780" y="1098"/>
              </a:cxn>
              <a:cxn ang="0">
                <a:pos x="858" y="1080"/>
              </a:cxn>
              <a:cxn ang="0">
                <a:pos x="894" y="1134"/>
              </a:cxn>
              <a:cxn ang="0">
                <a:pos x="888" y="1224"/>
              </a:cxn>
              <a:cxn ang="0">
                <a:pos x="912" y="1266"/>
              </a:cxn>
              <a:cxn ang="0">
                <a:pos x="984" y="1206"/>
              </a:cxn>
              <a:cxn ang="0">
                <a:pos x="1062" y="1164"/>
              </a:cxn>
              <a:cxn ang="0">
                <a:pos x="1140" y="1128"/>
              </a:cxn>
              <a:cxn ang="0">
                <a:pos x="1194" y="1128"/>
              </a:cxn>
              <a:cxn ang="0">
                <a:pos x="1206" y="1044"/>
              </a:cxn>
              <a:cxn ang="0">
                <a:pos x="1242" y="1008"/>
              </a:cxn>
              <a:cxn ang="0">
                <a:pos x="1356" y="1014"/>
              </a:cxn>
              <a:cxn ang="0">
                <a:pos x="1368" y="912"/>
              </a:cxn>
              <a:cxn ang="0">
                <a:pos x="1266" y="840"/>
              </a:cxn>
              <a:cxn ang="0">
                <a:pos x="1242" y="750"/>
              </a:cxn>
              <a:cxn ang="0">
                <a:pos x="1188" y="720"/>
              </a:cxn>
              <a:cxn ang="0">
                <a:pos x="1218" y="630"/>
              </a:cxn>
              <a:cxn ang="0">
                <a:pos x="1260" y="558"/>
              </a:cxn>
              <a:cxn ang="0">
                <a:pos x="1266" y="486"/>
              </a:cxn>
              <a:cxn ang="0">
                <a:pos x="1188" y="450"/>
              </a:cxn>
              <a:cxn ang="0">
                <a:pos x="1110" y="390"/>
              </a:cxn>
              <a:cxn ang="0">
                <a:pos x="1116" y="270"/>
              </a:cxn>
              <a:cxn ang="0">
                <a:pos x="1122" y="126"/>
              </a:cxn>
              <a:cxn ang="0">
                <a:pos x="1008" y="54"/>
              </a:cxn>
              <a:cxn ang="0">
                <a:pos x="936" y="90"/>
              </a:cxn>
              <a:cxn ang="0">
                <a:pos x="828" y="30"/>
              </a:cxn>
              <a:cxn ang="0">
                <a:pos x="762" y="12"/>
              </a:cxn>
              <a:cxn ang="0">
                <a:pos x="678" y="6"/>
              </a:cxn>
              <a:cxn ang="0">
                <a:pos x="570" y="60"/>
              </a:cxn>
              <a:cxn ang="0">
                <a:pos x="600" y="120"/>
              </a:cxn>
              <a:cxn ang="0">
                <a:pos x="588" y="216"/>
              </a:cxn>
              <a:cxn ang="0">
                <a:pos x="624" y="276"/>
              </a:cxn>
              <a:cxn ang="0">
                <a:pos x="684" y="354"/>
              </a:cxn>
              <a:cxn ang="0">
                <a:pos x="696" y="420"/>
              </a:cxn>
              <a:cxn ang="0">
                <a:pos x="660" y="480"/>
              </a:cxn>
              <a:cxn ang="0">
                <a:pos x="570" y="498"/>
              </a:cxn>
              <a:cxn ang="0">
                <a:pos x="462" y="540"/>
              </a:cxn>
              <a:cxn ang="0">
                <a:pos x="534" y="486"/>
              </a:cxn>
              <a:cxn ang="0">
                <a:pos x="456" y="444"/>
              </a:cxn>
              <a:cxn ang="0">
                <a:pos x="378" y="396"/>
              </a:cxn>
              <a:cxn ang="0">
                <a:pos x="318" y="396"/>
              </a:cxn>
              <a:cxn ang="0">
                <a:pos x="264" y="438"/>
              </a:cxn>
              <a:cxn ang="0">
                <a:pos x="198" y="414"/>
              </a:cxn>
              <a:cxn ang="0">
                <a:pos x="144" y="468"/>
              </a:cxn>
              <a:cxn ang="0">
                <a:pos x="84" y="474"/>
              </a:cxn>
              <a:cxn ang="0">
                <a:pos x="36" y="570"/>
              </a:cxn>
              <a:cxn ang="0">
                <a:pos x="78" y="642"/>
              </a:cxn>
              <a:cxn ang="0">
                <a:pos x="174" y="750"/>
              </a:cxn>
            </a:cxnLst>
            <a:rect l="0" t="0" r="r" b="b"/>
            <a:pathLst>
              <a:path w="1374" h="1272">
                <a:moveTo>
                  <a:pt x="228" y="732"/>
                </a:moveTo>
                <a:lnTo>
                  <a:pt x="222" y="720"/>
                </a:lnTo>
                <a:lnTo>
                  <a:pt x="228" y="732"/>
                </a:lnTo>
                <a:lnTo>
                  <a:pt x="228" y="738"/>
                </a:lnTo>
                <a:lnTo>
                  <a:pt x="228" y="750"/>
                </a:lnTo>
                <a:lnTo>
                  <a:pt x="222" y="762"/>
                </a:lnTo>
                <a:lnTo>
                  <a:pt x="216" y="774"/>
                </a:lnTo>
                <a:lnTo>
                  <a:pt x="210" y="780"/>
                </a:lnTo>
                <a:lnTo>
                  <a:pt x="210" y="798"/>
                </a:lnTo>
                <a:lnTo>
                  <a:pt x="216" y="810"/>
                </a:lnTo>
                <a:lnTo>
                  <a:pt x="228" y="828"/>
                </a:lnTo>
                <a:lnTo>
                  <a:pt x="234" y="828"/>
                </a:lnTo>
                <a:lnTo>
                  <a:pt x="234" y="834"/>
                </a:lnTo>
                <a:lnTo>
                  <a:pt x="228" y="840"/>
                </a:lnTo>
                <a:lnTo>
                  <a:pt x="198" y="828"/>
                </a:lnTo>
                <a:lnTo>
                  <a:pt x="186" y="828"/>
                </a:lnTo>
                <a:lnTo>
                  <a:pt x="174" y="840"/>
                </a:lnTo>
                <a:lnTo>
                  <a:pt x="174" y="852"/>
                </a:lnTo>
                <a:lnTo>
                  <a:pt x="162" y="864"/>
                </a:lnTo>
                <a:lnTo>
                  <a:pt x="174" y="870"/>
                </a:lnTo>
                <a:lnTo>
                  <a:pt x="174" y="888"/>
                </a:lnTo>
                <a:lnTo>
                  <a:pt x="156" y="888"/>
                </a:lnTo>
                <a:lnTo>
                  <a:pt x="150" y="882"/>
                </a:lnTo>
                <a:lnTo>
                  <a:pt x="144" y="882"/>
                </a:lnTo>
                <a:lnTo>
                  <a:pt x="144" y="894"/>
                </a:lnTo>
                <a:lnTo>
                  <a:pt x="150" y="912"/>
                </a:lnTo>
                <a:lnTo>
                  <a:pt x="150" y="918"/>
                </a:lnTo>
                <a:lnTo>
                  <a:pt x="162" y="918"/>
                </a:lnTo>
                <a:lnTo>
                  <a:pt x="174" y="924"/>
                </a:lnTo>
                <a:lnTo>
                  <a:pt x="180" y="924"/>
                </a:lnTo>
                <a:lnTo>
                  <a:pt x="180" y="930"/>
                </a:lnTo>
                <a:lnTo>
                  <a:pt x="174" y="948"/>
                </a:lnTo>
                <a:lnTo>
                  <a:pt x="144" y="948"/>
                </a:lnTo>
                <a:lnTo>
                  <a:pt x="144" y="960"/>
                </a:lnTo>
                <a:lnTo>
                  <a:pt x="144" y="978"/>
                </a:lnTo>
                <a:lnTo>
                  <a:pt x="138" y="984"/>
                </a:lnTo>
                <a:lnTo>
                  <a:pt x="138" y="990"/>
                </a:lnTo>
                <a:lnTo>
                  <a:pt x="132" y="1002"/>
                </a:lnTo>
                <a:lnTo>
                  <a:pt x="120" y="1002"/>
                </a:lnTo>
                <a:lnTo>
                  <a:pt x="120" y="1008"/>
                </a:lnTo>
                <a:lnTo>
                  <a:pt x="138" y="1020"/>
                </a:lnTo>
                <a:lnTo>
                  <a:pt x="144" y="1020"/>
                </a:lnTo>
                <a:lnTo>
                  <a:pt x="156" y="1020"/>
                </a:lnTo>
                <a:lnTo>
                  <a:pt x="162" y="1020"/>
                </a:lnTo>
                <a:lnTo>
                  <a:pt x="162" y="1038"/>
                </a:lnTo>
                <a:lnTo>
                  <a:pt x="180" y="1050"/>
                </a:lnTo>
                <a:lnTo>
                  <a:pt x="186" y="1050"/>
                </a:lnTo>
                <a:lnTo>
                  <a:pt x="198" y="1062"/>
                </a:lnTo>
                <a:lnTo>
                  <a:pt x="210" y="1068"/>
                </a:lnTo>
                <a:lnTo>
                  <a:pt x="216" y="1068"/>
                </a:lnTo>
                <a:lnTo>
                  <a:pt x="222" y="1074"/>
                </a:lnTo>
                <a:lnTo>
                  <a:pt x="228" y="1074"/>
                </a:lnTo>
                <a:lnTo>
                  <a:pt x="234" y="1080"/>
                </a:lnTo>
                <a:lnTo>
                  <a:pt x="240" y="1092"/>
                </a:lnTo>
                <a:lnTo>
                  <a:pt x="252" y="1098"/>
                </a:lnTo>
                <a:lnTo>
                  <a:pt x="258" y="1098"/>
                </a:lnTo>
                <a:lnTo>
                  <a:pt x="264" y="1104"/>
                </a:lnTo>
                <a:lnTo>
                  <a:pt x="270" y="1104"/>
                </a:lnTo>
                <a:lnTo>
                  <a:pt x="276" y="1116"/>
                </a:lnTo>
                <a:lnTo>
                  <a:pt x="294" y="1122"/>
                </a:lnTo>
                <a:lnTo>
                  <a:pt x="294" y="1128"/>
                </a:lnTo>
                <a:lnTo>
                  <a:pt x="300" y="1134"/>
                </a:lnTo>
                <a:lnTo>
                  <a:pt x="312" y="1146"/>
                </a:lnTo>
                <a:lnTo>
                  <a:pt x="318" y="1146"/>
                </a:lnTo>
                <a:lnTo>
                  <a:pt x="336" y="1152"/>
                </a:lnTo>
                <a:lnTo>
                  <a:pt x="348" y="1152"/>
                </a:lnTo>
                <a:lnTo>
                  <a:pt x="348" y="1134"/>
                </a:lnTo>
                <a:lnTo>
                  <a:pt x="354" y="1134"/>
                </a:lnTo>
                <a:lnTo>
                  <a:pt x="372" y="1134"/>
                </a:lnTo>
                <a:lnTo>
                  <a:pt x="378" y="1134"/>
                </a:lnTo>
                <a:lnTo>
                  <a:pt x="384" y="1134"/>
                </a:lnTo>
                <a:lnTo>
                  <a:pt x="390" y="1134"/>
                </a:lnTo>
                <a:lnTo>
                  <a:pt x="402" y="1134"/>
                </a:lnTo>
                <a:lnTo>
                  <a:pt x="408" y="1134"/>
                </a:lnTo>
                <a:lnTo>
                  <a:pt x="420" y="1146"/>
                </a:lnTo>
                <a:lnTo>
                  <a:pt x="426" y="1146"/>
                </a:lnTo>
                <a:lnTo>
                  <a:pt x="444" y="1146"/>
                </a:lnTo>
                <a:lnTo>
                  <a:pt x="450" y="1146"/>
                </a:lnTo>
                <a:lnTo>
                  <a:pt x="462" y="1146"/>
                </a:lnTo>
                <a:lnTo>
                  <a:pt x="468" y="1134"/>
                </a:lnTo>
                <a:lnTo>
                  <a:pt x="486" y="1134"/>
                </a:lnTo>
                <a:lnTo>
                  <a:pt x="486" y="1122"/>
                </a:lnTo>
                <a:lnTo>
                  <a:pt x="492" y="1122"/>
                </a:lnTo>
                <a:lnTo>
                  <a:pt x="504" y="1122"/>
                </a:lnTo>
                <a:lnTo>
                  <a:pt x="510" y="1122"/>
                </a:lnTo>
                <a:lnTo>
                  <a:pt x="522" y="1122"/>
                </a:lnTo>
                <a:lnTo>
                  <a:pt x="528" y="1128"/>
                </a:lnTo>
                <a:lnTo>
                  <a:pt x="534" y="1128"/>
                </a:lnTo>
                <a:lnTo>
                  <a:pt x="546" y="1134"/>
                </a:lnTo>
                <a:lnTo>
                  <a:pt x="558" y="1134"/>
                </a:lnTo>
                <a:lnTo>
                  <a:pt x="558" y="1128"/>
                </a:lnTo>
                <a:lnTo>
                  <a:pt x="564" y="1116"/>
                </a:lnTo>
                <a:lnTo>
                  <a:pt x="564" y="1104"/>
                </a:lnTo>
                <a:lnTo>
                  <a:pt x="570" y="1116"/>
                </a:lnTo>
                <a:lnTo>
                  <a:pt x="576" y="1122"/>
                </a:lnTo>
                <a:lnTo>
                  <a:pt x="576" y="1128"/>
                </a:lnTo>
                <a:lnTo>
                  <a:pt x="582" y="1134"/>
                </a:lnTo>
                <a:lnTo>
                  <a:pt x="588" y="1128"/>
                </a:lnTo>
                <a:lnTo>
                  <a:pt x="606" y="1128"/>
                </a:lnTo>
                <a:lnTo>
                  <a:pt x="612" y="1122"/>
                </a:lnTo>
                <a:lnTo>
                  <a:pt x="618" y="1122"/>
                </a:lnTo>
                <a:lnTo>
                  <a:pt x="618" y="1116"/>
                </a:lnTo>
                <a:lnTo>
                  <a:pt x="618" y="1098"/>
                </a:lnTo>
                <a:lnTo>
                  <a:pt x="624" y="1098"/>
                </a:lnTo>
                <a:lnTo>
                  <a:pt x="636" y="1098"/>
                </a:lnTo>
                <a:lnTo>
                  <a:pt x="642" y="1098"/>
                </a:lnTo>
                <a:lnTo>
                  <a:pt x="648" y="1104"/>
                </a:lnTo>
                <a:lnTo>
                  <a:pt x="654" y="1104"/>
                </a:lnTo>
                <a:lnTo>
                  <a:pt x="660" y="1104"/>
                </a:lnTo>
                <a:lnTo>
                  <a:pt x="678" y="1104"/>
                </a:lnTo>
                <a:lnTo>
                  <a:pt x="684" y="1104"/>
                </a:lnTo>
                <a:lnTo>
                  <a:pt x="690" y="1104"/>
                </a:lnTo>
                <a:lnTo>
                  <a:pt x="696" y="1116"/>
                </a:lnTo>
                <a:lnTo>
                  <a:pt x="702" y="1104"/>
                </a:lnTo>
                <a:lnTo>
                  <a:pt x="714" y="1098"/>
                </a:lnTo>
                <a:lnTo>
                  <a:pt x="720" y="1098"/>
                </a:lnTo>
                <a:lnTo>
                  <a:pt x="720" y="1104"/>
                </a:lnTo>
                <a:lnTo>
                  <a:pt x="732" y="1116"/>
                </a:lnTo>
                <a:lnTo>
                  <a:pt x="732" y="1122"/>
                </a:lnTo>
                <a:lnTo>
                  <a:pt x="738" y="1122"/>
                </a:lnTo>
                <a:lnTo>
                  <a:pt x="750" y="1098"/>
                </a:lnTo>
                <a:lnTo>
                  <a:pt x="756" y="1098"/>
                </a:lnTo>
                <a:lnTo>
                  <a:pt x="762" y="1098"/>
                </a:lnTo>
                <a:lnTo>
                  <a:pt x="768" y="1104"/>
                </a:lnTo>
                <a:lnTo>
                  <a:pt x="774" y="1104"/>
                </a:lnTo>
                <a:lnTo>
                  <a:pt x="780" y="1098"/>
                </a:lnTo>
                <a:lnTo>
                  <a:pt x="792" y="1092"/>
                </a:lnTo>
                <a:lnTo>
                  <a:pt x="804" y="1080"/>
                </a:lnTo>
                <a:lnTo>
                  <a:pt x="810" y="1074"/>
                </a:lnTo>
                <a:lnTo>
                  <a:pt x="816" y="1074"/>
                </a:lnTo>
                <a:lnTo>
                  <a:pt x="828" y="1080"/>
                </a:lnTo>
                <a:lnTo>
                  <a:pt x="834" y="1080"/>
                </a:lnTo>
                <a:lnTo>
                  <a:pt x="840" y="1080"/>
                </a:lnTo>
                <a:lnTo>
                  <a:pt x="852" y="1080"/>
                </a:lnTo>
                <a:lnTo>
                  <a:pt x="858" y="1080"/>
                </a:lnTo>
                <a:lnTo>
                  <a:pt x="870" y="1092"/>
                </a:lnTo>
                <a:lnTo>
                  <a:pt x="876" y="1098"/>
                </a:lnTo>
                <a:lnTo>
                  <a:pt x="876" y="1104"/>
                </a:lnTo>
                <a:lnTo>
                  <a:pt x="870" y="1116"/>
                </a:lnTo>
                <a:lnTo>
                  <a:pt x="876" y="1122"/>
                </a:lnTo>
                <a:lnTo>
                  <a:pt x="882" y="1122"/>
                </a:lnTo>
                <a:lnTo>
                  <a:pt x="888" y="1122"/>
                </a:lnTo>
                <a:lnTo>
                  <a:pt x="894" y="1128"/>
                </a:lnTo>
                <a:lnTo>
                  <a:pt x="894" y="1134"/>
                </a:lnTo>
                <a:lnTo>
                  <a:pt x="906" y="1158"/>
                </a:lnTo>
                <a:lnTo>
                  <a:pt x="906" y="1164"/>
                </a:lnTo>
                <a:lnTo>
                  <a:pt x="912" y="1176"/>
                </a:lnTo>
                <a:lnTo>
                  <a:pt x="912" y="1188"/>
                </a:lnTo>
                <a:lnTo>
                  <a:pt x="912" y="1194"/>
                </a:lnTo>
                <a:lnTo>
                  <a:pt x="912" y="1206"/>
                </a:lnTo>
                <a:lnTo>
                  <a:pt x="906" y="1218"/>
                </a:lnTo>
                <a:lnTo>
                  <a:pt x="894" y="1218"/>
                </a:lnTo>
                <a:lnTo>
                  <a:pt x="888" y="1224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48"/>
                </a:lnTo>
                <a:lnTo>
                  <a:pt x="888" y="1248"/>
                </a:lnTo>
                <a:lnTo>
                  <a:pt x="894" y="1248"/>
                </a:lnTo>
                <a:lnTo>
                  <a:pt x="906" y="1248"/>
                </a:lnTo>
                <a:lnTo>
                  <a:pt x="912" y="1266"/>
                </a:lnTo>
                <a:lnTo>
                  <a:pt x="918" y="1266"/>
                </a:lnTo>
                <a:lnTo>
                  <a:pt x="930" y="1266"/>
                </a:lnTo>
                <a:lnTo>
                  <a:pt x="936" y="1272"/>
                </a:lnTo>
                <a:lnTo>
                  <a:pt x="948" y="1266"/>
                </a:lnTo>
                <a:lnTo>
                  <a:pt x="954" y="1254"/>
                </a:lnTo>
                <a:lnTo>
                  <a:pt x="960" y="1242"/>
                </a:lnTo>
                <a:lnTo>
                  <a:pt x="972" y="1224"/>
                </a:lnTo>
                <a:lnTo>
                  <a:pt x="972" y="1218"/>
                </a:lnTo>
                <a:lnTo>
                  <a:pt x="984" y="1206"/>
                </a:lnTo>
                <a:lnTo>
                  <a:pt x="990" y="1194"/>
                </a:lnTo>
                <a:lnTo>
                  <a:pt x="996" y="1188"/>
                </a:lnTo>
                <a:lnTo>
                  <a:pt x="1008" y="1182"/>
                </a:lnTo>
                <a:lnTo>
                  <a:pt x="1020" y="1182"/>
                </a:lnTo>
                <a:lnTo>
                  <a:pt x="1032" y="1164"/>
                </a:lnTo>
                <a:lnTo>
                  <a:pt x="1032" y="1158"/>
                </a:lnTo>
                <a:lnTo>
                  <a:pt x="1038" y="1158"/>
                </a:lnTo>
                <a:lnTo>
                  <a:pt x="1044" y="1164"/>
                </a:lnTo>
                <a:lnTo>
                  <a:pt x="1062" y="1164"/>
                </a:lnTo>
                <a:lnTo>
                  <a:pt x="1068" y="1158"/>
                </a:lnTo>
                <a:lnTo>
                  <a:pt x="1080" y="1152"/>
                </a:lnTo>
                <a:lnTo>
                  <a:pt x="1086" y="1146"/>
                </a:lnTo>
                <a:lnTo>
                  <a:pt x="1104" y="1134"/>
                </a:lnTo>
                <a:lnTo>
                  <a:pt x="1116" y="1128"/>
                </a:lnTo>
                <a:lnTo>
                  <a:pt x="1122" y="1122"/>
                </a:lnTo>
                <a:lnTo>
                  <a:pt x="1128" y="1122"/>
                </a:lnTo>
                <a:lnTo>
                  <a:pt x="1140" y="1122"/>
                </a:lnTo>
                <a:lnTo>
                  <a:pt x="1140" y="1128"/>
                </a:lnTo>
                <a:lnTo>
                  <a:pt x="1146" y="1134"/>
                </a:lnTo>
                <a:lnTo>
                  <a:pt x="1146" y="1146"/>
                </a:lnTo>
                <a:lnTo>
                  <a:pt x="1152" y="1152"/>
                </a:lnTo>
                <a:lnTo>
                  <a:pt x="1158" y="1152"/>
                </a:lnTo>
                <a:lnTo>
                  <a:pt x="1164" y="1152"/>
                </a:lnTo>
                <a:lnTo>
                  <a:pt x="1176" y="1152"/>
                </a:lnTo>
                <a:lnTo>
                  <a:pt x="1182" y="1146"/>
                </a:lnTo>
                <a:lnTo>
                  <a:pt x="1188" y="1134"/>
                </a:lnTo>
                <a:lnTo>
                  <a:pt x="1194" y="1128"/>
                </a:lnTo>
                <a:lnTo>
                  <a:pt x="1200" y="1128"/>
                </a:lnTo>
                <a:lnTo>
                  <a:pt x="1206" y="1128"/>
                </a:lnTo>
                <a:lnTo>
                  <a:pt x="1206" y="1116"/>
                </a:lnTo>
                <a:lnTo>
                  <a:pt x="1206" y="1104"/>
                </a:lnTo>
                <a:lnTo>
                  <a:pt x="1206" y="1098"/>
                </a:lnTo>
                <a:lnTo>
                  <a:pt x="1206" y="1080"/>
                </a:lnTo>
                <a:lnTo>
                  <a:pt x="1200" y="1074"/>
                </a:lnTo>
                <a:lnTo>
                  <a:pt x="1200" y="1062"/>
                </a:lnTo>
                <a:lnTo>
                  <a:pt x="1206" y="1044"/>
                </a:lnTo>
                <a:lnTo>
                  <a:pt x="1218" y="1044"/>
                </a:lnTo>
                <a:lnTo>
                  <a:pt x="1224" y="1038"/>
                </a:lnTo>
                <a:lnTo>
                  <a:pt x="1224" y="1020"/>
                </a:lnTo>
                <a:lnTo>
                  <a:pt x="1224" y="1014"/>
                </a:lnTo>
                <a:lnTo>
                  <a:pt x="1224" y="1008"/>
                </a:lnTo>
                <a:lnTo>
                  <a:pt x="1230" y="1002"/>
                </a:lnTo>
                <a:lnTo>
                  <a:pt x="1236" y="1002"/>
                </a:lnTo>
                <a:lnTo>
                  <a:pt x="1236" y="1008"/>
                </a:lnTo>
                <a:lnTo>
                  <a:pt x="1242" y="1008"/>
                </a:lnTo>
                <a:lnTo>
                  <a:pt x="1260" y="1002"/>
                </a:lnTo>
                <a:lnTo>
                  <a:pt x="1266" y="990"/>
                </a:lnTo>
                <a:lnTo>
                  <a:pt x="1272" y="984"/>
                </a:lnTo>
                <a:lnTo>
                  <a:pt x="1290" y="972"/>
                </a:lnTo>
                <a:lnTo>
                  <a:pt x="1308" y="978"/>
                </a:lnTo>
                <a:lnTo>
                  <a:pt x="1314" y="990"/>
                </a:lnTo>
                <a:lnTo>
                  <a:pt x="1332" y="1008"/>
                </a:lnTo>
                <a:lnTo>
                  <a:pt x="1344" y="1008"/>
                </a:lnTo>
                <a:lnTo>
                  <a:pt x="1356" y="1014"/>
                </a:lnTo>
                <a:lnTo>
                  <a:pt x="1374" y="1008"/>
                </a:lnTo>
                <a:lnTo>
                  <a:pt x="1374" y="990"/>
                </a:lnTo>
                <a:lnTo>
                  <a:pt x="1368" y="984"/>
                </a:lnTo>
                <a:lnTo>
                  <a:pt x="1356" y="978"/>
                </a:lnTo>
                <a:lnTo>
                  <a:pt x="1368" y="960"/>
                </a:lnTo>
                <a:lnTo>
                  <a:pt x="1374" y="954"/>
                </a:lnTo>
                <a:lnTo>
                  <a:pt x="1374" y="924"/>
                </a:lnTo>
                <a:lnTo>
                  <a:pt x="1368" y="918"/>
                </a:lnTo>
                <a:lnTo>
                  <a:pt x="1368" y="912"/>
                </a:lnTo>
                <a:lnTo>
                  <a:pt x="1356" y="900"/>
                </a:lnTo>
                <a:lnTo>
                  <a:pt x="1350" y="900"/>
                </a:lnTo>
                <a:lnTo>
                  <a:pt x="1338" y="912"/>
                </a:lnTo>
                <a:lnTo>
                  <a:pt x="1314" y="912"/>
                </a:lnTo>
                <a:lnTo>
                  <a:pt x="1302" y="900"/>
                </a:lnTo>
                <a:lnTo>
                  <a:pt x="1272" y="870"/>
                </a:lnTo>
                <a:lnTo>
                  <a:pt x="1260" y="864"/>
                </a:lnTo>
                <a:lnTo>
                  <a:pt x="1266" y="852"/>
                </a:lnTo>
                <a:lnTo>
                  <a:pt x="1266" y="840"/>
                </a:lnTo>
                <a:lnTo>
                  <a:pt x="1272" y="828"/>
                </a:lnTo>
                <a:lnTo>
                  <a:pt x="1278" y="822"/>
                </a:lnTo>
                <a:lnTo>
                  <a:pt x="1278" y="810"/>
                </a:lnTo>
                <a:lnTo>
                  <a:pt x="1296" y="792"/>
                </a:lnTo>
                <a:lnTo>
                  <a:pt x="1290" y="774"/>
                </a:lnTo>
                <a:lnTo>
                  <a:pt x="1290" y="762"/>
                </a:lnTo>
                <a:lnTo>
                  <a:pt x="1272" y="762"/>
                </a:lnTo>
                <a:lnTo>
                  <a:pt x="1254" y="750"/>
                </a:lnTo>
                <a:lnTo>
                  <a:pt x="1242" y="750"/>
                </a:lnTo>
                <a:lnTo>
                  <a:pt x="1230" y="744"/>
                </a:lnTo>
                <a:lnTo>
                  <a:pt x="1224" y="738"/>
                </a:lnTo>
                <a:lnTo>
                  <a:pt x="1206" y="744"/>
                </a:lnTo>
                <a:lnTo>
                  <a:pt x="1206" y="738"/>
                </a:lnTo>
                <a:lnTo>
                  <a:pt x="1200" y="738"/>
                </a:lnTo>
                <a:lnTo>
                  <a:pt x="1200" y="732"/>
                </a:lnTo>
                <a:lnTo>
                  <a:pt x="1194" y="732"/>
                </a:lnTo>
                <a:lnTo>
                  <a:pt x="1194" y="720"/>
                </a:lnTo>
                <a:lnTo>
                  <a:pt x="1188" y="720"/>
                </a:lnTo>
                <a:lnTo>
                  <a:pt x="1182" y="714"/>
                </a:lnTo>
                <a:lnTo>
                  <a:pt x="1182" y="690"/>
                </a:lnTo>
                <a:lnTo>
                  <a:pt x="1188" y="684"/>
                </a:lnTo>
                <a:lnTo>
                  <a:pt x="1188" y="660"/>
                </a:lnTo>
                <a:lnTo>
                  <a:pt x="1200" y="654"/>
                </a:lnTo>
                <a:lnTo>
                  <a:pt x="1200" y="648"/>
                </a:lnTo>
                <a:lnTo>
                  <a:pt x="1206" y="642"/>
                </a:lnTo>
                <a:lnTo>
                  <a:pt x="1218" y="642"/>
                </a:lnTo>
                <a:lnTo>
                  <a:pt x="1218" y="630"/>
                </a:lnTo>
                <a:lnTo>
                  <a:pt x="1224" y="624"/>
                </a:lnTo>
                <a:lnTo>
                  <a:pt x="1224" y="618"/>
                </a:lnTo>
                <a:lnTo>
                  <a:pt x="1230" y="618"/>
                </a:lnTo>
                <a:lnTo>
                  <a:pt x="1230" y="624"/>
                </a:lnTo>
                <a:lnTo>
                  <a:pt x="1242" y="624"/>
                </a:lnTo>
                <a:lnTo>
                  <a:pt x="1242" y="612"/>
                </a:lnTo>
                <a:lnTo>
                  <a:pt x="1254" y="600"/>
                </a:lnTo>
                <a:lnTo>
                  <a:pt x="1260" y="588"/>
                </a:lnTo>
                <a:lnTo>
                  <a:pt x="1260" y="558"/>
                </a:lnTo>
                <a:lnTo>
                  <a:pt x="1266" y="546"/>
                </a:lnTo>
                <a:lnTo>
                  <a:pt x="1266" y="534"/>
                </a:lnTo>
                <a:lnTo>
                  <a:pt x="1260" y="528"/>
                </a:lnTo>
                <a:lnTo>
                  <a:pt x="1260" y="516"/>
                </a:lnTo>
                <a:lnTo>
                  <a:pt x="1266" y="516"/>
                </a:lnTo>
                <a:lnTo>
                  <a:pt x="1278" y="504"/>
                </a:lnTo>
                <a:lnTo>
                  <a:pt x="1290" y="498"/>
                </a:lnTo>
                <a:lnTo>
                  <a:pt x="1278" y="486"/>
                </a:lnTo>
                <a:lnTo>
                  <a:pt x="1266" y="486"/>
                </a:lnTo>
                <a:lnTo>
                  <a:pt x="1260" y="498"/>
                </a:lnTo>
                <a:lnTo>
                  <a:pt x="1254" y="486"/>
                </a:lnTo>
                <a:lnTo>
                  <a:pt x="1230" y="486"/>
                </a:lnTo>
                <a:lnTo>
                  <a:pt x="1224" y="498"/>
                </a:lnTo>
                <a:lnTo>
                  <a:pt x="1218" y="486"/>
                </a:lnTo>
                <a:lnTo>
                  <a:pt x="1218" y="480"/>
                </a:lnTo>
                <a:lnTo>
                  <a:pt x="1200" y="468"/>
                </a:lnTo>
                <a:lnTo>
                  <a:pt x="1200" y="450"/>
                </a:lnTo>
                <a:lnTo>
                  <a:pt x="1188" y="450"/>
                </a:lnTo>
                <a:lnTo>
                  <a:pt x="1194" y="438"/>
                </a:lnTo>
                <a:lnTo>
                  <a:pt x="1194" y="426"/>
                </a:lnTo>
                <a:lnTo>
                  <a:pt x="1188" y="420"/>
                </a:lnTo>
                <a:lnTo>
                  <a:pt x="1158" y="420"/>
                </a:lnTo>
                <a:lnTo>
                  <a:pt x="1140" y="396"/>
                </a:lnTo>
                <a:lnTo>
                  <a:pt x="1128" y="396"/>
                </a:lnTo>
                <a:lnTo>
                  <a:pt x="1128" y="384"/>
                </a:lnTo>
                <a:lnTo>
                  <a:pt x="1116" y="384"/>
                </a:lnTo>
                <a:lnTo>
                  <a:pt x="1110" y="390"/>
                </a:lnTo>
                <a:lnTo>
                  <a:pt x="1110" y="378"/>
                </a:lnTo>
                <a:lnTo>
                  <a:pt x="1116" y="366"/>
                </a:lnTo>
                <a:lnTo>
                  <a:pt x="1110" y="366"/>
                </a:lnTo>
                <a:lnTo>
                  <a:pt x="1110" y="354"/>
                </a:lnTo>
                <a:lnTo>
                  <a:pt x="1104" y="348"/>
                </a:lnTo>
                <a:lnTo>
                  <a:pt x="1086" y="348"/>
                </a:lnTo>
                <a:lnTo>
                  <a:pt x="1080" y="336"/>
                </a:lnTo>
                <a:lnTo>
                  <a:pt x="1116" y="300"/>
                </a:lnTo>
                <a:lnTo>
                  <a:pt x="1116" y="270"/>
                </a:lnTo>
                <a:lnTo>
                  <a:pt x="1152" y="270"/>
                </a:lnTo>
                <a:lnTo>
                  <a:pt x="1158" y="234"/>
                </a:lnTo>
                <a:lnTo>
                  <a:pt x="1152" y="216"/>
                </a:lnTo>
                <a:lnTo>
                  <a:pt x="1152" y="174"/>
                </a:lnTo>
                <a:lnTo>
                  <a:pt x="1140" y="168"/>
                </a:lnTo>
                <a:lnTo>
                  <a:pt x="1128" y="156"/>
                </a:lnTo>
                <a:lnTo>
                  <a:pt x="1128" y="144"/>
                </a:lnTo>
                <a:lnTo>
                  <a:pt x="1128" y="138"/>
                </a:lnTo>
                <a:lnTo>
                  <a:pt x="1122" y="126"/>
                </a:lnTo>
                <a:lnTo>
                  <a:pt x="1080" y="84"/>
                </a:lnTo>
                <a:lnTo>
                  <a:pt x="1074" y="72"/>
                </a:lnTo>
                <a:lnTo>
                  <a:pt x="1068" y="72"/>
                </a:lnTo>
                <a:lnTo>
                  <a:pt x="1062" y="66"/>
                </a:lnTo>
                <a:lnTo>
                  <a:pt x="1044" y="60"/>
                </a:lnTo>
                <a:lnTo>
                  <a:pt x="1038" y="60"/>
                </a:lnTo>
                <a:lnTo>
                  <a:pt x="1032" y="42"/>
                </a:lnTo>
                <a:lnTo>
                  <a:pt x="1026" y="42"/>
                </a:lnTo>
                <a:lnTo>
                  <a:pt x="1008" y="54"/>
                </a:lnTo>
                <a:lnTo>
                  <a:pt x="1002" y="54"/>
                </a:lnTo>
                <a:lnTo>
                  <a:pt x="1002" y="84"/>
                </a:lnTo>
                <a:lnTo>
                  <a:pt x="996" y="84"/>
                </a:lnTo>
                <a:lnTo>
                  <a:pt x="984" y="66"/>
                </a:lnTo>
                <a:lnTo>
                  <a:pt x="972" y="66"/>
                </a:lnTo>
                <a:lnTo>
                  <a:pt x="972" y="72"/>
                </a:lnTo>
                <a:lnTo>
                  <a:pt x="954" y="72"/>
                </a:lnTo>
                <a:lnTo>
                  <a:pt x="948" y="84"/>
                </a:lnTo>
                <a:lnTo>
                  <a:pt x="936" y="90"/>
                </a:lnTo>
                <a:lnTo>
                  <a:pt x="918" y="90"/>
                </a:lnTo>
                <a:lnTo>
                  <a:pt x="912" y="72"/>
                </a:lnTo>
                <a:lnTo>
                  <a:pt x="906" y="84"/>
                </a:lnTo>
                <a:lnTo>
                  <a:pt x="888" y="90"/>
                </a:lnTo>
                <a:lnTo>
                  <a:pt x="858" y="60"/>
                </a:lnTo>
                <a:lnTo>
                  <a:pt x="846" y="60"/>
                </a:lnTo>
                <a:lnTo>
                  <a:pt x="846" y="36"/>
                </a:lnTo>
                <a:lnTo>
                  <a:pt x="834" y="36"/>
                </a:lnTo>
                <a:lnTo>
                  <a:pt x="828" y="30"/>
                </a:lnTo>
                <a:lnTo>
                  <a:pt x="816" y="30"/>
                </a:lnTo>
                <a:lnTo>
                  <a:pt x="810" y="24"/>
                </a:lnTo>
                <a:lnTo>
                  <a:pt x="810" y="12"/>
                </a:lnTo>
                <a:lnTo>
                  <a:pt x="804" y="6"/>
                </a:lnTo>
                <a:lnTo>
                  <a:pt x="798" y="12"/>
                </a:lnTo>
                <a:lnTo>
                  <a:pt x="792" y="12"/>
                </a:lnTo>
                <a:lnTo>
                  <a:pt x="780" y="24"/>
                </a:lnTo>
                <a:lnTo>
                  <a:pt x="768" y="24"/>
                </a:lnTo>
                <a:lnTo>
                  <a:pt x="762" y="12"/>
                </a:lnTo>
                <a:lnTo>
                  <a:pt x="762" y="6"/>
                </a:lnTo>
                <a:lnTo>
                  <a:pt x="756" y="0"/>
                </a:lnTo>
                <a:lnTo>
                  <a:pt x="738" y="0"/>
                </a:lnTo>
                <a:lnTo>
                  <a:pt x="732" y="6"/>
                </a:lnTo>
                <a:lnTo>
                  <a:pt x="720" y="6"/>
                </a:lnTo>
                <a:lnTo>
                  <a:pt x="714" y="12"/>
                </a:lnTo>
                <a:lnTo>
                  <a:pt x="696" y="12"/>
                </a:lnTo>
                <a:lnTo>
                  <a:pt x="684" y="6"/>
                </a:lnTo>
                <a:lnTo>
                  <a:pt x="678" y="6"/>
                </a:lnTo>
                <a:lnTo>
                  <a:pt x="660" y="0"/>
                </a:lnTo>
                <a:lnTo>
                  <a:pt x="648" y="0"/>
                </a:lnTo>
                <a:lnTo>
                  <a:pt x="648" y="12"/>
                </a:lnTo>
                <a:lnTo>
                  <a:pt x="636" y="24"/>
                </a:lnTo>
                <a:lnTo>
                  <a:pt x="600" y="24"/>
                </a:lnTo>
                <a:lnTo>
                  <a:pt x="600" y="42"/>
                </a:lnTo>
                <a:lnTo>
                  <a:pt x="588" y="42"/>
                </a:lnTo>
                <a:lnTo>
                  <a:pt x="576" y="54"/>
                </a:lnTo>
                <a:lnTo>
                  <a:pt x="570" y="60"/>
                </a:lnTo>
                <a:lnTo>
                  <a:pt x="558" y="60"/>
                </a:lnTo>
                <a:lnTo>
                  <a:pt x="564" y="66"/>
                </a:lnTo>
                <a:lnTo>
                  <a:pt x="570" y="72"/>
                </a:lnTo>
                <a:lnTo>
                  <a:pt x="576" y="84"/>
                </a:lnTo>
                <a:lnTo>
                  <a:pt x="576" y="90"/>
                </a:lnTo>
                <a:lnTo>
                  <a:pt x="582" y="90"/>
                </a:lnTo>
                <a:lnTo>
                  <a:pt x="588" y="102"/>
                </a:lnTo>
                <a:lnTo>
                  <a:pt x="588" y="114"/>
                </a:lnTo>
                <a:lnTo>
                  <a:pt x="600" y="120"/>
                </a:lnTo>
                <a:lnTo>
                  <a:pt x="600" y="126"/>
                </a:lnTo>
                <a:lnTo>
                  <a:pt x="600" y="138"/>
                </a:lnTo>
                <a:lnTo>
                  <a:pt x="588" y="150"/>
                </a:lnTo>
                <a:lnTo>
                  <a:pt x="582" y="156"/>
                </a:lnTo>
                <a:lnTo>
                  <a:pt x="582" y="186"/>
                </a:lnTo>
                <a:lnTo>
                  <a:pt x="570" y="204"/>
                </a:lnTo>
                <a:lnTo>
                  <a:pt x="576" y="210"/>
                </a:lnTo>
                <a:lnTo>
                  <a:pt x="588" y="210"/>
                </a:lnTo>
                <a:lnTo>
                  <a:pt x="588" y="216"/>
                </a:lnTo>
                <a:lnTo>
                  <a:pt x="588" y="234"/>
                </a:lnTo>
                <a:lnTo>
                  <a:pt x="582" y="240"/>
                </a:lnTo>
                <a:lnTo>
                  <a:pt x="582" y="246"/>
                </a:lnTo>
                <a:lnTo>
                  <a:pt x="600" y="246"/>
                </a:lnTo>
                <a:lnTo>
                  <a:pt x="600" y="240"/>
                </a:lnTo>
                <a:lnTo>
                  <a:pt x="606" y="240"/>
                </a:lnTo>
                <a:lnTo>
                  <a:pt x="618" y="258"/>
                </a:lnTo>
                <a:lnTo>
                  <a:pt x="624" y="258"/>
                </a:lnTo>
                <a:lnTo>
                  <a:pt x="624" y="276"/>
                </a:lnTo>
                <a:lnTo>
                  <a:pt x="636" y="288"/>
                </a:lnTo>
                <a:lnTo>
                  <a:pt x="636" y="294"/>
                </a:lnTo>
                <a:lnTo>
                  <a:pt x="642" y="300"/>
                </a:lnTo>
                <a:lnTo>
                  <a:pt x="648" y="300"/>
                </a:lnTo>
                <a:lnTo>
                  <a:pt x="654" y="306"/>
                </a:lnTo>
                <a:lnTo>
                  <a:pt x="660" y="318"/>
                </a:lnTo>
                <a:lnTo>
                  <a:pt x="660" y="336"/>
                </a:lnTo>
                <a:lnTo>
                  <a:pt x="678" y="336"/>
                </a:lnTo>
                <a:lnTo>
                  <a:pt x="684" y="354"/>
                </a:lnTo>
                <a:lnTo>
                  <a:pt x="684" y="378"/>
                </a:lnTo>
                <a:lnTo>
                  <a:pt x="672" y="390"/>
                </a:lnTo>
                <a:lnTo>
                  <a:pt x="660" y="408"/>
                </a:lnTo>
                <a:lnTo>
                  <a:pt x="660" y="414"/>
                </a:lnTo>
                <a:lnTo>
                  <a:pt x="678" y="414"/>
                </a:lnTo>
                <a:lnTo>
                  <a:pt x="684" y="408"/>
                </a:lnTo>
                <a:lnTo>
                  <a:pt x="690" y="408"/>
                </a:lnTo>
                <a:lnTo>
                  <a:pt x="690" y="414"/>
                </a:lnTo>
                <a:lnTo>
                  <a:pt x="696" y="420"/>
                </a:lnTo>
                <a:lnTo>
                  <a:pt x="696" y="444"/>
                </a:lnTo>
                <a:lnTo>
                  <a:pt x="702" y="444"/>
                </a:lnTo>
                <a:lnTo>
                  <a:pt x="696" y="450"/>
                </a:lnTo>
                <a:lnTo>
                  <a:pt x="690" y="450"/>
                </a:lnTo>
                <a:lnTo>
                  <a:pt x="702" y="468"/>
                </a:lnTo>
                <a:lnTo>
                  <a:pt x="702" y="474"/>
                </a:lnTo>
                <a:lnTo>
                  <a:pt x="690" y="486"/>
                </a:lnTo>
                <a:lnTo>
                  <a:pt x="678" y="480"/>
                </a:lnTo>
                <a:lnTo>
                  <a:pt x="660" y="480"/>
                </a:lnTo>
                <a:lnTo>
                  <a:pt x="648" y="486"/>
                </a:lnTo>
                <a:lnTo>
                  <a:pt x="642" y="486"/>
                </a:lnTo>
                <a:lnTo>
                  <a:pt x="624" y="480"/>
                </a:lnTo>
                <a:lnTo>
                  <a:pt x="612" y="480"/>
                </a:lnTo>
                <a:lnTo>
                  <a:pt x="606" y="498"/>
                </a:lnTo>
                <a:lnTo>
                  <a:pt x="600" y="498"/>
                </a:lnTo>
                <a:lnTo>
                  <a:pt x="588" y="486"/>
                </a:lnTo>
                <a:lnTo>
                  <a:pt x="576" y="486"/>
                </a:lnTo>
                <a:lnTo>
                  <a:pt x="570" y="498"/>
                </a:lnTo>
                <a:lnTo>
                  <a:pt x="564" y="504"/>
                </a:lnTo>
                <a:lnTo>
                  <a:pt x="546" y="504"/>
                </a:lnTo>
                <a:lnTo>
                  <a:pt x="534" y="516"/>
                </a:lnTo>
                <a:lnTo>
                  <a:pt x="522" y="534"/>
                </a:lnTo>
                <a:lnTo>
                  <a:pt x="504" y="540"/>
                </a:lnTo>
                <a:lnTo>
                  <a:pt x="492" y="558"/>
                </a:lnTo>
                <a:lnTo>
                  <a:pt x="468" y="558"/>
                </a:lnTo>
                <a:lnTo>
                  <a:pt x="462" y="546"/>
                </a:lnTo>
                <a:lnTo>
                  <a:pt x="462" y="540"/>
                </a:lnTo>
                <a:lnTo>
                  <a:pt x="468" y="534"/>
                </a:lnTo>
                <a:lnTo>
                  <a:pt x="486" y="534"/>
                </a:lnTo>
                <a:lnTo>
                  <a:pt x="492" y="528"/>
                </a:lnTo>
                <a:lnTo>
                  <a:pt x="504" y="528"/>
                </a:lnTo>
                <a:lnTo>
                  <a:pt x="504" y="510"/>
                </a:lnTo>
                <a:lnTo>
                  <a:pt x="510" y="504"/>
                </a:lnTo>
                <a:lnTo>
                  <a:pt x="528" y="504"/>
                </a:lnTo>
                <a:lnTo>
                  <a:pt x="534" y="498"/>
                </a:lnTo>
                <a:lnTo>
                  <a:pt x="534" y="486"/>
                </a:lnTo>
                <a:lnTo>
                  <a:pt x="540" y="474"/>
                </a:lnTo>
                <a:lnTo>
                  <a:pt x="540" y="468"/>
                </a:lnTo>
                <a:lnTo>
                  <a:pt x="528" y="468"/>
                </a:lnTo>
                <a:lnTo>
                  <a:pt x="528" y="456"/>
                </a:lnTo>
                <a:lnTo>
                  <a:pt x="492" y="456"/>
                </a:lnTo>
                <a:lnTo>
                  <a:pt x="486" y="450"/>
                </a:lnTo>
                <a:lnTo>
                  <a:pt x="480" y="450"/>
                </a:lnTo>
                <a:lnTo>
                  <a:pt x="462" y="444"/>
                </a:lnTo>
                <a:lnTo>
                  <a:pt x="456" y="444"/>
                </a:lnTo>
                <a:lnTo>
                  <a:pt x="450" y="438"/>
                </a:lnTo>
                <a:lnTo>
                  <a:pt x="432" y="438"/>
                </a:lnTo>
                <a:lnTo>
                  <a:pt x="426" y="426"/>
                </a:lnTo>
                <a:lnTo>
                  <a:pt x="420" y="426"/>
                </a:lnTo>
                <a:lnTo>
                  <a:pt x="414" y="414"/>
                </a:lnTo>
                <a:lnTo>
                  <a:pt x="402" y="414"/>
                </a:lnTo>
                <a:lnTo>
                  <a:pt x="390" y="420"/>
                </a:lnTo>
                <a:lnTo>
                  <a:pt x="378" y="408"/>
                </a:lnTo>
                <a:lnTo>
                  <a:pt x="378" y="396"/>
                </a:lnTo>
                <a:lnTo>
                  <a:pt x="372" y="396"/>
                </a:lnTo>
                <a:lnTo>
                  <a:pt x="372" y="408"/>
                </a:lnTo>
                <a:lnTo>
                  <a:pt x="366" y="414"/>
                </a:lnTo>
                <a:lnTo>
                  <a:pt x="354" y="414"/>
                </a:lnTo>
                <a:lnTo>
                  <a:pt x="342" y="426"/>
                </a:lnTo>
                <a:lnTo>
                  <a:pt x="336" y="420"/>
                </a:lnTo>
                <a:lnTo>
                  <a:pt x="330" y="420"/>
                </a:lnTo>
                <a:lnTo>
                  <a:pt x="330" y="408"/>
                </a:lnTo>
                <a:lnTo>
                  <a:pt x="318" y="396"/>
                </a:lnTo>
                <a:lnTo>
                  <a:pt x="318" y="390"/>
                </a:lnTo>
                <a:lnTo>
                  <a:pt x="312" y="396"/>
                </a:lnTo>
                <a:lnTo>
                  <a:pt x="312" y="408"/>
                </a:lnTo>
                <a:lnTo>
                  <a:pt x="306" y="414"/>
                </a:lnTo>
                <a:lnTo>
                  <a:pt x="300" y="420"/>
                </a:lnTo>
                <a:lnTo>
                  <a:pt x="288" y="420"/>
                </a:lnTo>
                <a:lnTo>
                  <a:pt x="276" y="426"/>
                </a:lnTo>
                <a:lnTo>
                  <a:pt x="270" y="426"/>
                </a:lnTo>
                <a:lnTo>
                  <a:pt x="264" y="438"/>
                </a:lnTo>
                <a:lnTo>
                  <a:pt x="258" y="438"/>
                </a:lnTo>
                <a:lnTo>
                  <a:pt x="258" y="426"/>
                </a:lnTo>
                <a:lnTo>
                  <a:pt x="240" y="438"/>
                </a:lnTo>
                <a:lnTo>
                  <a:pt x="228" y="438"/>
                </a:lnTo>
                <a:lnTo>
                  <a:pt x="222" y="426"/>
                </a:lnTo>
                <a:lnTo>
                  <a:pt x="222" y="414"/>
                </a:lnTo>
                <a:lnTo>
                  <a:pt x="216" y="408"/>
                </a:lnTo>
                <a:lnTo>
                  <a:pt x="210" y="408"/>
                </a:lnTo>
                <a:lnTo>
                  <a:pt x="198" y="414"/>
                </a:lnTo>
                <a:lnTo>
                  <a:pt x="192" y="408"/>
                </a:lnTo>
                <a:lnTo>
                  <a:pt x="186" y="408"/>
                </a:lnTo>
                <a:lnTo>
                  <a:pt x="180" y="414"/>
                </a:lnTo>
                <a:lnTo>
                  <a:pt x="180" y="426"/>
                </a:lnTo>
                <a:lnTo>
                  <a:pt x="174" y="438"/>
                </a:lnTo>
                <a:lnTo>
                  <a:pt x="162" y="438"/>
                </a:lnTo>
                <a:lnTo>
                  <a:pt x="150" y="450"/>
                </a:lnTo>
                <a:lnTo>
                  <a:pt x="150" y="468"/>
                </a:lnTo>
                <a:lnTo>
                  <a:pt x="144" y="468"/>
                </a:lnTo>
                <a:lnTo>
                  <a:pt x="138" y="474"/>
                </a:lnTo>
                <a:lnTo>
                  <a:pt x="120" y="474"/>
                </a:lnTo>
                <a:lnTo>
                  <a:pt x="120" y="468"/>
                </a:lnTo>
                <a:lnTo>
                  <a:pt x="132" y="456"/>
                </a:lnTo>
                <a:lnTo>
                  <a:pt x="120" y="450"/>
                </a:lnTo>
                <a:lnTo>
                  <a:pt x="114" y="450"/>
                </a:lnTo>
                <a:lnTo>
                  <a:pt x="108" y="456"/>
                </a:lnTo>
                <a:lnTo>
                  <a:pt x="102" y="456"/>
                </a:lnTo>
                <a:lnTo>
                  <a:pt x="84" y="474"/>
                </a:lnTo>
                <a:lnTo>
                  <a:pt x="60" y="474"/>
                </a:lnTo>
                <a:lnTo>
                  <a:pt x="30" y="468"/>
                </a:lnTo>
                <a:lnTo>
                  <a:pt x="18" y="480"/>
                </a:lnTo>
                <a:lnTo>
                  <a:pt x="18" y="534"/>
                </a:lnTo>
                <a:lnTo>
                  <a:pt x="0" y="546"/>
                </a:lnTo>
                <a:lnTo>
                  <a:pt x="6" y="558"/>
                </a:lnTo>
                <a:lnTo>
                  <a:pt x="30" y="558"/>
                </a:lnTo>
                <a:lnTo>
                  <a:pt x="36" y="564"/>
                </a:lnTo>
                <a:lnTo>
                  <a:pt x="36" y="570"/>
                </a:lnTo>
                <a:lnTo>
                  <a:pt x="30" y="576"/>
                </a:lnTo>
                <a:lnTo>
                  <a:pt x="30" y="594"/>
                </a:lnTo>
                <a:lnTo>
                  <a:pt x="36" y="600"/>
                </a:lnTo>
                <a:lnTo>
                  <a:pt x="42" y="600"/>
                </a:lnTo>
                <a:lnTo>
                  <a:pt x="72" y="588"/>
                </a:lnTo>
                <a:lnTo>
                  <a:pt x="78" y="600"/>
                </a:lnTo>
                <a:lnTo>
                  <a:pt x="78" y="618"/>
                </a:lnTo>
                <a:lnTo>
                  <a:pt x="84" y="624"/>
                </a:lnTo>
                <a:lnTo>
                  <a:pt x="78" y="642"/>
                </a:lnTo>
                <a:lnTo>
                  <a:pt x="78" y="654"/>
                </a:lnTo>
                <a:lnTo>
                  <a:pt x="66" y="672"/>
                </a:lnTo>
                <a:lnTo>
                  <a:pt x="108" y="714"/>
                </a:lnTo>
                <a:lnTo>
                  <a:pt x="114" y="714"/>
                </a:lnTo>
                <a:lnTo>
                  <a:pt x="144" y="738"/>
                </a:lnTo>
                <a:lnTo>
                  <a:pt x="144" y="750"/>
                </a:lnTo>
                <a:lnTo>
                  <a:pt x="150" y="744"/>
                </a:lnTo>
                <a:lnTo>
                  <a:pt x="156" y="750"/>
                </a:lnTo>
                <a:lnTo>
                  <a:pt x="174" y="750"/>
                </a:lnTo>
                <a:lnTo>
                  <a:pt x="186" y="744"/>
                </a:lnTo>
                <a:lnTo>
                  <a:pt x="192" y="738"/>
                </a:lnTo>
                <a:lnTo>
                  <a:pt x="210" y="738"/>
                </a:lnTo>
                <a:lnTo>
                  <a:pt x="210" y="732"/>
                </a:lnTo>
                <a:lnTo>
                  <a:pt x="222" y="720"/>
                </a:lnTo>
                <a:lnTo>
                  <a:pt x="228" y="732"/>
                </a:lnTo>
                <a:close/>
              </a:path>
            </a:pathLst>
          </a:custGeom>
          <a:solidFill>
            <a:srgbClr val="00CC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" name="Navarra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>
            <a:spLocks/>
          </xdr:cNvSpPr>
        </xdr:nvSpPr>
        <xdr:spPr bwMode="auto">
          <a:xfrm>
            <a:off x="12112247" y="1260455"/>
            <a:ext cx="807374" cy="785756"/>
          </a:xfrm>
          <a:custGeom>
            <a:avLst/>
            <a:gdLst/>
            <a:ahLst/>
            <a:cxnLst>
              <a:cxn ang="0">
                <a:pos x="492" y="174"/>
              </a:cxn>
              <a:cxn ang="0">
                <a:pos x="480" y="210"/>
              </a:cxn>
              <a:cxn ang="0">
                <a:pos x="444" y="228"/>
              </a:cxn>
              <a:cxn ang="0">
                <a:pos x="414" y="252"/>
              </a:cxn>
              <a:cxn ang="0">
                <a:pos x="372" y="282"/>
              </a:cxn>
              <a:cxn ang="0">
                <a:pos x="354" y="300"/>
              </a:cxn>
              <a:cxn ang="0">
                <a:pos x="354" y="318"/>
              </a:cxn>
              <a:cxn ang="0">
                <a:pos x="342" y="336"/>
              </a:cxn>
              <a:cxn ang="0">
                <a:pos x="336" y="366"/>
              </a:cxn>
              <a:cxn ang="0">
                <a:pos x="336" y="378"/>
              </a:cxn>
              <a:cxn ang="0">
                <a:pos x="324" y="402"/>
              </a:cxn>
              <a:cxn ang="0">
                <a:pos x="330" y="456"/>
              </a:cxn>
              <a:cxn ang="0">
                <a:pos x="348" y="480"/>
              </a:cxn>
              <a:cxn ang="0">
                <a:pos x="342" y="510"/>
              </a:cxn>
              <a:cxn ang="0">
                <a:pos x="312" y="522"/>
              </a:cxn>
              <a:cxn ang="0">
                <a:pos x="276" y="540"/>
              </a:cxn>
              <a:cxn ang="0">
                <a:pos x="228" y="522"/>
              </a:cxn>
              <a:cxn ang="0">
                <a:pos x="192" y="510"/>
              </a:cxn>
              <a:cxn ang="0">
                <a:pos x="180" y="486"/>
              </a:cxn>
              <a:cxn ang="0">
                <a:pos x="192" y="462"/>
              </a:cxn>
              <a:cxn ang="0">
                <a:pos x="246" y="450"/>
              </a:cxn>
              <a:cxn ang="0">
                <a:pos x="234" y="432"/>
              </a:cxn>
              <a:cxn ang="0">
                <a:pos x="222" y="420"/>
              </a:cxn>
              <a:cxn ang="0">
                <a:pos x="192" y="414"/>
              </a:cxn>
              <a:cxn ang="0">
                <a:pos x="180" y="396"/>
              </a:cxn>
              <a:cxn ang="0">
                <a:pos x="168" y="372"/>
              </a:cxn>
              <a:cxn ang="0">
                <a:pos x="144" y="366"/>
              </a:cxn>
              <a:cxn ang="0">
                <a:pos x="120" y="342"/>
              </a:cxn>
              <a:cxn ang="0">
                <a:pos x="96" y="348"/>
              </a:cxn>
              <a:cxn ang="0">
                <a:pos x="78" y="336"/>
              </a:cxn>
              <a:cxn ang="0">
                <a:pos x="54" y="330"/>
              </a:cxn>
              <a:cxn ang="0">
                <a:pos x="36" y="330"/>
              </a:cxn>
              <a:cxn ang="0">
                <a:pos x="24" y="318"/>
              </a:cxn>
              <a:cxn ang="0">
                <a:pos x="36" y="300"/>
              </a:cxn>
              <a:cxn ang="0">
                <a:pos x="24" y="288"/>
              </a:cxn>
              <a:cxn ang="0">
                <a:pos x="0" y="276"/>
              </a:cxn>
              <a:cxn ang="0">
                <a:pos x="24" y="258"/>
              </a:cxn>
              <a:cxn ang="0">
                <a:pos x="54" y="270"/>
              </a:cxn>
              <a:cxn ang="0">
                <a:pos x="60" y="252"/>
              </a:cxn>
              <a:cxn ang="0">
                <a:pos x="54" y="228"/>
              </a:cxn>
              <a:cxn ang="0">
                <a:pos x="66" y="198"/>
              </a:cxn>
              <a:cxn ang="0">
                <a:pos x="78" y="186"/>
              </a:cxn>
              <a:cxn ang="0">
                <a:pos x="78" y="156"/>
              </a:cxn>
              <a:cxn ang="0">
                <a:pos x="108" y="138"/>
              </a:cxn>
              <a:cxn ang="0">
                <a:pos x="138" y="126"/>
              </a:cxn>
              <a:cxn ang="0">
                <a:pos x="174" y="66"/>
              </a:cxn>
              <a:cxn ang="0">
                <a:pos x="174" y="42"/>
              </a:cxn>
              <a:cxn ang="0">
                <a:pos x="192" y="30"/>
              </a:cxn>
              <a:cxn ang="0">
                <a:pos x="210" y="12"/>
              </a:cxn>
              <a:cxn ang="0">
                <a:pos x="252" y="36"/>
              </a:cxn>
              <a:cxn ang="0">
                <a:pos x="294" y="42"/>
              </a:cxn>
              <a:cxn ang="0">
                <a:pos x="336" y="90"/>
              </a:cxn>
              <a:cxn ang="0">
                <a:pos x="354" y="126"/>
              </a:cxn>
              <a:cxn ang="0">
                <a:pos x="390" y="84"/>
              </a:cxn>
              <a:cxn ang="0">
                <a:pos x="426" y="126"/>
              </a:cxn>
              <a:cxn ang="0">
                <a:pos x="528" y="138"/>
              </a:cxn>
            </a:cxnLst>
            <a:rect l="0" t="0" r="r" b="b"/>
            <a:pathLst>
              <a:path w="534" h="540">
                <a:moveTo>
                  <a:pt x="534" y="168"/>
                </a:moveTo>
                <a:lnTo>
                  <a:pt x="504" y="168"/>
                </a:lnTo>
                <a:lnTo>
                  <a:pt x="492" y="174"/>
                </a:lnTo>
                <a:lnTo>
                  <a:pt x="486" y="192"/>
                </a:lnTo>
                <a:lnTo>
                  <a:pt x="486" y="210"/>
                </a:lnTo>
                <a:lnTo>
                  <a:pt x="480" y="210"/>
                </a:lnTo>
                <a:lnTo>
                  <a:pt x="468" y="210"/>
                </a:lnTo>
                <a:lnTo>
                  <a:pt x="462" y="216"/>
                </a:lnTo>
                <a:lnTo>
                  <a:pt x="444" y="228"/>
                </a:lnTo>
                <a:lnTo>
                  <a:pt x="420" y="228"/>
                </a:lnTo>
                <a:lnTo>
                  <a:pt x="420" y="252"/>
                </a:lnTo>
                <a:lnTo>
                  <a:pt x="414" y="252"/>
                </a:lnTo>
                <a:lnTo>
                  <a:pt x="390" y="252"/>
                </a:lnTo>
                <a:lnTo>
                  <a:pt x="384" y="270"/>
                </a:lnTo>
                <a:lnTo>
                  <a:pt x="372" y="282"/>
                </a:lnTo>
                <a:lnTo>
                  <a:pt x="372" y="288"/>
                </a:lnTo>
                <a:lnTo>
                  <a:pt x="366" y="288"/>
                </a:lnTo>
                <a:lnTo>
                  <a:pt x="354" y="300"/>
                </a:lnTo>
                <a:lnTo>
                  <a:pt x="354" y="306"/>
                </a:lnTo>
                <a:lnTo>
                  <a:pt x="366" y="312"/>
                </a:lnTo>
                <a:lnTo>
                  <a:pt x="354" y="318"/>
                </a:lnTo>
                <a:lnTo>
                  <a:pt x="354" y="330"/>
                </a:lnTo>
                <a:lnTo>
                  <a:pt x="348" y="336"/>
                </a:lnTo>
                <a:lnTo>
                  <a:pt x="342" y="336"/>
                </a:lnTo>
                <a:lnTo>
                  <a:pt x="342" y="348"/>
                </a:lnTo>
                <a:lnTo>
                  <a:pt x="336" y="360"/>
                </a:lnTo>
                <a:lnTo>
                  <a:pt x="336" y="366"/>
                </a:lnTo>
                <a:lnTo>
                  <a:pt x="342" y="366"/>
                </a:lnTo>
                <a:lnTo>
                  <a:pt x="342" y="378"/>
                </a:lnTo>
                <a:lnTo>
                  <a:pt x="336" y="378"/>
                </a:lnTo>
                <a:lnTo>
                  <a:pt x="330" y="390"/>
                </a:lnTo>
                <a:lnTo>
                  <a:pt x="330" y="396"/>
                </a:lnTo>
                <a:lnTo>
                  <a:pt x="324" y="402"/>
                </a:lnTo>
                <a:lnTo>
                  <a:pt x="324" y="426"/>
                </a:lnTo>
                <a:lnTo>
                  <a:pt x="330" y="432"/>
                </a:lnTo>
                <a:lnTo>
                  <a:pt x="330" y="456"/>
                </a:lnTo>
                <a:lnTo>
                  <a:pt x="336" y="462"/>
                </a:lnTo>
                <a:lnTo>
                  <a:pt x="342" y="480"/>
                </a:lnTo>
                <a:lnTo>
                  <a:pt x="348" y="480"/>
                </a:lnTo>
                <a:lnTo>
                  <a:pt x="348" y="492"/>
                </a:lnTo>
                <a:lnTo>
                  <a:pt x="342" y="504"/>
                </a:lnTo>
                <a:lnTo>
                  <a:pt x="342" y="510"/>
                </a:lnTo>
                <a:lnTo>
                  <a:pt x="336" y="516"/>
                </a:lnTo>
                <a:lnTo>
                  <a:pt x="330" y="522"/>
                </a:lnTo>
                <a:lnTo>
                  <a:pt x="312" y="522"/>
                </a:lnTo>
                <a:lnTo>
                  <a:pt x="306" y="534"/>
                </a:lnTo>
                <a:lnTo>
                  <a:pt x="300" y="540"/>
                </a:lnTo>
                <a:lnTo>
                  <a:pt x="276" y="540"/>
                </a:lnTo>
                <a:lnTo>
                  <a:pt x="270" y="534"/>
                </a:lnTo>
                <a:lnTo>
                  <a:pt x="264" y="522"/>
                </a:lnTo>
                <a:lnTo>
                  <a:pt x="228" y="522"/>
                </a:lnTo>
                <a:lnTo>
                  <a:pt x="222" y="516"/>
                </a:lnTo>
                <a:lnTo>
                  <a:pt x="222" y="510"/>
                </a:lnTo>
                <a:lnTo>
                  <a:pt x="192" y="510"/>
                </a:lnTo>
                <a:lnTo>
                  <a:pt x="186" y="504"/>
                </a:lnTo>
                <a:lnTo>
                  <a:pt x="186" y="492"/>
                </a:lnTo>
                <a:lnTo>
                  <a:pt x="180" y="486"/>
                </a:lnTo>
                <a:lnTo>
                  <a:pt x="186" y="474"/>
                </a:lnTo>
                <a:lnTo>
                  <a:pt x="192" y="474"/>
                </a:lnTo>
                <a:lnTo>
                  <a:pt x="192" y="462"/>
                </a:lnTo>
                <a:lnTo>
                  <a:pt x="198" y="456"/>
                </a:lnTo>
                <a:lnTo>
                  <a:pt x="234" y="456"/>
                </a:lnTo>
                <a:lnTo>
                  <a:pt x="246" y="450"/>
                </a:lnTo>
                <a:lnTo>
                  <a:pt x="252" y="444"/>
                </a:lnTo>
                <a:lnTo>
                  <a:pt x="246" y="432"/>
                </a:lnTo>
                <a:lnTo>
                  <a:pt x="234" y="432"/>
                </a:lnTo>
                <a:lnTo>
                  <a:pt x="234" y="426"/>
                </a:lnTo>
                <a:lnTo>
                  <a:pt x="228" y="426"/>
                </a:lnTo>
                <a:lnTo>
                  <a:pt x="222" y="420"/>
                </a:lnTo>
                <a:lnTo>
                  <a:pt x="210" y="420"/>
                </a:lnTo>
                <a:lnTo>
                  <a:pt x="210" y="414"/>
                </a:lnTo>
                <a:lnTo>
                  <a:pt x="192" y="414"/>
                </a:lnTo>
                <a:lnTo>
                  <a:pt x="192" y="402"/>
                </a:lnTo>
                <a:lnTo>
                  <a:pt x="186" y="396"/>
                </a:lnTo>
                <a:lnTo>
                  <a:pt x="180" y="396"/>
                </a:lnTo>
                <a:lnTo>
                  <a:pt x="180" y="390"/>
                </a:lnTo>
                <a:lnTo>
                  <a:pt x="174" y="378"/>
                </a:lnTo>
                <a:lnTo>
                  <a:pt x="168" y="372"/>
                </a:lnTo>
                <a:lnTo>
                  <a:pt x="156" y="372"/>
                </a:lnTo>
                <a:lnTo>
                  <a:pt x="156" y="366"/>
                </a:lnTo>
                <a:lnTo>
                  <a:pt x="144" y="366"/>
                </a:lnTo>
                <a:lnTo>
                  <a:pt x="132" y="366"/>
                </a:lnTo>
                <a:lnTo>
                  <a:pt x="132" y="348"/>
                </a:lnTo>
                <a:lnTo>
                  <a:pt x="120" y="342"/>
                </a:lnTo>
                <a:lnTo>
                  <a:pt x="108" y="342"/>
                </a:lnTo>
                <a:lnTo>
                  <a:pt x="102" y="348"/>
                </a:lnTo>
                <a:lnTo>
                  <a:pt x="96" y="348"/>
                </a:lnTo>
                <a:lnTo>
                  <a:pt x="96" y="342"/>
                </a:lnTo>
                <a:lnTo>
                  <a:pt x="78" y="342"/>
                </a:lnTo>
                <a:lnTo>
                  <a:pt x="78" y="336"/>
                </a:lnTo>
                <a:lnTo>
                  <a:pt x="66" y="336"/>
                </a:lnTo>
                <a:lnTo>
                  <a:pt x="66" y="330"/>
                </a:lnTo>
                <a:lnTo>
                  <a:pt x="54" y="330"/>
                </a:lnTo>
                <a:lnTo>
                  <a:pt x="54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30"/>
                </a:lnTo>
                <a:lnTo>
                  <a:pt x="18" y="318"/>
                </a:lnTo>
                <a:lnTo>
                  <a:pt x="24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00"/>
                </a:lnTo>
                <a:lnTo>
                  <a:pt x="36" y="288"/>
                </a:lnTo>
                <a:lnTo>
                  <a:pt x="30" y="282"/>
                </a:lnTo>
                <a:lnTo>
                  <a:pt x="24" y="288"/>
                </a:lnTo>
                <a:lnTo>
                  <a:pt x="18" y="288"/>
                </a:lnTo>
                <a:lnTo>
                  <a:pt x="6" y="282"/>
                </a:lnTo>
                <a:lnTo>
                  <a:pt x="0" y="276"/>
                </a:lnTo>
                <a:lnTo>
                  <a:pt x="6" y="276"/>
                </a:lnTo>
                <a:lnTo>
                  <a:pt x="18" y="270"/>
                </a:lnTo>
                <a:lnTo>
                  <a:pt x="24" y="258"/>
                </a:lnTo>
                <a:lnTo>
                  <a:pt x="36" y="258"/>
                </a:lnTo>
                <a:lnTo>
                  <a:pt x="36" y="270"/>
                </a:lnTo>
                <a:lnTo>
                  <a:pt x="54" y="270"/>
                </a:lnTo>
                <a:lnTo>
                  <a:pt x="54" y="258"/>
                </a:lnTo>
                <a:lnTo>
                  <a:pt x="66" y="258"/>
                </a:lnTo>
                <a:lnTo>
                  <a:pt x="60" y="252"/>
                </a:lnTo>
                <a:lnTo>
                  <a:pt x="60" y="246"/>
                </a:lnTo>
                <a:lnTo>
                  <a:pt x="54" y="246"/>
                </a:lnTo>
                <a:lnTo>
                  <a:pt x="54" y="228"/>
                </a:lnTo>
                <a:lnTo>
                  <a:pt x="60" y="228"/>
                </a:lnTo>
                <a:lnTo>
                  <a:pt x="66" y="222"/>
                </a:lnTo>
                <a:lnTo>
                  <a:pt x="66" y="198"/>
                </a:lnTo>
                <a:lnTo>
                  <a:pt x="72" y="192"/>
                </a:lnTo>
                <a:lnTo>
                  <a:pt x="78" y="192"/>
                </a:lnTo>
                <a:lnTo>
                  <a:pt x="78" y="186"/>
                </a:lnTo>
                <a:lnTo>
                  <a:pt x="72" y="168"/>
                </a:lnTo>
                <a:lnTo>
                  <a:pt x="72" y="162"/>
                </a:lnTo>
                <a:lnTo>
                  <a:pt x="78" y="156"/>
                </a:lnTo>
                <a:lnTo>
                  <a:pt x="102" y="150"/>
                </a:lnTo>
                <a:lnTo>
                  <a:pt x="108" y="150"/>
                </a:lnTo>
                <a:lnTo>
                  <a:pt x="108" y="138"/>
                </a:lnTo>
                <a:lnTo>
                  <a:pt x="114" y="138"/>
                </a:lnTo>
                <a:lnTo>
                  <a:pt x="132" y="126"/>
                </a:lnTo>
                <a:lnTo>
                  <a:pt x="138" y="126"/>
                </a:lnTo>
                <a:lnTo>
                  <a:pt x="138" y="120"/>
                </a:lnTo>
                <a:lnTo>
                  <a:pt x="138" y="102"/>
                </a:lnTo>
                <a:lnTo>
                  <a:pt x="174" y="66"/>
                </a:lnTo>
                <a:lnTo>
                  <a:pt x="168" y="60"/>
                </a:lnTo>
                <a:lnTo>
                  <a:pt x="168" y="48"/>
                </a:lnTo>
                <a:lnTo>
                  <a:pt x="174" y="42"/>
                </a:lnTo>
                <a:lnTo>
                  <a:pt x="180" y="42"/>
                </a:lnTo>
                <a:lnTo>
                  <a:pt x="186" y="36"/>
                </a:lnTo>
                <a:lnTo>
                  <a:pt x="192" y="30"/>
                </a:lnTo>
                <a:lnTo>
                  <a:pt x="198" y="30"/>
                </a:lnTo>
                <a:lnTo>
                  <a:pt x="198" y="18"/>
                </a:lnTo>
                <a:lnTo>
                  <a:pt x="210" y="12"/>
                </a:lnTo>
                <a:lnTo>
                  <a:pt x="234" y="0"/>
                </a:lnTo>
                <a:lnTo>
                  <a:pt x="246" y="18"/>
                </a:lnTo>
                <a:lnTo>
                  <a:pt x="252" y="36"/>
                </a:lnTo>
                <a:lnTo>
                  <a:pt x="270" y="18"/>
                </a:lnTo>
                <a:lnTo>
                  <a:pt x="276" y="42"/>
                </a:lnTo>
                <a:lnTo>
                  <a:pt x="294" y="42"/>
                </a:lnTo>
                <a:lnTo>
                  <a:pt x="312" y="30"/>
                </a:lnTo>
                <a:lnTo>
                  <a:pt x="342" y="42"/>
                </a:lnTo>
                <a:lnTo>
                  <a:pt x="336" y="90"/>
                </a:lnTo>
                <a:lnTo>
                  <a:pt x="312" y="102"/>
                </a:lnTo>
                <a:lnTo>
                  <a:pt x="330" y="126"/>
                </a:lnTo>
                <a:lnTo>
                  <a:pt x="354" y="126"/>
                </a:lnTo>
                <a:lnTo>
                  <a:pt x="354" y="96"/>
                </a:lnTo>
                <a:lnTo>
                  <a:pt x="366" y="78"/>
                </a:lnTo>
                <a:lnTo>
                  <a:pt x="390" y="84"/>
                </a:lnTo>
                <a:lnTo>
                  <a:pt x="372" y="108"/>
                </a:lnTo>
                <a:lnTo>
                  <a:pt x="390" y="120"/>
                </a:lnTo>
                <a:lnTo>
                  <a:pt x="426" y="126"/>
                </a:lnTo>
                <a:lnTo>
                  <a:pt x="456" y="150"/>
                </a:lnTo>
                <a:lnTo>
                  <a:pt x="498" y="156"/>
                </a:lnTo>
                <a:lnTo>
                  <a:pt x="528" y="138"/>
                </a:lnTo>
                <a:lnTo>
                  <a:pt x="534" y="168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" name="Galicia2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>
            <a:spLocks/>
          </xdr:cNvSpPr>
        </xdr:nvSpPr>
        <xdr:spPr bwMode="auto">
          <a:xfrm>
            <a:off x="9237538" y="981075"/>
            <a:ext cx="1061379" cy="1126250"/>
          </a:xfrm>
          <a:custGeom>
            <a:avLst/>
            <a:gdLst/>
            <a:ahLst/>
            <a:cxnLst>
              <a:cxn ang="0">
                <a:pos x="300" y="702"/>
              </a:cxn>
              <a:cxn ang="0">
                <a:pos x="390" y="762"/>
              </a:cxn>
              <a:cxn ang="0">
                <a:pos x="546" y="756"/>
              </a:cxn>
              <a:cxn ang="0">
                <a:pos x="636" y="672"/>
              </a:cxn>
              <a:cxn ang="0">
                <a:pos x="702" y="594"/>
              </a:cxn>
              <a:cxn ang="0">
                <a:pos x="690" y="534"/>
              </a:cxn>
              <a:cxn ang="0">
                <a:pos x="624" y="492"/>
              </a:cxn>
              <a:cxn ang="0">
                <a:pos x="642" y="414"/>
              </a:cxn>
              <a:cxn ang="0">
                <a:pos x="684" y="354"/>
              </a:cxn>
              <a:cxn ang="0">
                <a:pos x="654" y="312"/>
              </a:cxn>
              <a:cxn ang="0">
                <a:pos x="648" y="252"/>
              </a:cxn>
              <a:cxn ang="0">
                <a:pos x="612" y="180"/>
              </a:cxn>
              <a:cxn ang="0">
                <a:pos x="654" y="108"/>
              </a:cxn>
              <a:cxn ang="0">
                <a:pos x="588" y="102"/>
              </a:cxn>
              <a:cxn ang="0">
                <a:pos x="564" y="60"/>
              </a:cxn>
              <a:cxn ang="0">
                <a:pos x="498" y="36"/>
              </a:cxn>
              <a:cxn ang="0">
                <a:pos x="462" y="42"/>
              </a:cxn>
              <a:cxn ang="0">
                <a:pos x="438" y="24"/>
              </a:cxn>
              <a:cxn ang="0">
                <a:pos x="414" y="48"/>
              </a:cxn>
              <a:cxn ang="0">
                <a:pos x="426" y="12"/>
              </a:cxn>
              <a:cxn ang="0">
                <a:pos x="366" y="36"/>
              </a:cxn>
              <a:cxn ang="0">
                <a:pos x="330" y="60"/>
              </a:cxn>
              <a:cxn ang="0">
                <a:pos x="300" y="96"/>
              </a:cxn>
              <a:cxn ang="0">
                <a:pos x="300" y="120"/>
              </a:cxn>
              <a:cxn ang="0">
                <a:pos x="342" y="102"/>
              </a:cxn>
              <a:cxn ang="0">
                <a:pos x="300" y="132"/>
              </a:cxn>
              <a:cxn ang="0">
                <a:pos x="306" y="156"/>
              </a:cxn>
              <a:cxn ang="0">
                <a:pos x="270" y="150"/>
              </a:cxn>
              <a:cxn ang="0">
                <a:pos x="204" y="174"/>
              </a:cxn>
              <a:cxn ang="0">
                <a:pos x="120" y="174"/>
              </a:cxn>
              <a:cxn ang="0">
                <a:pos x="114" y="204"/>
              </a:cxn>
              <a:cxn ang="0">
                <a:pos x="54" y="210"/>
              </a:cxn>
              <a:cxn ang="0">
                <a:pos x="48" y="234"/>
              </a:cxn>
              <a:cxn ang="0">
                <a:pos x="18" y="252"/>
              </a:cxn>
              <a:cxn ang="0">
                <a:pos x="12" y="288"/>
              </a:cxn>
              <a:cxn ang="0">
                <a:pos x="6" y="324"/>
              </a:cxn>
              <a:cxn ang="0">
                <a:pos x="36" y="312"/>
              </a:cxn>
              <a:cxn ang="0">
                <a:pos x="42" y="348"/>
              </a:cxn>
              <a:cxn ang="0">
                <a:pos x="66" y="378"/>
              </a:cxn>
              <a:cxn ang="0">
                <a:pos x="102" y="372"/>
              </a:cxn>
              <a:cxn ang="0">
                <a:pos x="96" y="378"/>
              </a:cxn>
              <a:cxn ang="0">
                <a:pos x="66" y="414"/>
              </a:cxn>
              <a:cxn ang="0">
                <a:pos x="66" y="474"/>
              </a:cxn>
              <a:cxn ang="0">
                <a:pos x="102" y="444"/>
              </a:cxn>
              <a:cxn ang="0">
                <a:pos x="120" y="438"/>
              </a:cxn>
              <a:cxn ang="0">
                <a:pos x="150" y="420"/>
              </a:cxn>
              <a:cxn ang="0">
                <a:pos x="144" y="450"/>
              </a:cxn>
              <a:cxn ang="0">
                <a:pos x="138" y="480"/>
              </a:cxn>
              <a:cxn ang="0">
                <a:pos x="120" y="498"/>
              </a:cxn>
              <a:cxn ang="0">
                <a:pos x="90" y="492"/>
              </a:cxn>
              <a:cxn ang="0">
                <a:pos x="126" y="522"/>
              </a:cxn>
              <a:cxn ang="0">
                <a:pos x="168" y="522"/>
              </a:cxn>
              <a:cxn ang="0">
                <a:pos x="120" y="570"/>
              </a:cxn>
              <a:cxn ang="0">
                <a:pos x="150" y="570"/>
              </a:cxn>
              <a:cxn ang="0">
                <a:pos x="180" y="558"/>
              </a:cxn>
              <a:cxn ang="0">
                <a:pos x="138" y="594"/>
              </a:cxn>
              <a:cxn ang="0">
                <a:pos x="114" y="636"/>
              </a:cxn>
              <a:cxn ang="0">
                <a:pos x="120" y="708"/>
              </a:cxn>
            </a:cxnLst>
            <a:rect l="0" t="0" r="r" b="b"/>
            <a:pathLst>
              <a:path w="702" h="774">
                <a:moveTo>
                  <a:pt x="156" y="684"/>
                </a:moveTo>
                <a:lnTo>
                  <a:pt x="216" y="654"/>
                </a:lnTo>
                <a:lnTo>
                  <a:pt x="276" y="642"/>
                </a:lnTo>
                <a:lnTo>
                  <a:pt x="300" y="648"/>
                </a:lnTo>
                <a:lnTo>
                  <a:pt x="288" y="672"/>
                </a:lnTo>
                <a:lnTo>
                  <a:pt x="312" y="654"/>
                </a:lnTo>
                <a:lnTo>
                  <a:pt x="336" y="684"/>
                </a:lnTo>
                <a:lnTo>
                  <a:pt x="300" y="702"/>
                </a:lnTo>
                <a:lnTo>
                  <a:pt x="294" y="726"/>
                </a:lnTo>
                <a:lnTo>
                  <a:pt x="306" y="762"/>
                </a:lnTo>
                <a:lnTo>
                  <a:pt x="342" y="762"/>
                </a:lnTo>
                <a:lnTo>
                  <a:pt x="354" y="756"/>
                </a:lnTo>
                <a:lnTo>
                  <a:pt x="372" y="744"/>
                </a:lnTo>
                <a:lnTo>
                  <a:pt x="378" y="726"/>
                </a:lnTo>
                <a:lnTo>
                  <a:pt x="390" y="714"/>
                </a:lnTo>
                <a:lnTo>
                  <a:pt x="390" y="762"/>
                </a:lnTo>
                <a:lnTo>
                  <a:pt x="432" y="732"/>
                </a:lnTo>
                <a:lnTo>
                  <a:pt x="480" y="744"/>
                </a:lnTo>
                <a:lnTo>
                  <a:pt x="480" y="768"/>
                </a:lnTo>
                <a:lnTo>
                  <a:pt x="498" y="768"/>
                </a:lnTo>
                <a:lnTo>
                  <a:pt x="504" y="744"/>
                </a:lnTo>
                <a:lnTo>
                  <a:pt x="510" y="744"/>
                </a:lnTo>
                <a:lnTo>
                  <a:pt x="528" y="774"/>
                </a:lnTo>
                <a:lnTo>
                  <a:pt x="546" y="756"/>
                </a:lnTo>
                <a:lnTo>
                  <a:pt x="558" y="762"/>
                </a:lnTo>
                <a:lnTo>
                  <a:pt x="600" y="738"/>
                </a:lnTo>
                <a:lnTo>
                  <a:pt x="600" y="708"/>
                </a:lnTo>
                <a:lnTo>
                  <a:pt x="618" y="708"/>
                </a:lnTo>
                <a:lnTo>
                  <a:pt x="636" y="726"/>
                </a:lnTo>
                <a:lnTo>
                  <a:pt x="636" y="696"/>
                </a:lnTo>
                <a:lnTo>
                  <a:pt x="618" y="684"/>
                </a:lnTo>
                <a:lnTo>
                  <a:pt x="636" y="672"/>
                </a:lnTo>
                <a:lnTo>
                  <a:pt x="642" y="666"/>
                </a:lnTo>
                <a:lnTo>
                  <a:pt x="642" y="648"/>
                </a:lnTo>
                <a:lnTo>
                  <a:pt x="654" y="642"/>
                </a:lnTo>
                <a:lnTo>
                  <a:pt x="660" y="624"/>
                </a:lnTo>
                <a:lnTo>
                  <a:pt x="678" y="624"/>
                </a:lnTo>
                <a:lnTo>
                  <a:pt x="690" y="636"/>
                </a:lnTo>
                <a:lnTo>
                  <a:pt x="696" y="612"/>
                </a:lnTo>
                <a:lnTo>
                  <a:pt x="702" y="594"/>
                </a:lnTo>
                <a:lnTo>
                  <a:pt x="702" y="576"/>
                </a:lnTo>
                <a:lnTo>
                  <a:pt x="684" y="558"/>
                </a:lnTo>
                <a:lnTo>
                  <a:pt x="678" y="558"/>
                </a:lnTo>
                <a:lnTo>
                  <a:pt x="654" y="552"/>
                </a:lnTo>
                <a:lnTo>
                  <a:pt x="654" y="546"/>
                </a:lnTo>
                <a:lnTo>
                  <a:pt x="666" y="552"/>
                </a:lnTo>
                <a:lnTo>
                  <a:pt x="684" y="552"/>
                </a:lnTo>
                <a:lnTo>
                  <a:pt x="690" y="534"/>
                </a:lnTo>
                <a:lnTo>
                  <a:pt x="684" y="522"/>
                </a:lnTo>
                <a:lnTo>
                  <a:pt x="666" y="522"/>
                </a:lnTo>
                <a:lnTo>
                  <a:pt x="660" y="516"/>
                </a:lnTo>
                <a:lnTo>
                  <a:pt x="648" y="504"/>
                </a:lnTo>
                <a:lnTo>
                  <a:pt x="642" y="522"/>
                </a:lnTo>
                <a:lnTo>
                  <a:pt x="624" y="522"/>
                </a:lnTo>
                <a:lnTo>
                  <a:pt x="612" y="504"/>
                </a:lnTo>
                <a:lnTo>
                  <a:pt x="624" y="492"/>
                </a:lnTo>
                <a:lnTo>
                  <a:pt x="624" y="486"/>
                </a:lnTo>
                <a:lnTo>
                  <a:pt x="618" y="468"/>
                </a:lnTo>
                <a:lnTo>
                  <a:pt x="636" y="462"/>
                </a:lnTo>
                <a:lnTo>
                  <a:pt x="636" y="456"/>
                </a:lnTo>
                <a:lnTo>
                  <a:pt x="624" y="444"/>
                </a:lnTo>
                <a:lnTo>
                  <a:pt x="636" y="432"/>
                </a:lnTo>
                <a:lnTo>
                  <a:pt x="642" y="432"/>
                </a:lnTo>
                <a:lnTo>
                  <a:pt x="642" y="414"/>
                </a:lnTo>
                <a:lnTo>
                  <a:pt x="648" y="426"/>
                </a:lnTo>
                <a:lnTo>
                  <a:pt x="660" y="426"/>
                </a:lnTo>
                <a:lnTo>
                  <a:pt x="660" y="414"/>
                </a:lnTo>
                <a:lnTo>
                  <a:pt x="678" y="402"/>
                </a:lnTo>
                <a:lnTo>
                  <a:pt x="684" y="396"/>
                </a:lnTo>
                <a:lnTo>
                  <a:pt x="678" y="378"/>
                </a:lnTo>
                <a:lnTo>
                  <a:pt x="684" y="372"/>
                </a:lnTo>
                <a:lnTo>
                  <a:pt x="684" y="354"/>
                </a:lnTo>
                <a:lnTo>
                  <a:pt x="690" y="342"/>
                </a:lnTo>
                <a:lnTo>
                  <a:pt x="678" y="336"/>
                </a:lnTo>
                <a:lnTo>
                  <a:pt x="660" y="318"/>
                </a:lnTo>
                <a:lnTo>
                  <a:pt x="654" y="318"/>
                </a:lnTo>
                <a:lnTo>
                  <a:pt x="654" y="324"/>
                </a:lnTo>
                <a:lnTo>
                  <a:pt x="648" y="324"/>
                </a:lnTo>
                <a:lnTo>
                  <a:pt x="642" y="318"/>
                </a:lnTo>
                <a:lnTo>
                  <a:pt x="654" y="312"/>
                </a:lnTo>
                <a:lnTo>
                  <a:pt x="654" y="294"/>
                </a:lnTo>
                <a:lnTo>
                  <a:pt x="666" y="288"/>
                </a:lnTo>
                <a:lnTo>
                  <a:pt x="684" y="282"/>
                </a:lnTo>
                <a:lnTo>
                  <a:pt x="690" y="264"/>
                </a:lnTo>
                <a:lnTo>
                  <a:pt x="684" y="252"/>
                </a:lnTo>
                <a:lnTo>
                  <a:pt x="666" y="264"/>
                </a:lnTo>
                <a:lnTo>
                  <a:pt x="660" y="270"/>
                </a:lnTo>
                <a:lnTo>
                  <a:pt x="648" y="252"/>
                </a:lnTo>
                <a:lnTo>
                  <a:pt x="648" y="240"/>
                </a:lnTo>
                <a:lnTo>
                  <a:pt x="636" y="234"/>
                </a:lnTo>
                <a:lnTo>
                  <a:pt x="636" y="204"/>
                </a:lnTo>
                <a:lnTo>
                  <a:pt x="624" y="204"/>
                </a:lnTo>
                <a:lnTo>
                  <a:pt x="618" y="192"/>
                </a:lnTo>
                <a:lnTo>
                  <a:pt x="624" y="180"/>
                </a:lnTo>
                <a:lnTo>
                  <a:pt x="618" y="174"/>
                </a:lnTo>
                <a:lnTo>
                  <a:pt x="612" y="180"/>
                </a:lnTo>
                <a:lnTo>
                  <a:pt x="606" y="174"/>
                </a:lnTo>
                <a:lnTo>
                  <a:pt x="606" y="162"/>
                </a:lnTo>
                <a:lnTo>
                  <a:pt x="618" y="162"/>
                </a:lnTo>
                <a:lnTo>
                  <a:pt x="636" y="144"/>
                </a:lnTo>
                <a:lnTo>
                  <a:pt x="642" y="144"/>
                </a:lnTo>
                <a:lnTo>
                  <a:pt x="648" y="132"/>
                </a:lnTo>
                <a:lnTo>
                  <a:pt x="648" y="120"/>
                </a:lnTo>
                <a:lnTo>
                  <a:pt x="654" y="108"/>
                </a:lnTo>
                <a:lnTo>
                  <a:pt x="660" y="102"/>
                </a:lnTo>
                <a:lnTo>
                  <a:pt x="654" y="96"/>
                </a:lnTo>
                <a:lnTo>
                  <a:pt x="648" y="96"/>
                </a:lnTo>
                <a:lnTo>
                  <a:pt x="624" y="96"/>
                </a:lnTo>
                <a:lnTo>
                  <a:pt x="612" y="96"/>
                </a:lnTo>
                <a:lnTo>
                  <a:pt x="600" y="90"/>
                </a:lnTo>
                <a:lnTo>
                  <a:pt x="594" y="96"/>
                </a:lnTo>
                <a:lnTo>
                  <a:pt x="588" y="102"/>
                </a:lnTo>
                <a:lnTo>
                  <a:pt x="588" y="96"/>
                </a:lnTo>
                <a:lnTo>
                  <a:pt x="588" y="90"/>
                </a:lnTo>
                <a:lnTo>
                  <a:pt x="594" y="90"/>
                </a:lnTo>
                <a:lnTo>
                  <a:pt x="588" y="84"/>
                </a:lnTo>
                <a:lnTo>
                  <a:pt x="582" y="78"/>
                </a:lnTo>
                <a:lnTo>
                  <a:pt x="576" y="72"/>
                </a:lnTo>
                <a:lnTo>
                  <a:pt x="570" y="66"/>
                </a:lnTo>
                <a:lnTo>
                  <a:pt x="564" y="60"/>
                </a:lnTo>
                <a:lnTo>
                  <a:pt x="564" y="54"/>
                </a:lnTo>
                <a:lnTo>
                  <a:pt x="552" y="42"/>
                </a:lnTo>
                <a:lnTo>
                  <a:pt x="534" y="36"/>
                </a:lnTo>
                <a:lnTo>
                  <a:pt x="522" y="30"/>
                </a:lnTo>
                <a:lnTo>
                  <a:pt x="516" y="24"/>
                </a:lnTo>
                <a:lnTo>
                  <a:pt x="510" y="24"/>
                </a:lnTo>
                <a:lnTo>
                  <a:pt x="504" y="30"/>
                </a:lnTo>
                <a:lnTo>
                  <a:pt x="498" y="36"/>
                </a:lnTo>
                <a:lnTo>
                  <a:pt x="498" y="48"/>
                </a:lnTo>
                <a:lnTo>
                  <a:pt x="492" y="42"/>
                </a:lnTo>
                <a:lnTo>
                  <a:pt x="492" y="36"/>
                </a:lnTo>
                <a:lnTo>
                  <a:pt x="486" y="12"/>
                </a:lnTo>
                <a:lnTo>
                  <a:pt x="474" y="18"/>
                </a:lnTo>
                <a:lnTo>
                  <a:pt x="474" y="24"/>
                </a:lnTo>
                <a:lnTo>
                  <a:pt x="468" y="48"/>
                </a:lnTo>
                <a:lnTo>
                  <a:pt x="462" y="42"/>
                </a:lnTo>
                <a:lnTo>
                  <a:pt x="468" y="18"/>
                </a:lnTo>
                <a:lnTo>
                  <a:pt x="474" y="12"/>
                </a:lnTo>
                <a:lnTo>
                  <a:pt x="480" y="6"/>
                </a:lnTo>
                <a:lnTo>
                  <a:pt x="480" y="0"/>
                </a:lnTo>
                <a:lnTo>
                  <a:pt x="474" y="0"/>
                </a:lnTo>
                <a:lnTo>
                  <a:pt x="462" y="12"/>
                </a:lnTo>
                <a:lnTo>
                  <a:pt x="450" y="24"/>
                </a:lnTo>
                <a:lnTo>
                  <a:pt x="438" y="24"/>
                </a:lnTo>
                <a:lnTo>
                  <a:pt x="432" y="30"/>
                </a:lnTo>
                <a:lnTo>
                  <a:pt x="438" y="42"/>
                </a:lnTo>
                <a:lnTo>
                  <a:pt x="426" y="36"/>
                </a:lnTo>
                <a:lnTo>
                  <a:pt x="420" y="36"/>
                </a:lnTo>
                <a:lnTo>
                  <a:pt x="420" y="42"/>
                </a:lnTo>
                <a:lnTo>
                  <a:pt x="426" y="42"/>
                </a:lnTo>
                <a:lnTo>
                  <a:pt x="420" y="48"/>
                </a:lnTo>
                <a:lnTo>
                  <a:pt x="414" y="48"/>
                </a:lnTo>
                <a:lnTo>
                  <a:pt x="414" y="42"/>
                </a:lnTo>
                <a:lnTo>
                  <a:pt x="420" y="42"/>
                </a:lnTo>
                <a:lnTo>
                  <a:pt x="414" y="36"/>
                </a:lnTo>
                <a:lnTo>
                  <a:pt x="420" y="30"/>
                </a:lnTo>
                <a:lnTo>
                  <a:pt x="420" y="24"/>
                </a:lnTo>
                <a:lnTo>
                  <a:pt x="426" y="30"/>
                </a:lnTo>
                <a:lnTo>
                  <a:pt x="420" y="18"/>
                </a:lnTo>
                <a:lnTo>
                  <a:pt x="426" y="12"/>
                </a:lnTo>
                <a:lnTo>
                  <a:pt x="420" y="12"/>
                </a:lnTo>
                <a:lnTo>
                  <a:pt x="408" y="12"/>
                </a:lnTo>
                <a:lnTo>
                  <a:pt x="396" y="18"/>
                </a:lnTo>
                <a:lnTo>
                  <a:pt x="390" y="24"/>
                </a:lnTo>
                <a:lnTo>
                  <a:pt x="378" y="24"/>
                </a:lnTo>
                <a:lnTo>
                  <a:pt x="372" y="24"/>
                </a:lnTo>
                <a:lnTo>
                  <a:pt x="366" y="30"/>
                </a:lnTo>
                <a:lnTo>
                  <a:pt x="366" y="36"/>
                </a:lnTo>
                <a:lnTo>
                  <a:pt x="360" y="42"/>
                </a:lnTo>
                <a:lnTo>
                  <a:pt x="366" y="48"/>
                </a:lnTo>
                <a:lnTo>
                  <a:pt x="366" y="54"/>
                </a:lnTo>
                <a:lnTo>
                  <a:pt x="372" y="54"/>
                </a:lnTo>
                <a:lnTo>
                  <a:pt x="366" y="60"/>
                </a:lnTo>
                <a:lnTo>
                  <a:pt x="360" y="54"/>
                </a:lnTo>
                <a:lnTo>
                  <a:pt x="336" y="60"/>
                </a:lnTo>
                <a:lnTo>
                  <a:pt x="330" y="60"/>
                </a:lnTo>
                <a:lnTo>
                  <a:pt x="324" y="72"/>
                </a:lnTo>
                <a:lnTo>
                  <a:pt x="318" y="78"/>
                </a:lnTo>
                <a:lnTo>
                  <a:pt x="306" y="84"/>
                </a:lnTo>
                <a:lnTo>
                  <a:pt x="300" y="84"/>
                </a:lnTo>
                <a:lnTo>
                  <a:pt x="294" y="78"/>
                </a:lnTo>
                <a:lnTo>
                  <a:pt x="294" y="84"/>
                </a:lnTo>
                <a:lnTo>
                  <a:pt x="294" y="90"/>
                </a:lnTo>
                <a:lnTo>
                  <a:pt x="300" y="96"/>
                </a:lnTo>
                <a:lnTo>
                  <a:pt x="294" y="102"/>
                </a:lnTo>
                <a:lnTo>
                  <a:pt x="288" y="96"/>
                </a:lnTo>
                <a:lnTo>
                  <a:pt x="288" y="102"/>
                </a:lnTo>
                <a:lnTo>
                  <a:pt x="288" y="108"/>
                </a:lnTo>
                <a:lnTo>
                  <a:pt x="288" y="114"/>
                </a:lnTo>
                <a:lnTo>
                  <a:pt x="282" y="120"/>
                </a:lnTo>
                <a:lnTo>
                  <a:pt x="288" y="120"/>
                </a:lnTo>
                <a:lnTo>
                  <a:pt x="300" y="120"/>
                </a:lnTo>
                <a:lnTo>
                  <a:pt x="306" y="114"/>
                </a:lnTo>
                <a:lnTo>
                  <a:pt x="306" y="108"/>
                </a:lnTo>
                <a:lnTo>
                  <a:pt x="312" y="108"/>
                </a:lnTo>
                <a:lnTo>
                  <a:pt x="312" y="114"/>
                </a:lnTo>
                <a:lnTo>
                  <a:pt x="318" y="114"/>
                </a:lnTo>
                <a:lnTo>
                  <a:pt x="324" y="114"/>
                </a:lnTo>
                <a:lnTo>
                  <a:pt x="330" y="102"/>
                </a:lnTo>
                <a:lnTo>
                  <a:pt x="342" y="102"/>
                </a:lnTo>
                <a:lnTo>
                  <a:pt x="330" y="114"/>
                </a:lnTo>
                <a:lnTo>
                  <a:pt x="324" y="120"/>
                </a:lnTo>
                <a:lnTo>
                  <a:pt x="324" y="126"/>
                </a:lnTo>
                <a:lnTo>
                  <a:pt x="312" y="120"/>
                </a:lnTo>
                <a:lnTo>
                  <a:pt x="300" y="126"/>
                </a:lnTo>
                <a:lnTo>
                  <a:pt x="288" y="126"/>
                </a:lnTo>
                <a:lnTo>
                  <a:pt x="294" y="132"/>
                </a:lnTo>
                <a:lnTo>
                  <a:pt x="300" y="132"/>
                </a:lnTo>
                <a:lnTo>
                  <a:pt x="306" y="132"/>
                </a:lnTo>
                <a:lnTo>
                  <a:pt x="318" y="138"/>
                </a:lnTo>
                <a:lnTo>
                  <a:pt x="324" y="138"/>
                </a:lnTo>
                <a:lnTo>
                  <a:pt x="330" y="138"/>
                </a:lnTo>
                <a:lnTo>
                  <a:pt x="318" y="144"/>
                </a:lnTo>
                <a:lnTo>
                  <a:pt x="318" y="168"/>
                </a:lnTo>
                <a:lnTo>
                  <a:pt x="312" y="162"/>
                </a:lnTo>
                <a:lnTo>
                  <a:pt x="306" y="156"/>
                </a:lnTo>
                <a:lnTo>
                  <a:pt x="306" y="150"/>
                </a:lnTo>
                <a:lnTo>
                  <a:pt x="300" y="150"/>
                </a:lnTo>
                <a:lnTo>
                  <a:pt x="288" y="150"/>
                </a:lnTo>
                <a:lnTo>
                  <a:pt x="282" y="156"/>
                </a:lnTo>
                <a:lnTo>
                  <a:pt x="282" y="162"/>
                </a:lnTo>
                <a:lnTo>
                  <a:pt x="276" y="162"/>
                </a:lnTo>
                <a:lnTo>
                  <a:pt x="270" y="162"/>
                </a:lnTo>
                <a:lnTo>
                  <a:pt x="270" y="150"/>
                </a:lnTo>
                <a:lnTo>
                  <a:pt x="264" y="150"/>
                </a:lnTo>
                <a:lnTo>
                  <a:pt x="258" y="150"/>
                </a:lnTo>
                <a:lnTo>
                  <a:pt x="252" y="156"/>
                </a:lnTo>
                <a:lnTo>
                  <a:pt x="246" y="156"/>
                </a:lnTo>
                <a:lnTo>
                  <a:pt x="240" y="156"/>
                </a:lnTo>
                <a:lnTo>
                  <a:pt x="234" y="168"/>
                </a:lnTo>
                <a:lnTo>
                  <a:pt x="228" y="168"/>
                </a:lnTo>
                <a:lnTo>
                  <a:pt x="204" y="174"/>
                </a:lnTo>
                <a:lnTo>
                  <a:pt x="174" y="180"/>
                </a:lnTo>
                <a:lnTo>
                  <a:pt x="162" y="180"/>
                </a:lnTo>
                <a:lnTo>
                  <a:pt x="156" y="174"/>
                </a:lnTo>
                <a:lnTo>
                  <a:pt x="138" y="162"/>
                </a:lnTo>
                <a:lnTo>
                  <a:pt x="138" y="168"/>
                </a:lnTo>
                <a:lnTo>
                  <a:pt x="126" y="168"/>
                </a:lnTo>
                <a:lnTo>
                  <a:pt x="120" y="168"/>
                </a:lnTo>
                <a:lnTo>
                  <a:pt x="120" y="174"/>
                </a:lnTo>
                <a:lnTo>
                  <a:pt x="108" y="180"/>
                </a:lnTo>
                <a:lnTo>
                  <a:pt x="102" y="180"/>
                </a:lnTo>
                <a:lnTo>
                  <a:pt x="96" y="186"/>
                </a:lnTo>
                <a:lnTo>
                  <a:pt x="108" y="186"/>
                </a:lnTo>
                <a:lnTo>
                  <a:pt x="108" y="198"/>
                </a:lnTo>
                <a:lnTo>
                  <a:pt x="114" y="198"/>
                </a:lnTo>
                <a:lnTo>
                  <a:pt x="120" y="198"/>
                </a:lnTo>
                <a:lnTo>
                  <a:pt x="114" y="204"/>
                </a:lnTo>
                <a:lnTo>
                  <a:pt x="108" y="204"/>
                </a:lnTo>
                <a:lnTo>
                  <a:pt x="102" y="204"/>
                </a:lnTo>
                <a:lnTo>
                  <a:pt x="84" y="204"/>
                </a:lnTo>
                <a:lnTo>
                  <a:pt x="78" y="210"/>
                </a:lnTo>
                <a:lnTo>
                  <a:pt x="78" y="216"/>
                </a:lnTo>
                <a:lnTo>
                  <a:pt x="66" y="216"/>
                </a:lnTo>
                <a:lnTo>
                  <a:pt x="60" y="216"/>
                </a:lnTo>
                <a:lnTo>
                  <a:pt x="54" y="210"/>
                </a:lnTo>
                <a:lnTo>
                  <a:pt x="42" y="216"/>
                </a:lnTo>
                <a:lnTo>
                  <a:pt x="36" y="216"/>
                </a:lnTo>
                <a:lnTo>
                  <a:pt x="36" y="222"/>
                </a:lnTo>
                <a:lnTo>
                  <a:pt x="30" y="222"/>
                </a:lnTo>
                <a:lnTo>
                  <a:pt x="30" y="228"/>
                </a:lnTo>
                <a:lnTo>
                  <a:pt x="36" y="240"/>
                </a:lnTo>
                <a:lnTo>
                  <a:pt x="42" y="234"/>
                </a:lnTo>
                <a:lnTo>
                  <a:pt x="48" y="234"/>
                </a:lnTo>
                <a:lnTo>
                  <a:pt x="54" y="234"/>
                </a:lnTo>
                <a:lnTo>
                  <a:pt x="60" y="234"/>
                </a:lnTo>
                <a:lnTo>
                  <a:pt x="42" y="240"/>
                </a:lnTo>
                <a:lnTo>
                  <a:pt x="42" y="246"/>
                </a:lnTo>
                <a:lnTo>
                  <a:pt x="36" y="252"/>
                </a:lnTo>
                <a:lnTo>
                  <a:pt x="30" y="246"/>
                </a:lnTo>
                <a:lnTo>
                  <a:pt x="24" y="252"/>
                </a:lnTo>
                <a:lnTo>
                  <a:pt x="18" y="252"/>
                </a:lnTo>
                <a:lnTo>
                  <a:pt x="18" y="258"/>
                </a:lnTo>
                <a:lnTo>
                  <a:pt x="18" y="264"/>
                </a:lnTo>
                <a:lnTo>
                  <a:pt x="12" y="264"/>
                </a:lnTo>
                <a:lnTo>
                  <a:pt x="6" y="264"/>
                </a:lnTo>
                <a:lnTo>
                  <a:pt x="6" y="270"/>
                </a:lnTo>
                <a:lnTo>
                  <a:pt x="6" y="276"/>
                </a:lnTo>
                <a:lnTo>
                  <a:pt x="12" y="282"/>
                </a:lnTo>
                <a:lnTo>
                  <a:pt x="12" y="288"/>
                </a:lnTo>
                <a:lnTo>
                  <a:pt x="12" y="294"/>
                </a:lnTo>
                <a:lnTo>
                  <a:pt x="6" y="294"/>
                </a:lnTo>
                <a:lnTo>
                  <a:pt x="0" y="300"/>
                </a:lnTo>
                <a:lnTo>
                  <a:pt x="0" y="306"/>
                </a:lnTo>
                <a:lnTo>
                  <a:pt x="0" y="324"/>
                </a:lnTo>
                <a:lnTo>
                  <a:pt x="0" y="330"/>
                </a:lnTo>
                <a:lnTo>
                  <a:pt x="6" y="330"/>
                </a:lnTo>
                <a:lnTo>
                  <a:pt x="6" y="324"/>
                </a:lnTo>
                <a:lnTo>
                  <a:pt x="12" y="318"/>
                </a:lnTo>
                <a:lnTo>
                  <a:pt x="18" y="312"/>
                </a:lnTo>
                <a:lnTo>
                  <a:pt x="24" y="318"/>
                </a:lnTo>
                <a:lnTo>
                  <a:pt x="30" y="324"/>
                </a:lnTo>
                <a:lnTo>
                  <a:pt x="30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12"/>
                </a:lnTo>
                <a:lnTo>
                  <a:pt x="36" y="318"/>
                </a:lnTo>
                <a:lnTo>
                  <a:pt x="36" y="324"/>
                </a:lnTo>
                <a:lnTo>
                  <a:pt x="42" y="324"/>
                </a:lnTo>
                <a:lnTo>
                  <a:pt x="48" y="324"/>
                </a:lnTo>
                <a:lnTo>
                  <a:pt x="42" y="330"/>
                </a:lnTo>
                <a:lnTo>
                  <a:pt x="36" y="336"/>
                </a:lnTo>
                <a:lnTo>
                  <a:pt x="42" y="342"/>
                </a:lnTo>
                <a:lnTo>
                  <a:pt x="42" y="348"/>
                </a:lnTo>
                <a:lnTo>
                  <a:pt x="54" y="348"/>
                </a:lnTo>
                <a:lnTo>
                  <a:pt x="48" y="360"/>
                </a:lnTo>
                <a:lnTo>
                  <a:pt x="42" y="360"/>
                </a:lnTo>
                <a:lnTo>
                  <a:pt x="48" y="378"/>
                </a:lnTo>
                <a:lnTo>
                  <a:pt x="48" y="384"/>
                </a:lnTo>
                <a:lnTo>
                  <a:pt x="54" y="390"/>
                </a:lnTo>
                <a:lnTo>
                  <a:pt x="54" y="384"/>
                </a:lnTo>
                <a:lnTo>
                  <a:pt x="66" y="378"/>
                </a:lnTo>
                <a:lnTo>
                  <a:pt x="66" y="372"/>
                </a:lnTo>
                <a:lnTo>
                  <a:pt x="78" y="372"/>
                </a:lnTo>
                <a:lnTo>
                  <a:pt x="84" y="378"/>
                </a:lnTo>
                <a:lnTo>
                  <a:pt x="84" y="372"/>
                </a:lnTo>
                <a:lnTo>
                  <a:pt x="90" y="372"/>
                </a:lnTo>
                <a:lnTo>
                  <a:pt x="96" y="372"/>
                </a:lnTo>
                <a:lnTo>
                  <a:pt x="96" y="366"/>
                </a:lnTo>
                <a:lnTo>
                  <a:pt x="102" y="372"/>
                </a:lnTo>
                <a:lnTo>
                  <a:pt x="108" y="366"/>
                </a:lnTo>
                <a:lnTo>
                  <a:pt x="108" y="360"/>
                </a:lnTo>
                <a:lnTo>
                  <a:pt x="120" y="354"/>
                </a:lnTo>
                <a:lnTo>
                  <a:pt x="126" y="360"/>
                </a:lnTo>
                <a:lnTo>
                  <a:pt x="114" y="366"/>
                </a:lnTo>
                <a:lnTo>
                  <a:pt x="108" y="372"/>
                </a:lnTo>
                <a:lnTo>
                  <a:pt x="96" y="372"/>
                </a:lnTo>
                <a:lnTo>
                  <a:pt x="96" y="378"/>
                </a:lnTo>
                <a:lnTo>
                  <a:pt x="96" y="384"/>
                </a:lnTo>
                <a:lnTo>
                  <a:pt x="90" y="390"/>
                </a:lnTo>
                <a:lnTo>
                  <a:pt x="84" y="390"/>
                </a:lnTo>
                <a:lnTo>
                  <a:pt x="84" y="396"/>
                </a:lnTo>
                <a:lnTo>
                  <a:pt x="78" y="402"/>
                </a:lnTo>
                <a:lnTo>
                  <a:pt x="72" y="408"/>
                </a:lnTo>
                <a:lnTo>
                  <a:pt x="66" y="408"/>
                </a:lnTo>
                <a:lnTo>
                  <a:pt x="66" y="414"/>
                </a:lnTo>
                <a:lnTo>
                  <a:pt x="66" y="426"/>
                </a:lnTo>
                <a:lnTo>
                  <a:pt x="60" y="438"/>
                </a:lnTo>
                <a:lnTo>
                  <a:pt x="54" y="444"/>
                </a:lnTo>
                <a:lnTo>
                  <a:pt x="54" y="450"/>
                </a:lnTo>
                <a:lnTo>
                  <a:pt x="66" y="456"/>
                </a:lnTo>
                <a:lnTo>
                  <a:pt x="66" y="462"/>
                </a:lnTo>
                <a:lnTo>
                  <a:pt x="60" y="468"/>
                </a:lnTo>
                <a:lnTo>
                  <a:pt x="66" y="474"/>
                </a:lnTo>
                <a:lnTo>
                  <a:pt x="72" y="474"/>
                </a:lnTo>
                <a:lnTo>
                  <a:pt x="78" y="468"/>
                </a:lnTo>
                <a:lnTo>
                  <a:pt x="78" y="462"/>
                </a:lnTo>
                <a:lnTo>
                  <a:pt x="78" y="456"/>
                </a:lnTo>
                <a:lnTo>
                  <a:pt x="90" y="456"/>
                </a:lnTo>
                <a:lnTo>
                  <a:pt x="90" y="450"/>
                </a:lnTo>
                <a:lnTo>
                  <a:pt x="102" y="456"/>
                </a:lnTo>
                <a:lnTo>
                  <a:pt x="102" y="444"/>
                </a:lnTo>
                <a:lnTo>
                  <a:pt x="96" y="444"/>
                </a:lnTo>
                <a:lnTo>
                  <a:pt x="96" y="438"/>
                </a:lnTo>
                <a:lnTo>
                  <a:pt x="102" y="438"/>
                </a:lnTo>
                <a:lnTo>
                  <a:pt x="108" y="432"/>
                </a:lnTo>
                <a:lnTo>
                  <a:pt x="114" y="432"/>
                </a:lnTo>
                <a:lnTo>
                  <a:pt x="108" y="438"/>
                </a:lnTo>
                <a:lnTo>
                  <a:pt x="114" y="444"/>
                </a:lnTo>
                <a:lnTo>
                  <a:pt x="120" y="438"/>
                </a:lnTo>
                <a:lnTo>
                  <a:pt x="114" y="426"/>
                </a:lnTo>
                <a:lnTo>
                  <a:pt x="120" y="420"/>
                </a:lnTo>
                <a:lnTo>
                  <a:pt x="126" y="414"/>
                </a:lnTo>
                <a:lnTo>
                  <a:pt x="126" y="420"/>
                </a:lnTo>
                <a:lnTo>
                  <a:pt x="132" y="426"/>
                </a:lnTo>
                <a:lnTo>
                  <a:pt x="132" y="432"/>
                </a:lnTo>
                <a:lnTo>
                  <a:pt x="144" y="432"/>
                </a:lnTo>
                <a:lnTo>
                  <a:pt x="150" y="420"/>
                </a:lnTo>
                <a:lnTo>
                  <a:pt x="156" y="414"/>
                </a:lnTo>
                <a:lnTo>
                  <a:pt x="162" y="408"/>
                </a:lnTo>
                <a:lnTo>
                  <a:pt x="162" y="414"/>
                </a:lnTo>
                <a:lnTo>
                  <a:pt x="156" y="426"/>
                </a:lnTo>
                <a:lnTo>
                  <a:pt x="150" y="432"/>
                </a:lnTo>
                <a:lnTo>
                  <a:pt x="144" y="438"/>
                </a:lnTo>
                <a:lnTo>
                  <a:pt x="138" y="444"/>
                </a:lnTo>
                <a:lnTo>
                  <a:pt x="144" y="450"/>
                </a:lnTo>
                <a:lnTo>
                  <a:pt x="132" y="456"/>
                </a:lnTo>
                <a:lnTo>
                  <a:pt x="126" y="462"/>
                </a:lnTo>
                <a:lnTo>
                  <a:pt x="126" y="468"/>
                </a:lnTo>
                <a:lnTo>
                  <a:pt x="126" y="474"/>
                </a:lnTo>
                <a:lnTo>
                  <a:pt x="132" y="474"/>
                </a:lnTo>
                <a:lnTo>
                  <a:pt x="126" y="480"/>
                </a:lnTo>
                <a:lnTo>
                  <a:pt x="132" y="480"/>
                </a:lnTo>
                <a:lnTo>
                  <a:pt x="138" y="480"/>
                </a:lnTo>
                <a:lnTo>
                  <a:pt x="138" y="486"/>
                </a:lnTo>
                <a:lnTo>
                  <a:pt x="132" y="486"/>
                </a:lnTo>
                <a:lnTo>
                  <a:pt x="126" y="486"/>
                </a:lnTo>
                <a:lnTo>
                  <a:pt x="120" y="492"/>
                </a:lnTo>
                <a:lnTo>
                  <a:pt x="120" y="498"/>
                </a:lnTo>
                <a:lnTo>
                  <a:pt x="126" y="498"/>
                </a:lnTo>
                <a:lnTo>
                  <a:pt x="126" y="504"/>
                </a:lnTo>
                <a:lnTo>
                  <a:pt x="120" y="498"/>
                </a:lnTo>
                <a:lnTo>
                  <a:pt x="114" y="504"/>
                </a:lnTo>
                <a:lnTo>
                  <a:pt x="114" y="498"/>
                </a:lnTo>
                <a:lnTo>
                  <a:pt x="114" y="492"/>
                </a:lnTo>
                <a:lnTo>
                  <a:pt x="114" y="486"/>
                </a:lnTo>
                <a:lnTo>
                  <a:pt x="108" y="486"/>
                </a:lnTo>
                <a:lnTo>
                  <a:pt x="102" y="492"/>
                </a:lnTo>
                <a:lnTo>
                  <a:pt x="96" y="492"/>
                </a:lnTo>
                <a:lnTo>
                  <a:pt x="90" y="492"/>
                </a:lnTo>
                <a:lnTo>
                  <a:pt x="90" y="498"/>
                </a:lnTo>
                <a:lnTo>
                  <a:pt x="96" y="504"/>
                </a:lnTo>
                <a:lnTo>
                  <a:pt x="102" y="498"/>
                </a:lnTo>
                <a:lnTo>
                  <a:pt x="108" y="504"/>
                </a:lnTo>
                <a:lnTo>
                  <a:pt x="108" y="510"/>
                </a:lnTo>
                <a:lnTo>
                  <a:pt x="114" y="516"/>
                </a:lnTo>
                <a:lnTo>
                  <a:pt x="120" y="528"/>
                </a:lnTo>
                <a:lnTo>
                  <a:pt x="126" y="522"/>
                </a:lnTo>
                <a:lnTo>
                  <a:pt x="132" y="522"/>
                </a:lnTo>
                <a:lnTo>
                  <a:pt x="138" y="528"/>
                </a:lnTo>
                <a:lnTo>
                  <a:pt x="150" y="522"/>
                </a:lnTo>
                <a:lnTo>
                  <a:pt x="162" y="510"/>
                </a:lnTo>
                <a:lnTo>
                  <a:pt x="168" y="516"/>
                </a:lnTo>
                <a:lnTo>
                  <a:pt x="174" y="510"/>
                </a:lnTo>
                <a:lnTo>
                  <a:pt x="174" y="516"/>
                </a:lnTo>
                <a:lnTo>
                  <a:pt x="168" y="522"/>
                </a:lnTo>
                <a:lnTo>
                  <a:pt x="156" y="528"/>
                </a:lnTo>
                <a:lnTo>
                  <a:pt x="150" y="540"/>
                </a:lnTo>
                <a:lnTo>
                  <a:pt x="144" y="546"/>
                </a:lnTo>
                <a:lnTo>
                  <a:pt x="132" y="552"/>
                </a:lnTo>
                <a:lnTo>
                  <a:pt x="132" y="546"/>
                </a:lnTo>
                <a:lnTo>
                  <a:pt x="126" y="546"/>
                </a:lnTo>
                <a:lnTo>
                  <a:pt x="120" y="552"/>
                </a:lnTo>
                <a:lnTo>
                  <a:pt x="120" y="570"/>
                </a:lnTo>
                <a:lnTo>
                  <a:pt x="114" y="564"/>
                </a:lnTo>
                <a:lnTo>
                  <a:pt x="114" y="558"/>
                </a:lnTo>
                <a:lnTo>
                  <a:pt x="108" y="570"/>
                </a:lnTo>
                <a:lnTo>
                  <a:pt x="108" y="582"/>
                </a:lnTo>
                <a:lnTo>
                  <a:pt x="120" y="582"/>
                </a:lnTo>
                <a:lnTo>
                  <a:pt x="126" y="582"/>
                </a:lnTo>
                <a:lnTo>
                  <a:pt x="132" y="582"/>
                </a:lnTo>
                <a:lnTo>
                  <a:pt x="150" y="570"/>
                </a:lnTo>
                <a:lnTo>
                  <a:pt x="150" y="576"/>
                </a:lnTo>
                <a:lnTo>
                  <a:pt x="156" y="576"/>
                </a:lnTo>
                <a:lnTo>
                  <a:pt x="162" y="576"/>
                </a:lnTo>
                <a:lnTo>
                  <a:pt x="162" y="570"/>
                </a:lnTo>
                <a:lnTo>
                  <a:pt x="168" y="564"/>
                </a:lnTo>
                <a:lnTo>
                  <a:pt x="174" y="552"/>
                </a:lnTo>
                <a:lnTo>
                  <a:pt x="180" y="552"/>
                </a:lnTo>
                <a:lnTo>
                  <a:pt x="180" y="558"/>
                </a:lnTo>
                <a:lnTo>
                  <a:pt x="180" y="564"/>
                </a:lnTo>
                <a:lnTo>
                  <a:pt x="186" y="570"/>
                </a:lnTo>
                <a:lnTo>
                  <a:pt x="180" y="576"/>
                </a:lnTo>
                <a:lnTo>
                  <a:pt x="174" y="570"/>
                </a:lnTo>
                <a:lnTo>
                  <a:pt x="162" y="576"/>
                </a:lnTo>
                <a:lnTo>
                  <a:pt x="150" y="588"/>
                </a:lnTo>
                <a:lnTo>
                  <a:pt x="144" y="588"/>
                </a:lnTo>
                <a:lnTo>
                  <a:pt x="138" y="594"/>
                </a:lnTo>
                <a:lnTo>
                  <a:pt x="126" y="600"/>
                </a:lnTo>
                <a:lnTo>
                  <a:pt x="120" y="612"/>
                </a:lnTo>
                <a:lnTo>
                  <a:pt x="120" y="618"/>
                </a:lnTo>
                <a:lnTo>
                  <a:pt x="108" y="618"/>
                </a:lnTo>
                <a:lnTo>
                  <a:pt x="108" y="624"/>
                </a:lnTo>
                <a:lnTo>
                  <a:pt x="114" y="624"/>
                </a:lnTo>
                <a:lnTo>
                  <a:pt x="120" y="630"/>
                </a:lnTo>
                <a:lnTo>
                  <a:pt x="114" y="636"/>
                </a:lnTo>
                <a:lnTo>
                  <a:pt x="108" y="630"/>
                </a:lnTo>
                <a:lnTo>
                  <a:pt x="96" y="642"/>
                </a:lnTo>
                <a:lnTo>
                  <a:pt x="96" y="648"/>
                </a:lnTo>
                <a:lnTo>
                  <a:pt x="96" y="654"/>
                </a:lnTo>
                <a:lnTo>
                  <a:pt x="96" y="702"/>
                </a:lnTo>
                <a:lnTo>
                  <a:pt x="102" y="708"/>
                </a:lnTo>
                <a:lnTo>
                  <a:pt x="108" y="708"/>
                </a:lnTo>
                <a:lnTo>
                  <a:pt x="120" y="708"/>
                </a:lnTo>
                <a:lnTo>
                  <a:pt x="132" y="696"/>
                </a:lnTo>
                <a:lnTo>
                  <a:pt x="144" y="690"/>
                </a:lnTo>
                <a:lnTo>
                  <a:pt x="156" y="684"/>
                </a:lnTo>
                <a:close/>
              </a:path>
            </a:pathLst>
          </a:custGeom>
          <a:solidFill>
            <a:srgbClr val="006699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" name="Asturias2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/>
          </xdr:cNvSpPr>
        </xdr:nvSpPr>
        <xdr:spPr bwMode="auto">
          <a:xfrm>
            <a:off x="10098348" y="1077112"/>
            <a:ext cx="1161167" cy="453992"/>
          </a:xfrm>
          <a:custGeom>
            <a:avLst/>
            <a:gdLst/>
            <a:ahLst/>
            <a:cxnLst>
              <a:cxn ang="0">
                <a:pos x="48" y="48"/>
              </a:cxn>
              <a:cxn ang="0">
                <a:pos x="60" y="30"/>
              </a:cxn>
              <a:cxn ang="0">
                <a:pos x="78" y="24"/>
              </a:cxn>
              <a:cxn ang="0">
                <a:pos x="102" y="30"/>
              </a:cxn>
              <a:cxn ang="0">
                <a:pos x="156" y="30"/>
              </a:cxn>
              <a:cxn ang="0">
                <a:pos x="186" y="36"/>
              </a:cxn>
              <a:cxn ang="0">
                <a:pos x="210" y="36"/>
              </a:cxn>
              <a:cxn ang="0">
                <a:pos x="222" y="36"/>
              </a:cxn>
              <a:cxn ang="0">
                <a:pos x="258" y="30"/>
              </a:cxn>
              <a:cxn ang="0">
                <a:pos x="288" y="24"/>
              </a:cxn>
              <a:cxn ang="0">
                <a:pos x="318" y="36"/>
              </a:cxn>
              <a:cxn ang="0">
                <a:pos x="324" y="36"/>
              </a:cxn>
              <a:cxn ang="0">
                <a:pos x="342" y="30"/>
              </a:cxn>
              <a:cxn ang="0">
                <a:pos x="372" y="12"/>
              </a:cxn>
              <a:cxn ang="0">
                <a:pos x="390" y="0"/>
              </a:cxn>
              <a:cxn ang="0">
                <a:pos x="408" y="18"/>
              </a:cxn>
              <a:cxn ang="0">
                <a:pos x="438" y="48"/>
              </a:cxn>
              <a:cxn ang="0">
                <a:pos x="462" y="42"/>
              </a:cxn>
              <a:cxn ang="0">
                <a:pos x="522" y="48"/>
              </a:cxn>
              <a:cxn ang="0">
                <a:pos x="504" y="72"/>
              </a:cxn>
              <a:cxn ang="0">
                <a:pos x="516" y="60"/>
              </a:cxn>
              <a:cxn ang="0">
                <a:pos x="546" y="54"/>
              </a:cxn>
              <a:cxn ang="0">
                <a:pos x="570" y="78"/>
              </a:cxn>
              <a:cxn ang="0">
                <a:pos x="606" y="78"/>
              </a:cxn>
              <a:cxn ang="0">
                <a:pos x="666" y="84"/>
              </a:cxn>
              <a:cxn ang="0">
                <a:pos x="720" y="108"/>
              </a:cxn>
              <a:cxn ang="0">
                <a:pos x="768" y="126"/>
              </a:cxn>
              <a:cxn ang="0">
                <a:pos x="744" y="156"/>
              </a:cxn>
              <a:cxn ang="0">
                <a:pos x="690" y="162"/>
              </a:cxn>
              <a:cxn ang="0">
                <a:pos x="672" y="186"/>
              </a:cxn>
              <a:cxn ang="0">
                <a:pos x="636" y="168"/>
              </a:cxn>
              <a:cxn ang="0">
                <a:pos x="594" y="192"/>
              </a:cxn>
              <a:cxn ang="0">
                <a:pos x="558" y="222"/>
              </a:cxn>
              <a:cxn ang="0">
                <a:pos x="516" y="234"/>
              </a:cxn>
              <a:cxn ang="0">
                <a:pos x="498" y="228"/>
              </a:cxn>
              <a:cxn ang="0">
                <a:pos x="462" y="252"/>
              </a:cxn>
              <a:cxn ang="0">
                <a:pos x="432" y="252"/>
              </a:cxn>
              <a:cxn ang="0">
                <a:pos x="390" y="252"/>
              </a:cxn>
              <a:cxn ang="0">
                <a:pos x="354" y="276"/>
              </a:cxn>
              <a:cxn ang="0">
                <a:pos x="312" y="234"/>
              </a:cxn>
              <a:cxn ang="0">
                <a:pos x="282" y="258"/>
              </a:cxn>
              <a:cxn ang="0">
                <a:pos x="252" y="252"/>
              </a:cxn>
              <a:cxn ang="0">
                <a:pos x="234" y="252"/>
              </a:cxn>
              <a:cxn ang="0">
                <a:pos x="204" y="258"/>
              </a:cxn>
              <a:cxn ang="0">
                <a:pos x="174" y="288"/>
              </a:cxn>
              <a:cxn ang="0">
                <a:pos x="96" y="312"/>
              </a:cxn>
              <a:cxn ang="0">
                <a:pos x="78" y="288"/>
              </a:cxn>
              <a:cxn ang="0">
                <a:pos x="54" y="252"/>
              </a:cxn>
              <a:cxn ang="0">
                <a:pos x="42" y="258"/>
              </a:cxn>
              <a:cxn ang="0">
                <a:pos x="48" y="228"/>
              </a:cxn>
              <a:cxn ang="0">
                <a:pos x="84" y="198"/>
              </a:cxn>
              <a:cxn ang="0">
                <a:pos x="54" y="204"/>
              </a:cxn>
              <a:cxn ang="0">
                <a:pos x="30" y="168"/>
              </a:cxn>
              <a:cxn ang="0">
                <a:pos x="12" y="126"/>
              </a:cxn>
              <a:cxn ang="0">
                <a:pos x="6" y="114"/>
              </a:cxn>
              <a:cxn ang="0">
                <a:pos x="12" y="96"/>
              </a:cxn>
              <a:cxn ang="0">
                <a:pos x="42" y="66"/>
              </a:cxn>
            </a:cxnLst>
            <a:rect l="0" t="0" r="r" b="b"/>
            <a:pathLst>
              <a:path w="768" h="312">
                <a:moveTo>
                  <a:pt x="42" y="66"/>
                </a:moveTo>
                <a:lnTo>
                  <a:pt x="48" y="60"/>
                </a:lnTo>
                <a:lnTo>
                  <a:pt x="48" y="48"/>
                </a:lnTo>
                <a:lnTo>
                  <a:pt x="54" y="42"/>
                </a:lnTo>
                <a:lnTo>
                  <a:pt x="54" y="36"/>
                </a:lnTo>
                <a:lnTo>
                  <a:pt x="60" y="30"/>
                </a:lnTo>
                <a:lnTo>
                  <a:pt x="66" y="30"/>
                </a:lnTo>
                <a:lnTo>
                  <a:pt x="72" y="24"/>
                </a:lnTo>
                <a:lnTo>
                  <a:pt x="78" y="24"/>
                </a:lnTo>
                <a:lnTo>
                  <a:pt x="90" y="30"/>
                </a:lnTo>
                <a:lnTo>
                  <a:pt x="96" y="30"/>
                </a:lnTo>
                <a:lnTo>
                  <a:pt x="102" y="30"/>
                </a:lnTo>
                <a:lnTo>
                  <a:pt x="120" y="36"/>
                </a:lnTo>
                <a:lnTo>
                  <a:pt x="132" y="30"/>
                </a:lnTo>
                <a:lnTo>
                  <a:pt x="156" y="30"/>
                </a:lnTo>
                <a:lnTo>
                  <a:pt x="168" y="30"/>
                </a:lnTo>
                <a:lnTo>
                  <a:pt x="174" y="30"/>
                </a:lnTo>
                <a:lnTo>
                  <a:pt x="186" y="36"/>
                </a:lnTo>
                <a:lnTo>
                  <a:pt x="192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16" y="36"/>
                </a:lnTo>
                <a:lnTo>
                  <a:pt x="222" y="36"/>
                </a:lnTo>
                <a:lnTo>
                  <a:pt x="240" y="36"/>
                </a:lnTo>
                <a:lnTo>
                  <a:pt x="252" y="36"/>
                </a:lnTo>
                <a:lnTo>
                  <a:pt x="258" y="30"/>
                </a:lnTo>
                <a:lnTo>
                  <a:pt x="270" y="24"/>
                </a:lnTo>
                <a:lnTo>
                  <a:pt x="282" y="24"/>
                </a:lnTo>
                <a:lnTo>
                  <a:pt x="288" y="24"/>
                </a:lnTo>
                <a:lnTo>
                  <a:pt x="300" y="30"/>
                </a:lnTo>
                <a:lnTo>
                  <a:pt x="306" y="36"/>
                </a:lnTo>
                <a:lnTo>
                  <a:pt x="318" y="36"/>
                </a:lnTo>
                <a:lnTo>
                  <a:pt x="318" y="42"/>
                </a:lnTo>
                <a:lnTo>
                  <a:pt x="318" y="54"/>
                </a:lnTo>
                <a:lnTo>
                  <a:pt x="324" y="36"/>
                </a:lnTo>
                <a:lnTo>
                  <a:pt x="330" y="30"/>
                </a:lnTo>
                <a:lnTo>
                  <a:pt x="336" y="30"/>
                </a:lnTo>
                <a:lnTo>
                  <a:pt x="342" y="30"/>
                </a:lnTo>
                <a:lnTo>
                  <a:pt x="360" y="24"/>
                </a:lnTo>
                <a:lnTo>
                  <a:pt x="372" y="18"/>
                </a:lnTo>
                <a:lnTo>
                  <a:pt x="372" y="12"/>
                </a:lnTo>
                <a:lnTo>
                  <a:pt x="384" y="12"/>
                </a:lnTo>
                <a:lnTo>
                  <a:pt x="384" y="6"/>
                </a:lnTo>
                <a:lnTo>
                  <a:pt x="390" y="0"/>
                </a:lnTo>
                <a:lnTo>
                  <a:pt x="396" y="6"/>
                </a:lnTo>
                <a:lnTo>
                  <a:pt x="402" y="6"/>
                </a:lnTo>
                <a:lnTo>
                  <a:pt x="408" y="18"/>
                </a:lnTo>
                <a:lnTo>
                  <a:pt x="420" y="36"/>
                </a:lnTo>
                <a:lnTo>
                  <a:pt x="432" y="48"/>
                </a:lnTo>
                <a:lnTo>
                  <a:pt x="438" y="48"/>
                </a:lnTo>
                <a:lnTo>
                  <a:pt x="444" y="48"/>
                </a:lnTo>
                <a:lnTo>
                  <a:pt x="450" y="48"/>
                </a:lnTo>
                <a:lnTo>
                  <a:pt x="462" y="42"/>
                </a:lnTo>
                <a:lnTo>
                  <a:pt x="492" y="48"/>
                </a:lnTo>
                <a:lnTo>
                  <a:pt x="510" y="42"/>
                </a:lnTo>
                <a:lnTo>
                  <a:pt x="522" y="48"/>
                </a:lnTo>
                <a:lnTo>
                  <a:pt x="510" y="60"/>
                </a:lnTo>
                <a:lnTo>
                  <a:pt x="504" y="66"/>
                </a:lnTo>
                <a:lnTo>
                  <a:pt x="504" y="72"/>
                </a:lnTo>
                <a:lnTo>
                  <a:pt x="504" y="66"/>
                </a:lnTo>
                <a:lnTo>
                  <a:pt x="510" y="60"/>
                </a:lnTo>
                <a:lnTo>
                  <a:pt x="516" y="60"/>
                </a:lnTo>
                <a:lnTo>
                  <a:pt x="528" y="48"/>
                </a:lnTo>
                <a:lnTo>
                  <a:pt x="540" y="54"/>
                </a:lnTo>
                <a:lnTo>
                  <a:pt x="546" y="54"/>
                </a:lnTo>
                <a:lnTo>
                  <a:pt x="558" y="66"/>
                </a:lnTo>
                <a:lnTo>
                  <a:pt x="564" y="72"/>
                </a:lnTo>
                <a:lnTo>
                  <a:pt x="570" y="78"/>
                </a:lnTo>
                <a:lnTo>
                  <a:pt x="582" y="72"/>
                </a:lnTo>
                <a:lnTo>
                  <a:pt x="588" y="72"/>
                </a:lnTo>
                <a:lnTo>
                  <a:pt x="606" y="78"/>
                </a:lnTo>
                <a:lnTo>
                  <a:pt x="618" y="78"/>
                </a:lnTo>
                <a:lnTo>
                  <a:pt x="642" y="78"/>
                </a:lnTo>
                <a:lnTo>
                  <a:pt x="666" y="84"/>
                </a:lnTo>
                <a:lnTo>
                  <a:pt x="696" y="96"/>
                </a:lnTo>
                <a:lnTo>
                  <a:pt x="714" y="102"/>
                </a:lnTo>
                <a:lnTo>
                  <a:pt x="720" y="108"/>
                </a:lnTo>
                <a:lnTo>
                  <a:pt x="732" y="108"/>
                </a:lnTo>
                <a:lnTo>
                  <a:pt x="768" y="108"/>
                </a:lnTo>
                <a:lnTo>
                  <a:pt x="768" y="126"/>
                </a:lnTo>
                <a:lnTo>
                  <a:pt x="768" y="138"/>
                </a:lnTo>
                <a:lnTo>
                  <a:pt x="762" y="156"/>
                </a:lnTo>
                <a:lnTo>
                  <a:pt x="744" y="156"/>
                </a:lnTo>
                <a:lnTo>
                  <a:pt x="732" y="144"/>
                </a:lnTo>
                <a:lnTo>
                  <a:pt x="726" y="162"/>
                </a:lnTo>
                <a:lnTo>
                  <a:pt x="690" y="162"/>
                </a:lnTo>
                <a:lnTo>
                  <a:pt x="690" y="168"/>
                </a:lnTo>
                <a:lnTo>
                  <a:pt x="678" y="192"/>
                </a:lnTo>
                <a:lnTo>
                  <a:pt x="672" y="186"/>
                </a:lnTo>
                <a:lnTo>
                  <a:pt x="660" y="192"/>
                </a:lnTo>
                <a:lnTo>
                  <a:pt x="654" y="174"/>
                </a:lnTo>
                <a:lnTo>
                  <a:pt x="636" y="168"/>
                </a:lnTo>
                <a:lnTo>
                  <a:pt x="624" y="174"/>
                </a:lnTo>
                <a:lnTo>
                  <a:pt x="612" y="192"/>
                </a:lnTo>
                <a:lnTo>
                  <a:pt x="594" y="192"/>
                </a:lnTo>
                <a:lnTo>
                  <a:pt x="582" y="204"/>
                </a:lnTo>
                <a:lnTo>
                  <a:pt x="582" y="222"/>
                </a:lnTo>
                <a:lnTo>
                  <a:pt x="558" y="222"/>
                </a:lnTo>
                <a:lnTo>
                  <a:pt x="546" y="228"/>
                </a:lnTo>
                <a:lnTo>
                  <a:pt x="522" y="228"/>
                </a:lnTo>
                <a:lnTo>
                  <a:pt x="516" y="234"/>
                </a:lnTo>
                <a:lnTo>
                  <a:pt x="510" y="222"/>
                </a:lnTo>
                <a:lnTo>
                  <a:pt x="498" y="222"/>
                </a:lnTo>
                <a:lnTo>
                  <a:pt x="498" y="228"/>
                </a:lnTo>
                <a:lnTo>
                  <a:pt x="492" y="252"/>
                </a:lnTo>
                <a:lnTo>
                  <a:pt x="468" y="234"/>
                </a:lnTo>
                <a:lnTo>
                  <a:pt x="462" y="252"/>
                </a:lnTo>
                <a:lnTo>
                  <a:pt x="456" y="252"/>
                </a:lnTo>
                <a:lnTo>
                  <a:pt x="438" y="246"/>
                </a:lnTo>
                <a:lnTo>
                  <a:pt x="432" y="252"/>
                </a:lnTo>
                <a:lnTo>
                  <a:pt x="408" y="234"/>
                </a:lnTo>
                <a:lnTo>
                  <a:pt x="396" y="246"/>
                </a:lnTo>
                <a:lnTo>
                  <a:pt x="390" y="252"/>
                </a:lnTo>
                <a:lnTo>
                  <a:pt x="396" y="270"/>
                </a:lnTo>
                <a:lnTo>
                  <a:pt x="402" y="276"/>
                </a:lnTo>
                <a:lnTo>
                  <a:pt x="354" y="276"/>
                </a:lnTo>
                <a:lnTo>
                  <a:pt x="330" y="252"/>
                </a:lnTo>
                <a:lnTo>
                  <a:pt x="324" y="234"/>
                </a:lnTo>
                <a:lnTo>
                  <a:pt x="312" y="234"/>
                </a:lnTo>
                <a:lnTo>
                  <a:pt x="300" y="228"/>
                </a:lnTo>
                <a:lnTo>
                  <a:pt x="288" y="246"/>
                </a:lnTo>
                <a:lnTo>
                  <a:pt x="282" y="258"/>
                </a:lnTo>
                <a:lnTo>
                  <a:pt x="276" y="252"/>
                </a:lnTo>
                <a:lnTo>
                  <a:pt x="264" y="246"/>
                </a:lnTo>
                <a:lnTo>
                  <a:pt x="252" y="252"/>
                </a:lnTo>
                <a:lnTo>
                  <a:pt x="252" y="258"/>
                </a:lnTo>
                <a:lnTo>
                  <a:pt x="240" y="252"/>
                </a:lnTo>
                <a:lnTo>
                  <a:pt x="234" y="252"/>
                </a:lnTo>
                <a:lnTo>
                  <a:pt x="222" y="246"/>
                </a:lnTo>
                <a:lnTo>
                  <a:pt x="204" y="246"/>
                </a:lnTo>
                <a:lnTo>
                  <a:pt x="204" y="258"/>
                </a:lnTo>
                <a:lnTo>
                  <a:pt x="198" y="270"/>
                </a:lnTo>
                <a:lnTo>
                  <a:pt x="198" y="282"/>
                </a:lnTo>
                <a:lnTo>
                  <a:pt x="174" y="288"/>
                </a:lnTo>
                <a:lnTo>
                  <a:pt x="120" y="288"/>
                </a:lnTo>
                <a:lnTo>
                  <a:pt x="96" y="306"/>
                </a:lnTo>
                <a:lnTo>
                  <a:pt x="96" y="312"/>
                </a:lnTo>
                <a:lnTo>
                  <a:pt x="90" y="306"/>
                </a:lnTo>
                <a:lnTo>
                  <a:pt x="90" y="288"/>
                </a:lnTo>
                <a:lnTo>
                  <a:pt x="78" y="288"/>
                </a:lnTo>
                <a:lnTo>
                  <a:pt x="84" y="276"/>
                </a:lnTo>
                <a:lnTo>
                  <a:pt x="72" y="270"/>
                </a:lnTo>
                <a:lnTo>
                  <a:pt x="54" y="252"/>
                </a:lnTo>
                <a:lnTo>
                  <a:pt x="48" y="252"/>
                </a:lnTo>
                <a:lnTo>
                  <a:pt x="48" y="258"/>
                </a:lnTo>
                <a:lnTo>
                  <a:pt x="42" y="258"/>
                </a:lnTo>
                <a:lnTo>
                  <a:pt x="36" y="252"/>
                </a:lnTo>
                <a:lnTo>
                  <a:pt x="48" y="246"/>
                </a:lnTo>
                <a:lnTo>
                  <a:pt x="48" y="228"/>
                </a:lnTo>
                <a:lnTo>
                  <a:pt x="60" y="222"/>
                </a:lnTo>
                <a:lnTo>
                  <a:pt x="78" y="216"/>
                </a:lnTo>
                <a:lnTo>
                  <a:pt x="84" y="198"/>
                </a:lnTo>
                <a:lnTo>
                  <a:pt x="78" y="186"/>
                </a:lnTo>
                <a:lnTo>
                  <a:pt x="60" y="198"/>
                </a:lnTo>
                <a:lnTo>
                  <a:pt x="54" y="204"/>
                </a:lnTo>
                <a:lnTo>
                  <a:pt x="42" y="186"/>
                </a:lnTo>
                <a:lnTo>
                  <a:pt x="42" y="174"/>
                </a:lnTo>
                <a:lnTo>
                  <a:pt x="30" y="168"/>
                </a:lnTo>
                <a:lnTo>
                  <a:pt x="30" y="138"/>
                </a:lnTo>
                <a:lnTo>
                  <a:pt x="18" y="138"/>
                </a:lnTo>
                <a:lnTo>
                  <a:pt x="12" y="126"/>
                </a:lnTo>
                <a:lnTo>
                  <a:pt x="18" y="114"/>
                </a:lnTo>
                <a:lnTo>
                  <a:pt x="12" y="108"/>
                </a:lnTo>
                <a:lnTo>
                  <a:pt x="6" y="114"/>
                </a:lnTo>
                <a:lnTo>
                  <a:pt x="0" y="108"/>
                </a:lnTo>
                <a:lnTo>
                  <a:pt x="0" y="96"/>
                </a:lnTo>
                <a:lnTo>
                  <a:pt x="12" y="96"/>
                </a:lnTo>
                <a:lnTo>
                  <a:pt x="30" y="78"/>
                </a:lnTo>
                <a:lnTo>
                  <a:pt x="36" y="78"/>
                </a:lnTo>
                <a:lnTo>
                  <a:pt x="42" y="66"/>
                </a:lnTo>
                <a:close/>
              </a:path>
            </a:pathLst>
          </a:custGeom>
          <a:solidFill>
            <a:srgbClr val="00CC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6" name="Cantabria2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>
            <a:spLocks/>
          </xdr:cNvSpPr>
        </xdr:nvSpPr>
        <xdr:spPr bwMode="auto">
          <a:xfrm>
            <a:off x="11087154" y="1164418"/>
            <a:ext cx="752944" cy="436531"/>
          </a:xfrm>
          <a:custGeom>
            <a:avLst/>
            <a:gdLst/>
            <a:ahLst/>
            <a:cxnLst>
              <a:cxn ang="0">
                <a:pos x="486" y="84"/>
              </a:cxn>
              <a:cxn ang="0">
                <a:pos x="408" y="102"/>
              </a:cxn>
              <a:cxn ang="0">
                <a:pos x="408" y="144"/>
              </a:cxn>
              <a:cxn ang="0">
                <a:pos x="360" y="138"/>
              </a:cxn>
              <a:cxn ang="0">
                <a:pos x="342" y="138"/>
              </a:cxn>
              <a:cxn ang="0">
                <a:pos x="312" y="168"/>
              </a:cxn>
              <a:cxn ang="0">
                <a:pos x="264" y="198"/>
              </a:cxn>
              <a:cxn ang="0">
                <a:pos x="264" y="228"/>
              </a:cxn>
              <a:cxn ang="0">
                <a:pos x="282" y="240"/>
              </a:cxn>
              <a:cxn ang="0">
                <a:pos x="282" y="258"/>
              </a:cxn>
              <a:cxn ang="0">
                <a:pos x="288" y="258"/>
              </a:cxn>
              <a:cxn ang="0">
                <a:pos x="288" y="276"/>
              </a:cxn>
              <a:cxn ang="0">
                <a:pos x="264" y="300"/>
              </a:cxn>
              <a:cxn ang="0">
                <a:pos x="228" y="288"/>
              </a:cxn>
              <a:cxn ang="0">
                <a:pos x="210" y="270"/>
              </a:cxn>
              <a:cxn ang="0">
                <a:pos x="186" y="222"/>
              </a:cxn>
              <a:cxn ang="0">
                <a:pos x="138" y="198"/>
              </a:cxn>
              <a:cxn ang="0">
                <a:pos x="90" y="192"/>
              </a:cxn>
              <a:cxn ang="0">
                <a:pos x="6" y="162"/>
              </a:cxn>
              <a:cxn ang="0">
                <a:pos x="18" y="126"/>
              </a:cxn>
              <a:cxn ang="0">
                <a:pos x="36" y="102"/>
              </a:cxn>
              <a:cxn ang="0">
                <a:pos x="90" y="96"/>
              </a:cxn>
              <a:cxn ang="0">
                <a:pos x="114" y="66"/>
              </a:cxn>
              <a:cxn ang="0">
                <a:pos x="126" y="54"/>
              </a:cxn>
              <a:cxn ang="0">
                <a:pos x="126" y="54"/>
              </a:cxn>
              <a:cxn ang="0">
                <a:pos x="150" y="48"/>
              </a:cxn>
              <a:cxn ang="0">
                <a:pos x="156" y="48"/>
              </a:cxn>
              <a:cxn ang="0">
                <a:pos x="174" y="60"/>
              </a:cxn>
              <a:cxn ang="0">
                <a:pos x="204" y="48"/>
              </a:cxn>
              <a:cxn ang="0">
                <a:pos x="252" y="30"/>
              </a:cxn>
              <a:cxn ang="0">
                <a:pos x="252" y="48"/>
              </a:cxn>
              <a:cxn ang="0">
                <a:pos x="258" y="30"/>
              </a:cxn>
              <a:cxn ang="0">
                <a:pos x="270" y="24"/>
              </a:cxn>
              <a:cxn ang="0">
                <a:pos x="306" y="12"/>
              </a:cxn>
              <a:cxn ang="0">
                <a:pos x="306" y="36"/>
              </a:cxn>
              <a:cxn ang="0">
                <a:pos x="318" y="42"/>
              </a:cxn>
              <a:cxn ang="0">
                <a:pos x="324" y="30"/>
              </a:cxn>
              <a:cxn ang="0">
                <a:pos x="330" y="24"/>
              </a:cxn>
              <a:cxn ang="0">
                <a:pos x="348" y="12"/>
              </a:cxn>
              <a:cxn ang="0">
                <a:pos x="366" y="6"/>
              </a:cxn>
              <a:cxn ang="0">
                <a:pos x="378" y="6"/>
              </a:cxn>
              <a:cxn ang="0">
                <a:pos x="390" y="12"/>
              </a:cxn>
              <a:cxn ang="0">
                <a:pos x="414" y="18"/>
              </a:cxn>
              <a:cxn ang="0">
                <a:pos x="420" y="30"/>
              </a:cxn>
              <a:cxn ang="0">
                <a:pos x="402" y="36"/>
              </a:cxn>
              <a:cxn ang="0">
                <a:pos x="414" y="36"/>
              </a:cxn>
              <a:cxn ang="0">
                <a:pos x="450" y="42"/>
              </a:cxn>
              <a:cxn ang="0">
                <a:pos x="480" y="54"/>
              </a:cxn>
            </a:cxnLst>
            <a:rect l="0" t="0" r="r" b="b"/>
            <a:pathLst>
              <a:path w="498" h="300">
                <a:moveTo>
                  <a:pt x="498" y="66"/>
                </a:moveTo>
                <a:lnTo>
                  <a:pt x="498" y="78"/>
                </a:lnTo>
                <a:lnTo>
                  <a:pt x="486" y="84"/>
                </a:lnTo>
                <a:lnTo>
                  <a:pt x="432" y="84"/>
                </a:lnTo>
                <a:lnTo>
                  <a:pt x="426" y="102"/>
                </a:lnTo>
                <a:lnTo>
                  <a:pt x="408" y="102"/>
                </a:lnTo>
                <a:lnTo>
                  <a:pt x="402" y="108"/>
                </a:lnTo>
                <a:lnTo>
                  <a:pt x="408" y="114"/>
                </a:lnTo>
                <a:lnTo>
                  <a:pt x="408" y="144"/>
                </a:lnTo>
                <a:lnTo>
                  <a:pt x="384" y="144"/>
                </a:lnTo>
                <a:lnTo>
                  <a:pt x="378" y="138"/>
                </a:lnTo>
                <a:lnTo>
                  <a:pt x="360" y="138"/>
                </a:lnTo>
                <a:lnTo>
                  <a:pt x="354" y="132"/>
                </a:lnTo>
                <a:lnTo>
                  <a:pt x="348" y="132"/>
                </a:lnTo>
                <a:lnTo>
                  <a:pt x="342" y="138"/>
                </a:lnTo>
                <a:lnTo>
                  <a:pt x="330" y="156"/>
                </a:lnTo>
                <a:lnTo>
                  <a:pt x="324" y="162"/>
                </a:lnTo>
                <a:lnTo>
                  <a:pt x="312" y="168"/>
                </a:lnTo>
                <a:lnTo>
                  <a:pt x="282" y="168"/>
                </a:lnTo>
                <a:lnTo>
                  <a:pt x="282" y="186"/>
                </a:lnTo>
                <a:lnTo>
                  <a:pt x="264" y="198"/>
                </a:lnTo>
                <a:lnTo>
                  <a:pt x="252" y="216"/>
                </a:lnTo>
                <a:lnTo>
                  <a:pt x="252" y="228"/>
                </a:lnTo>
                <a:lnTo>
                  <a:pt x="264" y="228"/>
                </a:lnTo>
                <a:lnTo>
                  <a:pt x="282" y="222"/>
                </a:lnTo>
                <a:lnTo>
                  <a:pt x="288" y="222"/>
                </a:lnTo>
                <a:lnTo>
                  <a:pt x="282" y="240"/>
                </a:lnTo>
                <a:lnTo>
                  <a:pt x="270" y="240"/>
                </a:lnTo>
                <a:lnTo>
                  <a:pt x="270" y="258"/>
                </a:lnTo>
                <a:lnTo>
                  <a:pt x="282" y="258"/>
                </a:lnTo>
                <a:lnTo>
                  <a:pt x="282" y="246"/>
                </a:lnTo>
                <a:lnTo>
                  <a:pt x="288" y="246"/>
                </a:lnTo>
                <a:lnTo>
                  <a:pt x="288" y="258"/>
                </a:lnTo>
                <a:lnTo>
                  <a:pt x="294" y="258"/>
                </a:lnTo>
                <a:lnTo>
                  <a:pt x="294" y="276"/>
                </a:lnTo>
                <a:lnTo>
                  <a:pt x="288" y="276"/>
                </a:lnTo>
                <a:lnTo>
                  <a:pt x="270" y="288"/>
                </a:lnTo>
                <a:lnTo>
                  <a:pt x="264" y="288"/>
                </a:lnTo>
                <a:lnTo>
                  <a:pt x="264" y="300"/>
                </a:lnTo>
                <a:lnTo>
                  <a:pt x="252" y="300"/>
                </a:lnTo>
                <a:lnTo>
                  <a:pt x="252" y="288"/>
                </a:lnTo>
                <a:lnTo>
                  <a:pt x="228" y="288"/>
                </a:lnTo>
                <a:lnTo>
                  <a:pt x="216" y="300"/>
                </a:lnTo>
                <a:lnTo>
                  <a:pt x="210" y="300"/>
                </a:lnTo>
                <a:lnTo>
                  <a:pt x="210" y="270"/>
                </a:lnTo>
                <a:lnTo>
                  <a:pt x="192" y="258"/>
                </a:lnTo>
                <a:lnTo>
                  <a:pt x="186" y="252"/>
                </a:lnTo>
                <a:lnTo>
                  <a:pt x="186" y="222"/>
                </a:lnTo>
                <a:lnTo>
                  <a:pt x="168" y="222"/>
                </a:lnTo>
                <a:lnTo>
                  <a:pt x="150" y="216"/>
                </a:lnTo>
                <a:lnTo>
                  <a:pt x="138" y="198"/>
                </a:lnTo>
                <a:lnTo>
                  <a:pt x="138" y="186"/>
                </a:lnTo>
                <a:lnTo>
                  <a:pt x="96" y="186"/>
                </a:lnTo>
                <a:lnTo>
                  <a:pt x="90" y="192"/>
                </a:lnTo>
                <a:lnTo>
                  <a:pt x="36" y="192"/>
                </a:lnTo>
                <a:lnTo>
                  <a:pt x="24" y="174"/>
                </a:lnTo>
                <a:lnTo>
                  <a:pt x="6" y="162"/>
                </a:lnTo>
                <a:lnTo>
                  <a:pt x="0" y="144"/>
                </a:lnTo>
                <a:lnTo>
                  <a:pt x="6" y="132"/>
                </a:lnTo>
                <a:lnTo>
                  <a:pt x="18" y="126"/>
                </a:lnTo>
                <a:lnTo>
                  <a:pt x="24" y="132"/>
                </a:lnTo>
                <a:lnTo>
                  <a:pt x="36" y="108"/>
                </a:lnTo>
                <a:lnTo>
                  <a:pt x="36" y="102"/>
                </a:lnTo>
                <a:lnTo>
                  <a:pt x="72" y="102"/>
                </a:lnTo>
                <a:lnTo>
                  <a:pt x="78" y="84"/>
                </a:lnTo>
                <a:lnTo>
                  <a:pt x="90" y="96"/>
                </a:lnTo>
                <a:lnTo>
                  <a:pt x="108" y="96"/>
                </a:lnTo>
                <a:lnTo>
                  <a:pt x="114" y="78"/>
                </a:lnTo>
                <a:lnTo>
                  <a:pt x="114" y="66"/>
                </a:lnTo>
                <a:lnTo>
                  <a:pt x="114" y="48"/>
                </a:lnTo>
                <a:lnTo>
                  <a:pt x="126" y="48"/>
                </a:lnTo>
                <a:lnTo>
                  <a:pt x="126" y="54"/>
                </a:lnTo>
                <a:lnTo>
                  <a:pt x="120" y="60"/>
                </a:lnTo>
                <a:lnTo>
                  <a:pt x="120" y="66"/>
                </a:lnTo>
                <a:lnTo>
                  <a:pt x="126" y="54"/>
                </a:lnTo>
                <a:lnTo>
                  <a:pt x="132" y="48"/>
                </a:lnTo>
                <a:lnTo>
                  <a:pt x="138" y="42"/>
                </a:lnTo>
                <a:lnTo>
                  <a:pt x="150" y="48"/>
                </a:lnTo>
                <a:lnTo>
                  <a:pt x="150" y="54"/>
                </a:lnTo>
                <a:lnTo>
                  <a:pt x="156" y="60"/>
                </a:lnTo>
                <a:lnTo>
                  <a:pt x="156" y="48"/>
                </a:lnTo>
                <a:lnTo>
                  <a:pt x="162" y="48"/>
                </a:lnTo>
                <a:lnTo>
                  <a:pt x="168" y="48"/>
                </a:lnTo>
                <a:lnTo>
                  <a:pt x="174" y="60"/>
                </a:lnTo>
                <a:lnTo>
                  <a:pt x="174" y="54"/>
                </a:lnTo>
                <a:lnTo>
                  <a:pt x="180" y="48"/>
                </a:lnTo>
                <a:lnTo>
                  <a:pt x="204" y="48"/>
                </a:lnTo>
                <a:lnTo>
                  <a:pt x="222" y="36"/>
                </a:lnTo>
                <a:lnTo>
                  <a:pt x="240" y="30"/>
                </a:lnTo>
                <a:lnTo>
                  <a:pt x="252" y="30"/>
                </a:lnTo>
                <a:lnTo>
                  <a:pt x="252" y="36"/>
                </a:lnTo>
                <a:lnTo>
                  <a:pt x="246" y="54"/>
                </a:lnTo>
                <a:lnTo>
                  <a:pt x="252" y="48"/>
                </a:lnTo>
                <a:lnTo>
                  <a:pt x="252" y="42"/>
                </a:lnTo>
                <a:lnTo>
                  <a:pt x="252" y="30"/>
                </a:lnTo>
                <a:lnTo>
                  <a:pt x="258" y="30"/>
                </a:lnTo>
                <a:lnTo>
                  <a:pt x="264" y="30"/>
                </a:lnTo>
                <a:lnTo>
                  <a:pt x="264" y="36"/>
                </a:lnTo>
                <a:lnTo>
                  <a:pt x="270" y="24"/>
                </a:lnTo>
                <a:lnTo>
                  <a:pt x="282" y="18"/>
                </a:lnTo>
                <a:lnTo>
                  <a:pt x="294" y="12"/>
                </a:lnTo>
                <a:lnTo>
                  <a:pt x="306" y="12"/>
                </a:lnTo>
                <a:lnTo>
                  <a:pt x="318" y="12"/>
                </a:lnTo>
                <a:lnTo>
                  <a:pt x="324" y="18"/>
                </a:lnTo>
                <a:lnTo>
                  <a:pt x="306" y="36"/>
                </a:lnTo>
                <a:lnTo>
                  <a:pt x="312" y="42"/>
                </a:lnTo>
                <a:lnTo>
                  <a:pt x="318" y="36"/>
                </a:lnTo>
                <a:lnTo>
                  <a:pt x="318" y="42"/>
                </a:lnTo>
                <a:lnTo>
                  <a:pt x="324" y="42"/>
                </a:lnTo>
                <a:lnTo>
                  <a:pt x="324" y="36"/>
                </a:lnTo>
                <a:lnTo>
                  <a:pt x="324" y="30"/>
                </a:lnTo>
                <a:lnTo>
                  <a:pt x="336" y="36"/>
                </a:lnTo>
                <a:lnTo>
                  <a:pt x="330" y="30"/>
                </a:lnTo>
                <a:lnTo>
                  <a:pt x="330" y="24"/>
                </a:lnTo>
                <a:lnTo>
                  <a:pt x="336" y="24"/>
                </a:lnTo>
                <a:lnTo>
                  <a:pt x="342" y="18"/>
                </a:lnTo>
                <a:lnTo>
                  <a:pt x="348" y="12"/>
                </a:lnTo>
                <a:lnTo>
                  <a:pt x="354" y="18"/>
                </a:lnTo>
                <a:lnTo>
                  <a:pt x="360" y="12"/>
                </a:lnTo>
                <a:lnTo>
                  <a:pt x="366" y="6"/>
                </a:lnTo>
                <a:lnTo>
                  <a:pt x="378" y="0"/>
                </a:lnTo>
                <a:lnTo>
                  <a:pt x="378" y="12"/>
                </a:lnTo>
                <a:lnTo>
                  <a:pt x="378" y="6"/>
                </a:lnTo>
                <a:lnTo>
                  <a:pt x="384" y="0"/>
                </a:lnTo>
                <a:lnTo>
                  <a:pt x="390" y="0"/>
                </a:lnTo>
                <a:lnTo>
                  <a:pt x="390" y="12"/>
                </a:lnTo>
                <a:lnTo>
                  <a:pt x="390" y="6"/>
                </a:lnTo>
                <a:lnTo>
                  <a:pt x="396" y="12"/>
                </a:lnTo>
                <a:lnTo>
                  <a:pt x="414" y="18"/>
                </a:lnTo>
                <a:lnTo>
                  <a:pt x="420" y="24"/>
                </a:lnTo>
                <a:lnTo>
                  <a:pt x="426" y="24"/>
                </a:lnTo>
                <a:lnTo>
                  <a:pt x="420" y="30"/>
                </a:lnTo>
                <a:lnTo>
                  <a:pt x="414" y="30"/>
                </a:lnTo>
                <a:lnTo>
                  <a:pt x="408" y="30"/>
                </a:lnTo>
                <a:lnTo>
                  <a:pt x="402" y="36"/>
                </a:lnTo>
                <a:lnTo>
                  <a:pt x="408" y="36"/>
                </a:lnTo>
                <a:lnTo>
                  <a:pt x="408" y="48"/>
                </a:lnTo>
                <a:lnTo>
                  <a:pt x="414" y="36"/>
                </a:lnTo>
                <a:lnTo>
                  <a:pt x="420" y="36"/>
                </a:lnTo>
                <a:lnTo>
                  <a:pt x="420" y="42"/>
                </a:lnTo>
                <a:lnTo>
                  <a:pt x="450" y="42"/>
                </a:lnTo>
                <a:lnTo>
                  <a:pt x="456" y="42"/>
                </a:lnTo>
                <a:lnTo>
                  <a:pt x="468" y="48"/>
                </a:lnTo>
                <a:lnTo>
                  <a:pt x="480" y="54"/>
                </a:lnTo>
                <a:lnTo>
                  <a:pt x="498" y="66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7" name="Andalucía2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>
            <a:spLocks/>
          </xdr:cNvSpPr>
        </xdr:nvSpPr>
        <xdr:spPr bwMode="auto">
          <a:xfrm>
            <a:off x="9853415" y="3813444"/>
            <a:ext cx="2748701" cy="1562781"/>
          </a:xfrm>
          <a:custGeom>
            <a:avLst/>
            <a:gdLst/>
            <a:ahLst/>
            <a:cxnLst>
              <a:cxn ang="0">
                <a:pos x="18" y="366"/>
              </a:cxn>
              <a:cxn ang="0">
                <a:pos x="204" y="216"/>
              </a:cxn>
              <a:cxn ang="0">
                <a:pos x="252" y="246"/>
              </a:cxn>
              <a:cxn ang="0">
                <a:pos x="348" y="264"/>
              </a:cxn>
              <a:cxn ang="0">
                <a:pos x="444" y="294"/>
              </a:cxn>
              <a:cxn ang="0">
                <a:pos x="522" y="216"/>
              </a:cxn>
              <a:cxn ang="0">
                <a:pos x="540" y="252"/>
              </a:cxn>
              <a:cxn ang="0">
                <a:pos x="606" y="204"/>
              </a:cxn>
              <a:cxn ang="0">
                <a:pos x="606" y="102"/>
              </a:cxn>
              <a:cxn ang="0">
                <a:pos x="702" y="36"/>
              </a:cxn>
              <a:cxn ang="0">
                <a:pos x="786" y="24"/>
              </a:cxn>
              <a:cxn ang="0">
                <a:pos x="864" y="72"/>
              </a:cxn>
              <a:cxn ang="0">
                <a:pos x="936" y="120"/>
              </a:cxn>
              <a:cxn ang="0">
                <a:pos x="1014" y="132"/>
              </a:cxn>
              <a:cxn ang="0">
                <a:pos x="1092" y="144"/>
              </a:cxn>
              <a:cxn ang="0">
                <a:pos x="1170" y="126"/>
              </a:cxn>
              <a:cxn ang="0">
                <a:pos x="1218" y="126"/>
              </a:cxn>
              <a:cxn ang="0">
                <a:pos x="1278" y="96"/>
              </a:cxn>
              <a:cxn ang="0">
                <a:pos x="1350" y="102"/>
              </a:cxn>
              <a:cxn ang="0">
                <a:pos x="1404" y="96"/>
              </a:cxn>
              <a:cxn ang="0">
                <a:pos x="1476" y="84"/>
              </a:cxn>
              <a:cxn ang="0">
                <a:pos x="1524" y="120"/>
              </a:cxn>
              <a:cxn ang="0">
                <a:pos x="1554" y="204"/>
              </a:cxn>
              <a:cxn ang="0">
                <a:pos x="1530" y="246"/>
              </a:cxn>
              <a:cxn ang="0">
                <a:pos x="1596" y="276"/>
              </a:cxn>
              <a:cxn ang="0">
                <a:pos x="1668" y="324"/>
              </a:cxn>
              <a:cxn ang="0">
                <a:pos x="1728" y="456"/>
              </a:cxn>
              <a:cxn ang="0">
                <a:pos x="1788" y="570"/>
              </a:cxn>
              <a:cxn ang="0">
                <a:pos x="1746" y="660"/>
              </a:cxn>
              <a:cxn ang="0">
                <a:pos x="1716" y="720"/>
              </a:cxn>
              <a:cxn ang="0">
                <a:pos x="1680" y="768"/>
              </a:cxn>
              <a:cxn ang="0">
                <a:pos x="1608" y="756"/>
              </a:cxn>
              <a:cxn ang="0">
                <a:pos x="1554" y="750"/>
              </a:cxn>
              <a:cxn ang="0">
                <a:pos x="1452" y="804"/>
              </a:cxn>
              <a:cxn ang="0">
                <a:pos x="1344" y="792"/>
              </a:cxn>
              <a:cxn ang="0">
                <a:pos x="1260" y="810"/>
              </a:cxn>
              <a:cxn ang="0">
                <a:pos x="1194" y="792"/>
              </a:cxn>
              <a:cxn ang="0">
                <a:pos x="1098" y="798"/>
              </a:cxn>
              <a:cxn ang="0">
                <a:pos x="966" y="804"/>
              </a:cxn>
              <a:cxn ang="0">
                <a:pos x="882" y="870"/>
              </a:cxn>
              <a:cxn ang="0">
                <a:pos x="780" y="888"/>
              </a:cxn>
              <a:cxn ang="0">
                <a:pos x="666" y="972"/>
              </a:cxn>
              <a:cxn ang="0">
                <a:pos x="642" y="1032"/>
              </a:cxn>
              <a:cxn ang="0">
                <a:pos x="618" y="1050"/>
              </a:cxn>
              <a:cxn ang="0">
                <a:pos x="510" y="1044"/>
              </a:cxn>
              <a:cxn ang="0">
                <a:pos x="444" y="1008"/>
              </a:cxn>
              <a:cxn ang="0">
                <a:pos x="390" y="930"/>
              </a:cxn>
              <a:cxn ang="0">
                <a:pos x="360" y="864"/>
              </a:cxn>
              <a:cxn ang="0">
                <a:pos x="366" y="870"/>
              </a:cxn>
              <a:cxn ang="0">
                <a:pos x="342" y="828"/>
              </a:cxn>
              <a:cxn ang="0">
                <a:pos x="318" y="774"/>
              </a:cxn>
              <a:cxn ang="0">
                <a:pos x="336" y="726"/>
              </a:cxn>
              <a:cxn ang="0">
                <a:pos x="336" y="756"/>
              </a:cxn>
              <a:cxn ang="0">
                <a:pos x="264" y="672"/>
              </a:cxn>
              <a:cxn ang="0">
                <a:pos x="174" y="582"/>
              </a:cxn>
              <a:cxn ang="0">
                <a:pos x="150" y="564"/>
              </a:cxn>
              <a:cxn ang="0">
                <a:pos x="54" y="588"/>
              </a:cxn>
            </a:cxnLst>
            <a:rect l="0" t="0" r="r" b="b"/>
            <a:pathLst>
              <a:path w="1818" h="1074">
                <a:moveTo>
                  <a:pt x="24" y="600"/>
                </a:moveTo>
                <a:lnTo>
                  <a:pt x="18" y="576"/>
                </a:lnTo>
                <a:lnTo>
                  <a:pt x="12" y="546"/>
                </a:lnTo>
                <a:lnTo>
                  <a:pt x="12" y="534"/>
                </a:lnTo>
                <a:lnTo>
                  <a:pt x="12" y="510"/>
                </a:lnTo>
                <a:lnTo>
                  <a:pt x="12" y="486"/>
                </a:lnTo>
                <a:lnTo>
                  <a:pt x="0" y="456"/>
                </a:lnTo>
                <a:lnTo>
                  <a:pt x="0" y="420"/>
                </a:lnTo>
                <a:lnTo>
                  <a:pt x="18" y="366"/>
                </a:lnTo>
                <a:lnTo>
                  <a:pt x="42" y="354"/>
                </a:lnTo>
                <a:lnTo>
                  <a:pt x="60" y="324"/>
                </a:lnTo>
                <a:lnTo>
                  <a:pt x="78" y="294"/>
                </a:lnTo>
                <a:lnTo>
                  <a:pt x="120" y="276"/>
                </a:lnTo>
                <a:lnTo>
                  <a:pt x="138" y="282"/>
                </a:lnTo>
                <a:lnTo>
                  <a:pt x="162" y="270"/>
                </a:lnTo>
                <a:lnTo>
                  <a:pt x="174" y="240"/>
                </a:lnTo>
                <a:lnTo>
                  <a:pt x="192" y="204"/>
                </a:lnTo>
                <a:lnTo>
                  <a:pt x="204" y="216"/>
                </a:lnTo>
                <a:lnTo>
                  <a:pt x="210" y="216"/>
                </a:lnTo>
                <a:lnTo>
                  <a:pt x="216" y="216"/>
                </a:lnTo>
                <a:lnTo>
                  <a:pt x="216" y="222"/>
                </a:lnTo>
                <a:lnTo>
                  <a:pt x="216" y="234"/>
                </a:lnTo>
                <a:lnTo>
                  <a:pt x="216" y="240"/>
                </a:lnTo>
                <a:lnTo>
                  <a:pt x="222" y="240"/>
                </a:lnTo>
                <a:lnTo>
                  <a:pt x="234" y="246"/>
                </a:lnTo>
                <a:lnTo>
                  <a:pt x="240" y="246"/>
                </a:lnTo>
                <a:lnTo>
                  <a:pt x="252" y="246"/>
                </a:lnTo>
                <a:lnTo>
                  <a:pt x="258" y="252"/>
                </a:lnTo>
                <a:lnTo>
                  <a:pt x="270" y="252"/>
                </a:lnTo>
                <a:lnTo>
                  <a:pt x="282" y="252"/>
                </a:lnTo>
                <a:lnTo>
                  <a:pt x="282" y="264"/>
                </a:lnTo>
                <a:lnTo>
                  <a:pt x="288" y="270"/>
                </a:lnTo>
                <a:lnTo>
                  <a:pt x="312" y="276"/>
                </a:lnTo>
                <a:lnTo>
                  <a:pt x="312" y="282"/>
                </a:lnTo>
                <a:lnTo>
                  <a:pt x="324" y="270"/>
                </a:lnTo>
                <a:lnTo>
                  <a:pt x="348" y="264"/>
                </a:lnTo>
                <a:lnTo>
                  <a:pt x="360" y="276"/>
                </a:lnTo>
                <a:lnTo>
                  <a:pt x="360" y="282"/>
                </a:lnTo>
                <a:lnTo>
                  <a:pt x="372" y="294"/>
                </a:lnTo>
                <a:lnTo>
                  <a:pt x="390" y="300"/>
                </a:lnTo>
                <a:lnTo>
                  <a:pt x="402" y="300"/>
                </a:lnTo>
                <a:lnTo>
                  <a:pt x="408" y="306"/>
                </a:lnTo>
                <a:lnTo>
                  <a:pt x="426" y="300"/>
                </a:lnTo>
                <a:lnTo>
                  <a:pt x="432" y="294"/>
                </a:lnTo>
                <a:lnTo>
                  <a:pt x="444" y="294"/>
                </a:lnTo>
                <a:lnTo>
                  <a:pt x="462" y="282"/>
                </a:lnTo>
                <a:lnTo>
                  <a:pt x="468" y="276"/>
                </a:lnTo>
                <a:lnTo>
                  <a:pt x="480" y="270"/>
                </a:lnTo>
                <a:lnTo>
                  <a:pt x="486" y="264"/>
                </a:lnTo>
                <a:lnTo>
                  <a:pt x="486" y="246"/>
                </a:lnTo>
                <a:lnTo>
                  <a:pt x="504" y="240"/>
                </a:lnTo>
                <a:lnTo>
                  <a:pt x="504" y="222"/>
                </a:lnTo>
                <a:lnTo>
                  <a:pt x="516" y="216"/>
                </a:lnTo>
                <a:lnTo>
                  <a:pt x="522" y="216"/>
                </a:lnTo>
                <a:lnTo>
                  <a:pt x="528" y="216"/>
                </a:lnTo>
                <a:lnTo>
                  <a:pt x="540" y="216"/>
                </a:lnTo>
                <a:lnTo>
                  <a:pt x="540" y="210"/>
                </a:lnTo>
                <a:lnTo>
                  <a:pt x="546" y="210"/>
                </a:lnTo>
                <a:lnTo>
                  <a:pt x="558" y="216"/>
                </a:lnTo>
                <a:lnTo>
                  <a:pt x="552" y="222"/>
                </a:lnTo>
                <a:lnTo>
                  <a:pt x="546" y="234"/>
                </a:lnTo>
                <a:lnTo>
                  <a:pt x="540" y="246"/>
                </a:lnTo>
                <a:lnTo>
                  <a:pt x="540" y="252"/>
                </a:lnTo>
                <a:lnTo>
                  <a:pt x="546" y="252"/>
                </a:lnTo>
                <a:lnTo>
                  <a:pt x="558" y="252"/>
                </a:lnTo>
                <a:lnTo>
                  <a:pt x="564" y="240"/>
                </a:lnTo>
                <a:lnTo>
                  <a:pt x="582" y="234"/>
                </a:lnTo>
                <a:lnTo>
                  <a:pt x="588" y="234"/>
                </a:lnTo>
                <a:lnTo>
                  <a:pt x="594" y="222"/>
                </a:lnTo>
                <a:lnTo>
                  <a:pt x="600" y="216"/>
                </a:lnTo>
                <a:lnTo>
                  <a:pt x="600" y="210"/>
                </a:lnTo>
                <a:lnTo>
                  <a:pt x="606" y="204"/>
                </a:lnTo>
                <a:lnTo>
                  <a:pt x="606" y="186"/>
                </a:lnTo>
                <a:lnTo>
                  <a:pt x="600" y="180"/>
                </a:lnTo>
                <a:lnTo>
                  <a:pt x="594" y="162"/>
                </a:lnTo>
                <a:lnTo>
                  <a:pt x="588" y="156"/>
                </a:lnTo>
                <a:lnTo>
                  <a:pt x="594" y="144"/>
                </a:lnTo>
                <a:lnTo>
                  <a:pt x="594" y="132"/>
                </a:lnTo>
                <a:lnTo>
                  <a:pt x="588" y="120"/>
                </a:lnTo>
                <a:lnTo>
                  <a:pt x="600" y="114"/>
                </a:lnTo>
                <a:lnTo>
                  <a:pt x="606" y="102"/>
                </a:lnTo>
                <a:lnTo>
                  <a:pt x="624" y="96"/>
                </a:lnTo>
                <a:lnTo>
                  <a:pt x="630" y="90"/>
                </a:lnTo>
                <a:lnTo>
                  <a:pt x="642" y="84"/>
                </a:lnTo>
                <a:lnTo>
                  <a:pt x="654" y="66"/>
                </a:lnTo>
                <a:lnTo>
                  <a:pt x="666" y="60"/>
                </a:lnTo>
                <a:lnTo>
                  <a:pt x="672" y="60"/>
                </a:lnTo>
                <a:lnTo>
                  <a:pt x="684" y="42"/>
                </a:lnTo>
                <a:lnTo>
                  <a:pt x="696" y="36"/>
                </a:lnTo>
                <a:lnTo>
                  <a:pt x="702" y="36"/>
                </a:lnTo>
                <a:lnTo>
                  <a:pt x="708" y="30"/>
                </a:lnTo>
                <a:lnTo>
                  <a:pt x="714" y="24"/>
                </a:lnTo>
                <a:lnTo>
                  <a:pt x="714" y="12"/>
                </a:lnTo>
                <a:lnTo>
                  <a:pt x="720" y="6"/>
                </a:lnTo>
                <a:lnTo>
                  <a:pt x="744" y="6"/>
                </a:lnTo>
                <a:lnTo>
                  <a:pt x="762" y="0"/>
                </a:lnTo>
                <a:lnTo>
                  <a:pt x="762" y="6"/>
                </a:lnTo>
                <a:lnTo>
                  <a:pt x="780" y="24"/>
                </a:lnTo>
                <a:lnTo>
                  <a:pt x="786" y="24"/>
                </a:lnTo>
                <a:lnTo>
                  <a:pt x="798" y="24"/>
                </a:lnTo>
                <a:lnTo>
                  <a:pt x="810" y="24"/>
                </a:lnTo>
                <a:lnTo>
                  <a:pt x="810" y="36"/>
                </a:lnTo>
                <a:lnTo>
                  <a:pt x="822" y="54"/>
                </a:lnTo>
                <a:lnTo>
                  <a:pt x="828" y="54"/>
                </a:lnTo>
                <a:lnTo>
                  <a:pt x="840" y="60"/>
                </a:lnTo>
                <a:lnTo>
                  <a:pt x="852" y="66"/>
                </a:lnTo>
                <a:lnTo>
                  <a:pt x="858" y="66"/>
                </a:lnTo>
                <a:lnTo>
                  <a:pt x="864" y="72"/>
                </a:lnTo>
                <a:lnTo>
                  <a:pt x="870" y="72"/>
                </a:lnTo>
                <a:lnTo>
                  <a:pt x="876" y="84"/>
                </a:lnTo>
                <a:lnTo>
                  <a:pt x="888" y="90"/>
                </a:lnTo>
                <a:lnTo>
                  <a:pt x="894" y="96"/>
                </a:lnTo>
                <a:lnTo>
                  <a:pt x="900" y="96"/>
                </a:lnTo>
                <a:lnTo>
                  <a:pt x="906" y="102"/>
                </a:lnTo>
                <a:lnTo>
                  <a:pt x="912" y="102"/>
                </a:lnTo>
                <a:lnTo>
                  <a:pt x="924" y="114"/>
                </a:lnTo>
                <a:lnTo>
                  <a:pt x="936" y="120"/>
                </a:lnTo>
                <a:lnTo>
                  <a:pt x="936" y="126"/>
                </a:lnTo>
                <a:lnTo>
                  <a:pt x="942" y="132"/>
                </a:lnTo>
                <a:lnTo>
                  <a:pt x="954" y="144"/>
                </a:lnTo>
                <a:lnTo>
                  <a:pt x="966" y="144"/>
                </a:lnTo>
                <a:lnTo>
                  <a:pt x="978" y="150"/>
                </a:lnTo>
                <a:lnTo>
                  <a:pt x="990" y="150"/>
                </a:lnTo>
                <a:lnTo>
                  <a:pt x="990" y="132"/>
                </a:lnTo>
                <a:lnTo>
                  <a:pt x="1002" y="132"/>
                </a:lnTo>
                <a:lnTo>
                  <a:pt x="1014" y="132"/>
                </a:lnTo>
                <a:lnTo>
                  <a:pt x="1020" y="132"/>
                </a:lnTo>
                <a:lnTo>
                  <a:pt x="1026" y="132"/>
                </a:lnTo>
                <a:lnTo>
                  <a:pt x="1032" y="132"/>
                </a:lnTo>
                <a:lnTo>
                  <a:pt x="1044" y="132"/>
                </a:lnTo>
                <a:lnTo>
                  <a:pt x="1050" y="132"/>
                </a:lnTo>
                <a:lnTo>
                  <a:pt x="1062" y="144"/>
                </a:lnTo>
                <a:lnTo>
                  <a:pt x="1068" y="144"/>
                </a:lnTo>
                <a:lnTo>
                  <a:pt x="1086" y="144"/>
                </a:lnTo>
                <a:lnTo>
                  <a:pt x="1092" y="144"/>
                </a:lnTo>
                <a:lnTo>
                  <a:pt x="1104" y="144"/>
                </a:lnTo>
                <a:lnTo>
                  <a:pt x="1110" y="132"/>
                </a:lnTo>
                <a:lnTo>
                  <a:pt x="1128" y="132"/>
                </a:lnTo>
                <a:lnTo>
                  <a:pt x="1128" y="120"/>
                </a:lnTo>
                <a:lnTo>
                  <a:pt x="1134" y="120"/>
                </a:lnTo>
                <a:lnTo>
                  <a:pt x="1146" y="120"/>
                </a:lnTo>
                <a:lnTo>
                  <a:pt x="1158" y="120"/>
                </a:lnTo>
                <a:lnTo>
                  <a:pt x="1164" y="120"/>
                </a:lnTo>
                <a:lnTo>
                  <a:pt x="1170" y="126"/>
                </a:lnTo>
                <a:lnTo>
                  <a:pt x="1176" y="126"/>
                </a:lnTo>
                <a:lnTo>
                  <a:pt x="1194" y="132"/>
                </a:lnTo>
                <a:lnTo>
                  <a:pt x="1200" y="132"/>
                </a:lnTo>
                <a:lnTo>
                  <a:pt x="1200" y="126"/>
                </a:lnTo>
                <a:lnTo>
                  <a:pt x="1206" y="114"/>
                </a:lnTo>
                <a:lnTo>
                  <a:pt x="1206" y="102"/>
                </a:lnTo>
                <a:lnTo>
                  <a:pt x="1212" y="114"/>
                </a:lnTo>
                <a:lnTo>
                  <a:pt x="1218" y="120"/>
                </a:lnTo>
                <a:lnTo>
                  <a:pt x="1218" y="126"/>
                </a:lnTo>
                <a:lnTo>
                  <a:pt x="1224" y="132"/>
                </a:lnTo>
                <a:lnTo>
                  <a:pt x="1236" y="126"/>
                </a:lnTo>
                <a:lnTo>
                  <a:pt x="1248" y="126"/>
                </a:lnTo>
                <a:lnTo>
                  <a:pt x="1254" y="120"/>
                </a:lnTo>
                <a:lnTo>
                  <a:pt x="1260" y="120"/>
                </a:lnTo>
                <a:lnTo>
                  <a:pt x="1260" y="114"/>
                </a:lnTo>
                <a:lnTo>
                  <a:pt x="1260" y="96"/>
                </a:lnTo>
                <a:lnTo>
                  <a:pt x="1272" y="96"/>
                </a:lnTo>
                <a:lnTo>
                  <a:pt x="1278" y="96"/>
                </a:lnTo>
                <a:lnTo>
                  <a:pt x="1284" y="96"/>
                </a:lnTo>
                <a:lnTo>
                  <a:pt x="1290" y="102"/>
                </a:lnTo>
                <a:lnTo>
                  <a:pt x="1296" y="102"/>
                </a:lnTo>
                <a:lnTo>
                  <a:pt x="1302" y="102"/>
                </a:lnTo>
                <a:lnTo>
                  <a:pt x="1320" y="102"/>
                </a:lnTo>
                <a:lnTo>
                  <a:pt x="1326" y="102"/>
                </a:lnTo>
                <a:lnTo>
                  <a:pt x="1332" y="102"/>
                </a:lnTo>
                <a:lnTo>
                  <a:pt x="1338" y="114"/>
                </a:lnTo>
                <a:lnTo>
                  <a:pt x="1350" y="102"/>
                </a:lnTo>
                <a:lnTo>
                  <a:pt x="1356" y="96"/>
                </a:lnTo>
                <a:lnTo>
                  <a:pt x="1362" y="96"/>
                </a:lnTo>
                <a:lnTo>
                  <a:pt x="1362" y="102"/>
                </a:lnTo>
                <a:lnTo>
                  <a:pt x="1374" y="114"/>
                </a:lnTo>
                <a:lnTo>
                  <a:pt x="1374" y="120"/>
                </a:lnTo>
                <a:lnTo>
                  <a:pt x="1380" y="120"/>
                </a:lnTo>
                <a:lnTo>
                  <a:pt x="1392" y="96"/>
                </a:lnTo>
                <a:lnTo>
                  <a:pt x="1398" y="96"/>
                </a:lnTo>
                <a:lnTo>
                  <a:pt x="1404" y="96"/>
                </a:lnTo>
                <a:lnTo>
                  <a:pt x="1410" y="102"/>
                </a:lnTo>
                <a:lnTo>
                  <a:pt x="1416" y="102"/>
                </a:lnTo>
                <a:lnTo>
                  <a:pt x="1428" y="96"/>
                </a:lnTo>
                <a:lnTo>
                  <a:pt x="1434" y="90"/>
                </a:lnTo>
                <a:lnTo>
                  <a:pt x="1446" y="84"/>
                </a:lnTo>
                <a:lnTo>
                  <a:pt x="1452" y="72"/>
                </a:lnTo>
                <a:lnTo>
                  <a:pt x="1458" y="72"/>
                </a:lnTo>
                <a:lnTo>
                  <a:pt x="1470" y="84"/>
                </a:lnTo>
                <a:lnTo>
                  <a:pt x="1476" y="84"/>
                </a:lnTo>
                <a:lnTo>
                  <a:pt x="1482" y="84"/>
                </a:lnTo>
                <a:lnTo>
                  <a:pt x="1494" y="84"/>
                </a:lnTo>
                <a:lnTo>
                  <a:pt x="1506" y="84"/>
                </a:lnTo>
                <a:lnTo>
                  <a:pt x="1512" y="90"/>
                </a:lnTo>
                <a:lnTo>
                  <a:pt x="1518" y="96"/>
                </a:lnTo>
                <a:lnTo>
                  <a:pt x="1518" y="102"/>
                </a:lnTo>
                <a:lnTo>
                  <a:pt x="1512" y="114"/>
                </a:lnTo>
                <a:lnTo>
                  <a:pt x="1518" y="120"/>
                </a:lnTo>
                <a:lnTo>
                  <a:pt x="1524" y="120"/>
                </a:lnTo>
                <a:lnTo>
                  <a:pt x="1530" y="120"/>
                </a:lnTo>
                <a:lnTo>
                  <a:pt x="1542" y="126"/>
                </a:lnTo>
                <a:lnTo>
                  <a:pt x="1542" y="132"/>
                </a:lnTo>
                <a:lnTo>
                  <a:pt x="1548" y="156"/>
                </a:lnTo>
                <a:lnTo>
                  <a:pt x="1548" y="162"/>
                </a:lnTo>
                <a:lnTo>
                  <a:pt x="1554" y="174"/>
                </a:lnTo>
                <a:lnTo>
                  <a:pt x="1554" y="186"/>
                </a:lnTo>
                <a:lnTo>
                  <a:pt x="1554" y="192"/>
                </a:lnTo>
                <a:lnTo>
                  <a:pt x="1554" y="204"/>
                </a:lnTo>
                <a:lnTo>
                  <a:pt x="1548" y="216"/>
                </a:lnTo>
                <a:lnTo>
                  <a:pt x="1542" y="216"/>
                </a:lnTo>
                <a:lnTo>
                  <a:pt x="1530" y="222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46"/>
                </a:lnTo>
                <a:lnTo>
                  <a:pt x="1530" y="246"/>
                </a:lnTo>
                <a:lnTo>
                  <a:pt x="1542" y="246"/>
                </a:lnTo>
                <a:lnTo>
                  <a:pt x="1548" y="246"/>
                </a:lnTo>
                <a:lnTo>
                  <a:pt x="1554" y="264"/>
                </a:lnTo>
                <a:lnTo>
                  <a:pt x="1560" y="264"/>
                </a:lnTo>
                <a:lnTo>
                  <a:pt x="1572" y="264"/>
                </a:lnTo>
                <a:lnTo>
                  <a:pt x="1584" y="270"/>
                </a:lnTo>
                <a:lnTo>
                  <a:pt x="1590" y="270"/>
                </a:lnTo>
                <a:lnTo>
                  <a:pt x="1596" y="270"/>
                </a:lnTo>
                <a:lnTo>
                  <a:pt x="1596" y="276"/>
                </a:lnTo>
                <a:lnTo>
                  <a:pt x="1602" y="282"/>
                </a:lnTo>
                <a:lnTo>
                  <a:pt x="1608" y="294"/>
                </a:lnTo>
                <a:lnTo>
                  <a:pt x="1620" y="300"/>
                </a:lnTo>
                <a:lnTo>
                  <a:pt x="1626" y="306"/>
                </a:lnTo>
                <a:lnTo>
                  <a:pt x="1632" y="306"/>
                </a:lnTo>
                <a:lnTo>
                  <a:pt x="1638" y="312"/>
                </a:lnTo>
                <a:lnTo>
                  <a:pt x="1644" y="312"/>
                </a:lnTo>
                <a:lnTo>
                  <a:pt x="1662" y="312"/>
                </a:lnTo>
                <a:lnTo>
                  <a:pt x="1668" y="324"/>
                </a:lnTo>
                <a:lnTo>
                  <a:pt x="1704" y="324"/>
                </a:lnTo>
                <a:lnTo>
                  <a:pt x="1704" y="366"/>
                </a:lnTo>
                <a:lnTo>
                  <a:pt x="1698" y="384"/>
                </a:lnTo>
                <a:lnTo>
                  <a:pt x="1698" y="396"/>
                </a:lnTo>
                <a:lnTo>
                  <a:pt x="1704" y="414"/>
                </a:lnTo>
                <a:lnTo>
                  <a:pt x="1704" y="420"/>
                </a:lnTo>
                <a:lnTo>
                  <a:pt x="1716" y="426"/>
                </a:lnTo>
                <a:lnTo>
                  <a:pt x="1722" y="444"/>
                </a:lnTo>
                <a:lnTo>
                  <a:pt x="1728" y="456"/>
                </a:lnTo>
                <a:lnTo>
                  <a:pt x="1740" y="468"/>
                </a:lnTo>
                <a:lnTo>
                  <a:pt x="1746" y="480"/>
                </a:lnTo>
                <a:lnTo>
                  <a:pt x="1752" y="486"/>
                </a:lnTo>
                <a:lnTo>
                  <a:pt x="1776" y="486"/>
                </a:lnTo>
                <a:lnTo>
                  <a:pt x="1818" y="522"/>
                </a:lnTo>
                <a:lnTo>
                  <a:pt x="1806" y="534"/>
                </a:lnTo>
                <a:lnTo>
                  <a:pt x="1794" y="546"/>
                </a:lnTo>
                <a:lnTo>
                  <a:pt x="1788" y="564"/>
                </a:lnTo>
                <a:lnTo>
                  <a:pt x="1788" y="570"/>
                </a:lnTo>
                <a:lnTo>
                  <a:pt x="1788" y="576"/>
                </a:lnTo>
                <a:lnTo>
                  <a:pt x="1776" y="582"/>
                </a:lnTo>
                <a:lnTo>
                  <a:pt x="1770" y="588"/>
                </a:lnTo>
                <a:lnTo>
                  <a:pt x="1764" y="594"/>
                </a:lnTo>
                <a:lnTo>
                  <a:pt x="1764" y="600"/>
                </a:lnTo>
                <a:lnTo>
                  <a:pt x="1758" y="612"/>
                </a:lnTo>
                <a:lnTo>
                  <a:pt x="1752" y="636"/>
                </a:lnTo>
                <a:lnTo>
                  <a:pt x="1752" y="648"/>
                </a:lnTo>
                <a:lnTo>
                  <a:pt x="1746" y="660"/>
                </a:lnTo>
                <a:lnTo>
                  <a:pt x="1746" y="666"/>
                </a:lnTo>
                <a:lnTo>
                  <a:pt x="1740" y="678"/>
                </a:lnTo>
                <a:lnTo>
                  <a:pt x="1734" y="684"/>
                </a:lnTo>
                <a:lnTo>
                  <a:pt x="1734" y="702"/>
                </a:lnTo>
                <a:lnTo>
                  <a:pt x="1734" y="708"/>
                </a:lnTo>
                <a:lnTo>
                  <a:pt x="1728" y="708"/>
                </a:lnTo>
                <a:lnTo>
                  <a:pt x="1722" y="708"/>
                </a:lnTo>
                <a:lnTo>
                  <a:pt x="1716" y="714"/>
                </a:lnTo>
                <a:lnTo>
                  <a:pt x="1716" y="720"/>
                </a:lnTo>
                <a:lnTo>
                  <a:pt x="1710" y="726"/>
                </a:lnTo>
                <a:lnTo>
                  <a:pt x="1704" y="726"/>
                </a:lnTo>
                <a:lnTo>
                  <a:pt x="1698" y="726"/>
                </a:lnTo>
                <a:lnTo>
                  <a:pt x="1698" y="732"/>
                </a:lnTo>
                <a:lnTo>
                  <a:pt x="1698" y="750"/>
                </a:lnTo>
                <a:lnTo>
                  <a:pt x="1692" y="750"/>
                </a:lnTo>
                <a:lnTo>
                  <a:pt x="1686" y="756"/>
                </a:lnTo>
                <a:lnTo>
                  <a:pt x="1680" y="762"/>
                </a:lnTo>
                <a:lnTo>
                  <a:pt x="1680" y="768"/>
                </a:lnTo>
                <a:lnTo>
                  <a:pt x="1680" y="774"/>
                </a:lnTo>
                <a:lnTo>
                  <a:pt x="1674" y="780"/>
                </a:lnTo>
                <a:lnTo>
                  <a:pt x="1668" y="780"/>
                </a:lnTo>
                <a:lnTo>
                  <a:pt x="1662" y="792"/>
                </a:lnTo>
                <a:lnTo>
                  <a:pt x="1644" y="792"/>
                </a:lnTo>
                <a:lnTo>
                  <a:pt x="1638" y="786"/>
                </a:lnTo>
                <a:lnTo>
                  <a:pt x="1626" y="774"/>
                </a:lnTo>
                <a:lnTo>
                  <a:pt x="1620" y="762"/>
                </a:lnTo>
                <a:lnTo>
                  <a:pt x="1608" y="756"/>
                </a:lnTo>
                <a:lnTo>
                  <a:pt x="1602" y="750"/>
                </a:lnTo>
                <a:lnTo>
                  <a:pt x="1584" y="750"/>
                </a:lnTo>
                <a:lnTo>
                  <a:pt x="1578" y="750"/>
                </a:lnTo>
                <a:lnTo>
                  <a:pt x="1578" y="756"/>
                </a:lnTo>
                <a:lnTo>
                  <a:pt x="1572" y="756"/>
                </a:lnTo>
                <a:lnTo>
                  <a:pt x="1566" y="762"/>
                </a:lnTo>
                <a:lnTo>
                  <a:pt x="1560" y="756"/>
                </a:lnTo>
                <a:lnTo>
                  <a:pt x="1560" y="750"/>
                </a:lnTo>
                <a:lnTo>
                  <a:pt x="1554" y="750"/>
                </a:lnTo>
                <a:lnTo>
                  <a:pt x="1530" y="756"/>
                </a:lnTo>
                <a:lnTo>
                  <a:pt x="1518" y="762"/>
                </a:lnTo>
                <a:lnTo>
                  <a:pt x="1512" y="768"/>
                </a:lnTo>
                <a:lnTo>
                  <a:pt x="1506" y="792"/>
                </a:lnTo>
                <a:lnTo>
                  <a:pt x="1500" y="798"/>
                </a:lnTo>
                <a:lnTo>
                  <a:pt x="1494" y="804"/>
                </a:lnTo>
                <a:lnTo>
                  <a:pt x="1482" y="810"/>
                </a:lnTo>
                <a:lnTo>
                  <a:pt x="1458" y="810"/>
                </a:lnTo>
                <a:lnTo>
                  <a:pt x="1452" y="804"/>
                </a:lnTo>
                <a:lnTo>
                  <a:pt x="1440" y="810"/>
                </a:lnTo>
                <a:lnTo>
                  <a:pt x="1434" y="810"/>
                </a:lnTo>
                <a:lnTo>
                  <a:pt x="1434" y="804"/>
                </a:lnTo>
                <a:lnTo>
                  <a:pt x="1428" y="798"/>
                </a:lnTo>
                <a:lnTo>
                  <a:pt x="1422" y="792"/>
                </a:lnTo>
                <a:lnTo>
                  <a:pt x="1416" y="792"/>
                </a:lnTo>
                <a:lnTo>
                  <a:pt x="1374" y="792"/>
                </a:lnTo>
                <a:lnTo>
                  <a:pt x="1362" y="786"/>
                </a:lnTo>
                <a:lnTo>
                  <a:pt x="1344" y="792"/>
                </a:lnTo>
                <a:lnTo>
                  <a:pt x="1326" y="792"/>
                </a:lnTo>
                <a:lnTo>
                  <a:pt x="1308" y="786"/>
                </a:lnTo>
                <a:lnTo>
                  <a:pt x="1290" y="792"/>
                </a:lnTo>
                <a:lnTo>
                  <a:pt x="1284" y="792"/>
                </a:lnTo>
                <a:lnTo>
                  <a:pt x="1278" y="792"/>
                </a:lnTo>
                <a:lnTo>
                  <a:pt x="1278" y="798"/>
                </a:lnTo>
                <a:lnTo>
                  <a:pt x="1272" y="804"/>
                </a:lnTo>
                <a:lnTo>
                  <a:pt x="1266" y="804"/>
                </a:lnTo>
                <a:lnTo>
                  <a:pt x="1260" y="810"/>
                </a:lnTo>
                <a:lnTo>
                  <a:pt x="1254" y="810"/>
                </a:lnTo>
                <a:lnTo>
                  <a:pt x="1242" y="810"/>
                </a:lnTo>
                <a:lnTo>
                  <a:pt x="1236" y="804"/>
                </a:lnTo>
                <a:lnTo>
                  <a:pt x="1230" y="804"/>
                </a:lnTo>
                <a:lnTo>
                  <a:pt x="1224" y="804"/>
                </a:lnTo>
                <a:lnTo>
                  <a:pt x="1212" y="804"/>
                </a:lnTo>
                <a:lnTo>
                  <a:pt x="1206" y="798"/>
                </a:lnTo>
                <a:lnTo>
                  <a:pt x="1200" y="792"/>
                </a:lnTo>
                <a:lnTo>
                  <a:pt x="1194" y="792"/>
                </a:lnTo>
                <a:lnTo>
                  <a:pt x="1182" y="798"/>
                </a:lnTo>
                <a:lnTo>
                  <a:pt x="1176" y="798"/>
                </a:lnTo>
                <a:lnTo>
                  <a:pt x="1152" y="798"/>
                </a:lnTo>
                <a:lnTo>
                  <a:pt x="1146" y="798"/>
                </a:lnTo>
                <a:lnTo>
                  <a:pt x="1140" y="792"/>
                </a:lnTo>
                <a:lnTo>
                  <a:pt x="1134" y="786"/>
                </a:lnTo>
                <a:lnTo>
                  <a:pt x="1122" y="792"/>
                </a:lnTo>
                <a:lnTo>
                  <a:pt x="1110" y="792"/>
                </a:lnTo>
                <a:lnTo>
                  <a:pt x="1098" y="798"/>
                </a:lnTo>
                <a:lnTo>
                  <a:pt x="1086" y="798"/>
                </a:lnTo>
                <a:lnTo>
                  <a:pt x="1068" y="798"/>
                </a:lnTo>
                <a:lnTo>
                  <a:pt x="1056" y="792"/>
                </a:lnTo>
                <a:lnTo>
                  <a:pt x="1044" y="798"/>
                </a:lnTo>
                <a:lnTo>
                  <a:pt x="1038" y="798"/>
                </a:lnTo>
                <a:lnTo>
                  <a:pt x="1020" y="804"/>
                </a:lnTo>
                <a:lnTo>
                  <a:pt x="996" y="804"/>
                </a:lnTo>
                <a:lnTo>
                  <a:pt x="990" y="804"/>
                </a:lnTo>
                <a:lnTo>
                  <a:pt x="966" y="804"/>
                </a:lnTo>
                <a:lnTo>
                  <a:pt x="942" y="804"/>
                </a:lnTo>
                <a:lnTo>
                  <a:pt x="936" y="810"/>
                </a:lnTo>
                <a:lnTo>
                  <a:pt x="930" y="810"/>
                </a:lnTo>
                <a:lnTo>
                  <a:pt x="930" y="816"/>
                </a:lnTo>
                <a:lnTo>
                  <a:pt x="930" y="828"/>
                </a:lnTo>
                <a:lnTo>
                  <a:pt x="924" y="840"/>
                </a:lnTo>
                <a:lnTo>
                  <a:pt x="900" y="852"/>
                </a:lnTo>
                <a:lnTo>
                  <a:pt x="894" y="864"/>
                </a:lnTo>
                <a:lnTo>
                  <a:pt x="882" y="870"/>
                </a:lnTo>
                <a:lnTo>
                  <a:pt x="870" y="882"/>
                </a:lnTo>
                <a:lnTo>
                  <a:pt x="858" y="888"/>
                </a:lnTo>
                <a:lnTo>
                  <a:pt x="846" y="888"/>
                </a:lnTo>
                <a:lnTo>
                  <a:pt x="834" y="888"/>
                </a:lnTo>
                <a:lnTo>
                  <a:pt x="822" y="882"/>
                </a:lnTo>
                <a:lnTo>
                  <a:pt x="810" y="882"/>
                </a:lnTo>
                <a:lnTo>
                  <a:pt x="798" y="882"/>
                </a:lnTo>
                <a:lnTo>
                  <a:pt x="786" y="882"/>
                </a:lnTo>
                <a:lnTo>
                  <a:pt x="780" y="888"/>
                </a:lnTo>
                <a:lnTo>
                  <a:pt x="762" y="900"/>
                </a:lnTo>
                <a:lnTo>
                  <a:pt x="738" y="906"/>
                </a:lnTo>
                <a:lnTo>
                  <a:pt x="720" y="912"/>
                </a:lnTo>
                <a:lnTo>
                  <a:pt x="702" y="924"/>
                </a:lnTo>
                <a:lnTo>
                  <a:pt x="690" y="930"/>
                </a:lnTo>
                <a:lnTo>
                  <a:pt x="684" y="936"/>
                </a:lnTo>
                <a:lnTo>
                  <a:pt x="678" y="960"/>
                </a:lnTo>
                <a:lnTo>
                  <a:pt x="672" y="966"/>
                </a:lnTo>
                <a:lnTo>
                  <a:pt x="666" y="972"/>
                </a:lnTo>
                <a:lnTo>
                  <a:pt x="666" y="966"/>
                </a:lnTo>
                <a:lnTo>
                  <a:pt x="660" y="978"/>
                </a:lnTo>
                <a:lnTo>
                  <a:pt x="654" y="984"/>
                </a:lnTo>
                <a:lnTo>
                  <a:pt x="654" y="990"/>
                </a:lnTo>
                <a:lnTo>
                  <a:pt x="648" y="1002"/>
                </a:lnTo>
                <a:lnTo>
                  <a:pt x="648" y="1020"/>
                </a:lnTo>
                <a:lnTo>
                  <a:pt x="648" y="1032"/>
                </a:lnTo>
                <a:lnTo>
                  <a:pt x="642" y="1038"/>
                </a:lnTo>
                <a:lnTo>
                  <a:pt x="642" y="1032"/>
                </a:lnTo>
                <a:lnTo>
                  <a:pt x="642" y="1014"/>
                </a:lnTo>
                <a:lnTo>
                  <a:pt x="642" y="1008"/>
                </a:lnTo>
                <a:lnTo>
                  <a:pt x="630" y="1008"/>
                </a:lnTo>
                <a:lnTo>
                  <a:pt x="624" y="1008"/>
                </a:lnTo>
                <a:lnTo>
                  <a:pt x="618" y="1014"/>
                </a:lnTo>
                <a:lnTo>
                  <a:pt x="618" y="1020"/>
                </a:lnTo>
                <a:lnTo>
                  <a:pt x="618" y="1026"/>
                </a:lnTo>
                <a:lnTo>
                  <a:pt x="618" y="1032"/>
                </a:lnTo>
                <a:lnTo>
                  <a:pt x="618" y="1050"/>
                </a:lnTo>
                <a:lnTo>
                  <a:pt x="606" y="1056"/>
                </a:lnTo>
                <a:lnTo>
                  <a:pt x="600" y="1056"/>
                </a:lnTo>
                <a:lnTo>
                  <a:pt x="588" y="1068"/>
                </a:lnTo>
                <a:lnTo>
                  <a:pt x="576" y="1068"/>
                </a:lnTo>
                <a:lnTo>
                  <a:pt x="570" y="1074"/>
                </a:lnTo>
                <a:lnTo>
                  <a:pt x="558" y="1062"/>
                </a:lnTo>
                <a:lnTo>
                  <a:pt x="540" y="1050"/>
                </a:lnTo>
                <a:lnTo>
                  <a:pt x="522" y="1050"/>
                </a:lnTo>
                <a:lnTo>
                  <a:pt x="510" y="1044"/>
                </a:lnTo>
                <a:lnTo>
                  <a:pt x="504" y="1044"/>
                </a:lnTo>
                <a:lnTo>
                  <a:pt x="498" y="1038"/>
                </a:lnTo>
                <a:lnTo>
                  <a:pt x="486" y="1020"/>
                </a:lnTo>
                <a:lnTo>
                  <a:pt x="486" y="1014"/>
                </a:lnTo>
                <a:lnTo>
                  <a:pt x="480" y="1008"/>
                </a:lnTo>
                <a:lnTo>
                  <a:pt x="474" y="1002"/>
                </a:lnTo>
                <a:lnTo>
                  <a:pt x="462" y="1002"/>
                </a:lnTo>
                <a:lnTo>
                  <a:pt x="456" y="1002"/>
                </a:lnTo>
                <a:lnTo>
                  <a:pt x="444" y="1008"/>
                </a:lnTo>
                <a:lnTo>
                  <a:pt x="432" y="1002"/>
                </a:lnTo>
                <a:lnTo>
                  <a:pt x="426" y="996"/>
                </a:lnTo>
                <a:lnTo>
                  <a:pt x="420" y="984"/>
                </a:lnTo>
                <a:lnTo>
                  <a:pt x="414" y="972"/>
                </a:lnTo>
                <a:lnTo>
                  <a:pt x="408" y="966"/>
                </a:lnTo>
                <a:lnTo>
                  <a:pt x="396" y="954"/>
                </a:lnTo>
                <a:lnTo>
                  <a:pt x="390" y="948"/>
                </a:lnTo>
                <a:lnTo>
                  <a:pt x="390" y="936"/>
                </a:lnTo>
                <a:lnTo>
                  <a:pt x="390" y="930"/>
                </a:lnTo>
                <a:lnTo>
                  <a:pt x="384" y="930"/>
                </a:lnTo>
                <a:lnTo>
                  <a:pt x="378" y="924"/>
                </a:lnTo>
                <a:lnTo>
                  <a:pt x="372" y="906"/>
                </a:lnTo>
                <a:lnTo>
                  <a:pt x="360" y="888"/>
                </a:lnTo>
                <a:lnTo>
                  <a:pt x="360" y="876"/>
                </a:lnTo>
                <a:lnTo>
                  <a:pt x="354" y="870"/>
                </a:lnTo>
                <a:lnTo>
                  <a:pt x="348" y="864"/>
                </a:lnTo>
                <a:lnTo>
                  <a:pt x="354" y="858"/>
                </a:lnTo>
                <a:lnTo>
                  <a:pt x="360" y="864"/>
                </a:lnTo>
                <a:lnTo>
                  <a:pt x="360" y="870"/>
                </a:lnTo>
                <a:lnTo>
                  <a:pt x="366" y="882"/>
                </a:lnTo>
                <a:lnTo>
                  <a:pt x="372" y="888"/>
                </a:lnTo>
                <a:lnTo>
                  <a:pt x="378" y="882"/>
                </a:lnTo>
                <a:lnTo>
                  <a:pt x="384" y="876"/>
                </a:lnTo>
                <a:lnTo>
                  <a:pt x="384" y="870"/>
                </a:lnTo>
                <a:lnTo>
                  <a:pt x="378" y="876"/>
                </a:lnTo>
                <a:lnTo>
                  <a:pt x="372" y="870"/>
                </a:lnTo>
                <a:lnTo>
                  <a:pt x="366" y="870"/>
                </a:lnTo>
                <a:lnTo>
                  <a:pt x="366" y="864"/>
                </a:lnTo>
                <a:lnTo>
                  <a:pt x="372" y="858"/>
                </a:lnTo>
                <a:lnTo>
                  <a:pt x="372" y="852"/>
                </a:lnTo>
                <a:lnTo>
                  <a:pt x="372" y="846"/>
                </a:lnTo>
                <a:lnTo>
                  <a:pt x="366" y="846"/>
                </a:lnTo>
                <a:lnTo>
                  <a:pt x="360" y="840"/>
                </a:lnTo>
                <a:lnTo>
                  <a:pt x="360" y="834"/>
                </a:lnTo>
                <a:lnTo>
                  <a:pt x="354" y="834"/>
                </a:lnTo>
                <a:lnTo>
                  <a:pt x="342" y="828"/>
                </a:lnTo>
                <a:lnTo>
                  <a:pt x="324" y="828"/>
                </a:lnTo>
                <a:lnTo>
                  <a:pt x="318" y="822"/>
                </a:lnTo>
                <a:lnTo>
                  <a:pt x="318" y="816"/>
                </a:lnTo>
                <a:lnTo>
                  <a:pt x="318" y="810"/>
                </a:lnTo>
                <a:lnTo>
                  <a:pt x="312" y="804"/>
                </a:lnTo>
                <a:lnTo>
                  <a:pt x="312" y="792"/>
                </a:lnTo>
                <a:lnTo>
                  <a:pt x="312" y="786"/>
                </a:lnTo>
                <a:lnTo>
                  <a:pt x="312" y="780"/>
                </a:lnTo>
                <a:lnTo>
                  <a:pt x="318" y="774"/>
                </a:lnTo>
                <a:lnTo>
                  <a:pt x="330" y="762"/>
                </a:lnTo>
                <a:lnTo>
                  <a:pt x="336" y="762"/>
                </a:lnTo>
                <a:lnTo>
                  <a:pt x="342" y="762"/>
                </a:lnTo>
                <a:lnTo>
                  <a:pt x="342" y="756"/>
                </a:lnTo>
                <a:lnTo>
                  <a:pt x="342" y="750"/>
                </a:lnTo>
                <a:lnTo>
                  <a:pt x="342" y="744"/>
                </a:lnTo>
                <a:lnTo>
                  <a:pt x="336" y="744"/>
                </a:lnTo>
                <a:lnTo>
                  <a:pt x="336" y="738"/>
                </a:lnTo>
                <a:lnTo>
                  <a:pt x="336" y="726"/>
                </a:lnTo>
                <a:lnTo>
                  <a:pt x="348" y="720"/>
                </a:lnTo>
                <a:lnTo>
                  <a:pt x="354" y="720"/>
                </a:lnTo>
                <a:lnTo>
                  <a:pt x="360" y="714"/>
                </a:lnTo>
                <a:lnTo>
                  <a:pt x="354" y="714"/>
                </a:lnTo>
                <a:lnTo>
                  <a:pt x="342" y="720"/>
                </a:lnTo>
                <a:lnTo>
                  <a:pt x="336" y="726"/>
                </a:lnTo>
                <a:lnTo>
                  <a:pt x="336" y="732"/>
                </a:lnTo>
                <a:lnTo>
                  <a:pt x="336" y="744"/>
                </a:lnTo>
                <a:lnTo>
                  <a:pt x="336" y="756"/>
                </a:lnTo>
                <a:lnTo>
                  <a:pt x="336" y="762"/>
                </a:lnTo>
                <a:lnTo>
                  <a:pt x="324" y="756"/>
                </a:lnTo>
                <a:lnTo>
                  <a:pt x="318" y="750"/>
                </a:lnTo>
                <a:lnTo>
                  <a:pt x="318" y="732"/>
                </a:lnTo>
                <a:lnTo>
                  <a:pt x="312" y="720"/>
                </a:lnTo>
                <a:lnTo>
                  <a:pt x="300" y="708"/>
                </a:lnTo>
                <a:lnTo>
                  <a:pt x="288" y="696"/>
                </a:lnTo>
                <a:lnTo>
                  <a:pt x="270" y="678"/>
                </a:lnTo>
                <a:lnTo>
                  <a:pt x="264" y="672"/>
                </a:lnTo>
                <a:lnTo>
                  <a:pt x="258" y="666"/>
                </a:lnTo>
                <a:lnTo>
                  <a:pt x="252" y="660"/>
                </a:lnTo>
                <a:lnTo>
                  <a:pt x="240" y="654"/>
                </a:lnTo>
                <a:lnTo>
                  <a:pt x="216" y="636"/>
                </a:lnTo>
                <a:lnTo>
                  <a:pt x="186" y="624"/>
                </a:lnTo>
                <a:lnTo>
                  <a:pt x="174" y="612"/>
                </a:lnTo>
                <a:lnTo>
                  <a:pt x="156" y="594"/>
                </a:lnTo>
                <a:lnTo>
                  <a:pt x="168" y="588"/>
                </a:lnTo>
                <a:lnTo>
                  <a:pt x="174" y="582"/>
                </a:lnTo>
                <a:lnTo>
                  <a:pt x="174" y="570"/>
                </a:lnTo>
                <a:lnTo>
                  <a:pt x="156" y="594"/>
                </a:lnTo>
                <a:lnTo>
                  <a:pt x="156" y="588"/>
                </a:lnTo>
                <a:lnTo>
                  <a:pt x="150" y="576"/>
                </a:lnTo>
                <a:lnTo>
                  <a:pt x="156" y="564"/>
                </a:lnTo>
                <a:lnTo>
                  <a:pt x="156" y="558"/>
                </a:lnTo>
                <a:lnTo>
                  <a:pt x="156" y="552"/>
                </a:lnTo>
                <a:lnTo>
                  <a:pt x="156" y="546"/>
                </a:lnTo>
                <a:lnTo>
                  <a:pt x="150" y="564"/>
                </a:lnTo>
                <a:lnTo>
                  <a:pt x="150" y="576"/>
                </a:lnTo>
                <a:lnTo>
                  <a:pt x="156" y="600"/>
                </a:lnTo>
                <a:lnTo>
                  <a:pt x="162" y="606"/>
                </a:lnTo>
                <a:lnTo>
                  <a:pt x="168" y="612"/>
                </a:lnTo>
                <a:lnTo>
                  <a:pt x="150" y="606"/>
                </a:lnTo>
                <a:lnTo>
                  <a:pt x="138" y="600"/>
                </a:lnTo>
                <a:lnTo>
                  <a:pt x="114" y="594"/>
                </a:lnTo>
                <a:lnTo>
                  <a:pt x="96" y="588"/>
                </a:lnTo>
                <a:lnTo>
                  <a:pt x="54" y="588"/>
                </a:lnTo>
                <a:lnTo>
                  <a:pt x="42" y="594"/>
                </a:lnTo>
                <a:lnTo>
                  <a:pt x="24" y="600"/>
                </a:lnTo>
                <a:close/>
              </a:path>
            </a:pathLst>
          </a:custGeom>
          <a:solidFill>
            <a:srgbClr val="00CC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" name="Extremadura2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/>
          </xdr:cNvSpPr>
        </xdr:nvSpPr>
        <xdr:spPr bwMode="auto">
          <a:xfrm>
            <a:off x="9844343" y="2866889"/>
            <a:ext cx="1333528" cy="1431822"/>
          </a:xfrm>
          <a:custGeom>
            <a:avLst/>
            <a:gdLst/>
            <a:ahLst/>
            <a:cxnLst>
              <a:cxn ang="0">
                <a:pos x="186" y="144"/>
              </a:cxn>
              <a:cxn ang="0">
                <a:pos x="192" y="252"/>
              </a:cxn>
              <a:cxn ang="0">
                <a:pos x="36" y="300"/>
              </a:cxn>
              <a:cxn ang="0">
                <a:pos x="90" y="408"/>
              </a:cxn>
              <a:cxn ang="0">
                <a:pos x="144" y="504"/>
              </a:cxn>
              <a:cxn ang="0">
                <a:pos x="192" y="540"/>
              </a:cxn>
              <a:cxn ang="0">
                <a:pos x="114" y="654"/>
              </a:cxn>
              <a:cxn ang="0">
                <a:pos x="60" y="768"/>
              </a:cxn>
              <a:cxn ang="0">
                <a:pos x="132" y="888"/>
              </a:cxn>
              <a:cxn ang="0">
                <a:pos x="192" y="882"/>
              </a:cxn>
              <a:cxn ang="0">
                <a:pos x="222" y="900"/>
              </a:cxn>
              <a:cxn ang="0">
                <a:pos x="240" y="924"/>
              </a:cxn>
              <a:cxn ang="0">
                <a:pos x="270" y="930"/>
              </a:cxn>
              <a:cxn ang="0">
                <a:pos x="318" y="954"/>
              </a:cxn>
              <a:cxn ang="0">
                <a:pos x="366" y="954"/>
              </a:cxn>
              <a:cxn ang="0">
                <a:pos x="408" y="978"/>
              </a:cxn>
              <a:cxn ang="0">
                <a:pos x="450" y="972"/>
              </a:cxn>
              <a:cxn ang="0">
                <a:pos x="492" y="942"/>
              </a:cxn>
              <a:cxn ang="0">
                <a:pos x="522" y="894"/>
              </a:cxn>
              <a:cxn ang="0">
                <a:pos x="540" y="888"/>
              </a:cxn>
              <a:cxn ang="0">
                <a:pos x="552" y="912"/>
              </a:cxn>
              <a:cxn ang="0">
                <a:pos x="564" y="930"/>
              </a:cxn>
              <a:cxn ang="0">
                <a:pos x="600" y="900"/>
              </a:cxn>
              <a:cxn ang="0">
                <a:pos x="612" y="864"/>
              </a:cxn>
              <a:cxn ang="0">
                <a:pos x="600" y="822"/>
              </a:cxn>
              <a:cxn ang="0">
                <a:pos x="612" y="780"/>
              </a:cxn>
              <a:cxn ang="0">
                <a:pos x="654" y="744"/>
              </a:cxn>
              <a:cxn ang="0">
                <a:pos x="696" y="714"/>
              </a:cxn>
              <a:cxn ang="0">
                <a:pos x="720" y="690"/>
              </a:cxn>
              <a:cxn ang="0">
                <a:pos x="780" y="678"/>
              </a:cxn>
              <a:cxn ang="0">
                <a:pos x="792" y="636"/>
              </a:cxn>
              <a:cxn ang="0">
                <a:pos x="828" y="600"/>
              </a:cxn>
              <a:cxn ang="0">
                <a:pos x="798" y="588"/>
              </a:cxn>
              <a:cxn ang="0">
                <a:pos x="804" y="564"/>
              </a:cxn>
              <a:cxn ang="0">
                <a:pos x="822" y="528"/>
              </a:cxn>
              <a:cxn ang="0">
                <a:pos x="876" y="516"/>
              </a:cxn>
              <a:cxn ang="0">
                <a:pos x="864" y="486"/>
              </a:cxn>
              <a:cxn ang="0">
                <a:pos x="870" y="438"/>
              </a:cxn>
              <a:cxn ang="0">
                <a:pos x="870" y="396"/>
              </a:cxn>
              <a:cxn ang="0">
                <a:pos x="858" y="414"/>
              </a:cxn>
              <a:cxn ang="0">
                <a:pos x="804" y="426"/>
              </a:cxn>
              <a:cxn ang="0">
                <a:pos x="762" y="390"/>
              </a:cxn>
              <a:cxn ang="0">
                <a:pos x="726" y="318"/>
              </a:cxn>
              <a:cxn ang="0">
                <a:pos x="720" y="264"/>
              </a:cxn>
              <a:cxn ang="0">
                <a:pos x="678" y="252"/>
              </a:cxn>
              <a:cxn ang="0">
                <a:pos x="654" y="234"/>
              </a:cxn>
              <a:cxn ang="0">
                <a:pos x="678" y="144"/>
              </a:cxn>
              <a:cxn ang="0">
                <a:pos x="666" y="102"/>
              </a:cxn>
              <a:cxn ang="0">
                <a:pos x="642" y="96"/>
              </a:cxn>
              <a:cxn ang="0">
                <a:pos x="588" y="102"/>
              </a:cxn>
              <a:cxn ang="0">
                <a:pos x="570" y="84"/>
              </a:cxn>
              <a:cxn ang="0">
                <a:pos x="540" y="84"/>
              </a:cxn>
              <a:cxn ang="0">
                <a:pos x="522" y="54"/>
              </a:cxn>
              <a:cxn ang="0">
                <a:pos x="492" y="84"/>
              </a:cxn>
              <a:cxn ang="0">
                <a:pos x="474" y="60"/>
              </a:cxn>
              <a:cxn ang="0">
                <a:pos x="420" y="6"/>
              </a:cxn>
              <a:cxn ang="0">
                <a:pos x="396" y="12"/>
              </a:cxn>
              <a:cxn ang="0">
                <a:pos x="348" y="30"/>
              </a:cxn>
              <a:cxn ang="0">
                <a:pos x="318" y="42"/>
              </a:cxn>
              <a:cxn ang="0">
                <a:pos x="300" y="84"/>
              </a:cxn>
              <a:cxn ang="0">
                <a:pos x="258" y="84"/>
              </a:cxn>
            </a:cxnLst>
            <a:rect l="0" t="0" r="r" b="b"/>
            <a:pathLst>
              <a:path w="882" h="984">
                <a:moveTo>
                  <a:pt x="240" y="84"/>
                </a:moveTo>
                <a:lnTo>
                  <a:pt x="204" y="90"/>
                </a:lnTo>
                <a:lnTo>
                  <a:pt x="174" y="120"/>
                </a:lnTo>
                <a:lnTo>
                  <a:pt x="186" y="144"/>
                </a:lnTo>
                <a:lnTo>
                  <a:pt x="210" y="144"/>
                </a:lnTo>
                <a:lnTo>
                  <a:pt x="228" y="180"/>
                </a:lnTo>
                <a:lnTo>
                  <a:pt x="222" y="222"/>
                </a:lnTo>
                <a:lnTo>
                  <a:pt x="192" y="252"/>
                </a:lnTo>
                <a:lnTo>
                  <a:pt x="180" y="306"/>
                </a:lnTo>
                <a:lnTo>
                  <a:pt x="132" y="318"/>
                </a:lnTo>
                <a:lnTo>
                  <a:pt x="78" y="318"/>
                </a:lnTo>
                <a:lnTo>
                  <a:pt x="36" y="300"/>
                </a:lnTo>
                <a:lnTo>
                  <a:pt x="0" y="300"/>
                </a:lnTo>
                <a:lnTo>
                  <a:pt x="30" y="354"/>
                </a:lnTo>
                <a:lnTo>
                  <a:pt x="78" y="378"/>
                </a:lnTo>
                <a:lnTo>
                  <a:pt x="90" y="408"/>
                </a:lnTo>
                <a:lnTo>
                  <a:pt x="78" y="444"/>
                </a:lnTo>
                <a:lnTo>
                  <a:pt x="108" y="468"/>
                </a:lnTo>
                <a:lnTo>
                  <a:pt x="102" y="498"/>
                </a:lnTo>
                <a:lnTo>
                  <a:pt x="144" y="504"/>
                </a:lnTo>
                <a:lnTo>
                  <a:pt x="132" y="528"/>
                </a:lnTo>
                <a:lnTo>
                  <a:pt x="144" y="540"/>
                </a:lnTo>
                <a:lnTo>
                  <a:pt x="180" y="516"/>
                </a:lnTo>
                <a:lnTo>
                  <a:pt x="192" y="540"/>
                </a:lnTo>
                <a:lnTo>
                  <a:pt x="192" y="564"/>
                </a:lnTo>
                <a:lnTo>
                  <a:pt x="168" y="600"/>
                </a:lnTo>
                <a:lnTo>
                  <a:pt x="174" y="624"/>
                </a:lnTo>
                <a:lnTo>
                  <a:pt x="114" y="654"/>
                </a:lnTo>
                <a:lnTo>
                  <a:pt x="90" y="678"/>
                </a:lnTo>
                <a:lnTo>
                  <a:pt x="72" y="708"/>
                </a:lnTo>
                <a:lnTo>
                  <a:pt x="96" y="714"/>
                </a:lnTo>
                <a:lnTo>
                  <a:pt x="60" y="768"/>
                </a:lnTo>
                <a:lnTo>
                  <a:pt x="72" y="804"/>
                </a:lnTo>
                <a:lnTo>
                  <a:pt x="96" y="828"/>
                </a:lnTo>
                <a:lnTo>
                  <a:pt x="126" y="858"/>
                </a:lnTo>
                <a:lnTo>
                  <a:pt x="132" y="888"/>
                </a:lnTo>
                <a:lnTo>
                  <a:pt x="138" y="900"/>
                </a:lnTo>
                <a:lnTo>
                  <a:pt x="168" y="888"/>
                </a:lnTo>
                <a:lnTo>
                  <a:pt x="180" y="870"/>
                </a:lnTo>
                <a:lnTo>
                  <a:pt x="192" y="882"/>
                </a:lnTo>
                <a:lnTo>
                  <a:pt x="210" y="894"/>
                </a:lnTo>
                <a:lnTo>
                  <a:pt x="216" y="894"/>
                </a:lnTo>
                <a:lnTo>
                  <a:pt x="222" y="894"/>
                </a:lnTo>
                <a:lnTo>
                  <a:pt x="222" y="900"/>
                </a:lnTo>
                <a:lnTo>
                  <a:pt x="222" y="912"/>
                </a:lnTo>
                <a:lnTo>
                  <a:pt x="222" y="918"/>
                </a:lnTo>
                <a:lnTo>
                  <a:pt x="228" y="918"/>
                </a:lnTo>
                <a:lnTo>
                  <a:pt x="240" y="924"/>
                </a:lnTo>
                <a:lnTo>
                  <a:pt x="246" y="924"/>
                </a:lnTo>
                <a:lnTo>
                  <a:pt x="258" y="924"/>
                </a:lnTo>
                <a:lnTo>
                  <a:pt x="264" y="930"/>
                </a:lnTo>
                <a:lnTo>
                  <a:pt x="270" y="930"/>
                </a:lnTo>
                <a:lnTo>
                  <a:pt x="288" y="930"/>
                </a:lnTo>
                <a:lnTo>
                  <a:pt x="288" y="942"/>
                </a:lnTo>
                <a:lnTo>
                  <a:pt x="294" y="948"/>
                </a:lnTo>
                <a:lnTo>
                  <a:pt x="318" y="954"/>
                </a:lnTo>
                <a:lnTo>
                  <a:pt x="318" y="960"/>
                </a:lnTo>
                <a:lnTo>
                  <a:pt x="330" y="948"/>
                </a:lnTo>
                <a:lnTo>
                  <a:pt x="348" y="942"/>
                </a:lnTo>
                <a:lnTo>
                  <a:pt x="366" y="954"/>
                </a:lnTo>
                <a:lnTo>
                  <a:pt x="366" y="960"/>
                </a:lnTo>
                <a:lnTo>
                  <a:pt x="378" y="972"/>
                </a:lnTo>
                <a:lnTo>
                  <a:pt x="396" y="978"/>
                </a:lnTo>
                <a:lnTo>
                  <a:pt x="408" y="978"/>
                </a:lnTo>
                <a:lnTo>
                  <a:pt x="414" y="984"/>
                </a:lnTo>
                <a:lnTo>
                  <a:pt x="432" y="978"/>
                </a:lnTo>
                <a:lnTo>
                  <a:pt x="438" y="972"/>
                </a:lnTo>
                <a:lnTo>
                  <a:pt x="450" y="972"/>
                </a:lnTo>
                <a:lnTo>
                  <a:pt x="462" y="960"/>
                </a:lnTo>
                <a:lnTo>
                  <a:pt x="474" y="954"/>
                </a:lnTo>
                <a:lnTo>
                  <a:pt x="486" y="948"/>
                </a:lnTo>
                <a:lnTo>
                  <a:pt x="492" y="942"/>
                </a:lnTo>
                <a:lnTo>
                  <a:pt x="492" y="924"/>
                </a:lnTo>
                <a:lnTo>
                  <a:pt x="510" y="918"/>
                </a:lnTo>
                <a:lnTo>
                  <a:pt x="510" y="900"/>
                </a:lnTo>
                <a:lnTo>
                  <a:pt x="522" y="894"/>
                </a:lnTo>
                <a:lnTo>
                  <a:pt x="528" y="894"/>
                </a:lnTo>
                <a:lnTo>
                  <a:pt x="534" y="894"/>
                </a:lnTo>
                <a:lnTo>
                  <a:pt x="540" y="894"/>
                </a:lnTo>
                <a:lnTo>
                  <a:pt x="540" y="888"/>
                </a:lnTo>
                <a:lnTo>
                  <a:pt x="552" y="888"/>
                </a:lnTo>
                <a:lnTo>
                  <a:pt x="564" y="894"/>
                </a:lnTo>
                <a:lnTo>
                  <a:pt x="558" y="900"/>
                </a:lnTo>
                <a:lnTo>
                  <a:pt x="552" y="912"/>
                </a:lnTo>
                <a:lnTo>
                  <a:pt x="540" y="924"/>
                </a:lnTo>
                <a:lnTo>
                  <a:pt x="540" y="930"/>
                </a:lnTo>
                <a:lnTo>
                  <a:pt x="552" y="930"/>
                </a:lnTo>
                <a:lnTo>
                  <a:pt x="564" y="930"/>
                </a:lnTo>
                <a:lnTo>
                  <a:pt x="570" y="918"/>
                </a:lnTo>
                <a:lnTo>
                  <a:pt x="588" y="912"/>
                </a:lnTo>
                <a:lnTo>
                  <a:pt x="594" y="912"/>
                </a:lnTo>
                <a:lnTo>
                  <a:pt x="600" y="900"/>
                </a:lnTo>
                <a:lnTo>
                  <a:pt x="606" y="894"/>
                </a:lnTo>
                <a:lnTo>
                  <a:pt x="606" y="888"/>
                </a:lnTo>
                <a:lnTo>
                  <a:pt x="612" y="882"/>
                </a:lnTo>
                <a:lnTo>
                  <a:pt x="612" y="864"/>
                </a:lnTo>
                <a:lnTo>
                  <a:pt x="606" y="858"/>
                </a:lnTo>
                <a:lnTo>
                  <a:pt x="600" y="840"/>
                </a:lnTo>
                <a:lnTo>
                  <a:pt x="594" y="834"/>
                </a:lnTo>
                <a:lnTo>
                  <a:pt x="600" y="822"/>
                </a:lnTo>
                <a:lnTo>
                  <a:pt x="600" y="810"/>
                </a:lnTo>
                <a:lnTo>
                  <a:pt x="594" y="798"/>
                </a:lnTo>
                <a:lnTo>
                  <a:pt x="606" y="792"/>
                </a:lnTo>
                <a:lnTo>
                  <a:pt x="612" y="780"/>
                </a:lnTo>
                <a:lnTo>
                  <a:pt x="630" y="774"/>
                </a:lnTo>
                <a:lnTo>
                  <a:pt x="636" y="768"/>
                </a:lnTo>
                <a:lnTo>
                  <a:pt x="648" y="756"/>
                </a:lnTo>
                <a:lnTo>
                  <a:pt x="654" y="744"/>
                </a:lnTo>
                <a:lnTo>
                  <a:pt x="672" y="738"/>
                </a:lnTo>
                <a:lnTo>
                  <a:pt x="678" y="738"/>
                </a:lnTo>
                <a:lnTo>
                  <a:pt x="690" y="720"/>
                </a:lnTo>
                <a:lnTo>
                  <a:pt x="696" y="714"/>
                </a:lnTo>
                <a:lnTo>
                  <a:pt x="708" y="714"/>
                </a:lnTo>
                <a:lnTo>
                  <a:pt x="714" y="708"/>
                </a:lnTo>
                <a:lnTo>
                  <a:pt x="720" y="696"/>
                </a:lnTo>
                <a:lnTo>
                  <a:pt x="720" y="690"/>
                </a:lnTo>
                <a:lnTo>
                  <a:pt x="726" y="684"/>
                </a:lnTo>
                <a:lnTo>
                  <a:pt x="750" y="684"/>
                </a:lnTo>
                <a:lnTo>
                  <a:pt x="768" y="678"/>
                </a:lnTo>
                <a:lnTo>
                  <a:pt x="780" y="678"/>
                </a:lnTo>
                <a:lnTo>
                  <a:pt x="786" y="666"/>
                </a:lnTo>
                <a:lnTo>
                  <a:pt x="786" y="660"/>
                </a:lnTo>
                <a:lnTo>
                  <a:pt x="792" y="654"/>
                </a:lnTo>
                <a:lnTo>
                  <a:pt x="792" y="636"/>
                </a:lnTo>
                <a:lnTo>
                  <a:pt x="792" y="624"/>
                </a:lnTo>
                <a:lnTo>
                  <a:pt x="822" y="624"/>
                </a:lnTo>
                <a:lnTo>
                  <a:pt x="828" y="606"/>
                </a:lnTo>
                <a:lnTo>
                  <a:pt x="828" y="600"/>
                </a:lnTo>
                <a:lnTo>
                  <a:pt x="822" y="600"/>
                </a:lnTo>
                <a:lnTo>
                  <a:pt x="810" y="594"/>
                </a:lnTo>
                <a:lnTo>
                  <a:pt x="798" y="594"/>
                </a:lnTo>
                <a:lnTo>
                  <a:pt x="798" y="588"/>
                </a:lnTo>
                <a:lnTo>
                  <a:pt x="792" y="570"/>
                </a:lnTo>
                <a:lnTo>
                  <a:pt x="792" y="558"/>
                </a:lnTo>
                <a:lnTo>
                  <a:pt x="798" y="558"/>
                </a:lnTo>
                <a:lnTo>
                  <a:pt x="804" y="564"/>
                </a:lnTo>
                <a:lnTo>
                  <a:pt x="822" y="564"/>
                </a:lnTo>
                <a:lnTo>
                  <a:pt x="822" y="546"/>
                </a:lnTo>
                <a:lnTo>
                  <a:pt x="810" y="540"/>
                </a:lnTo>
                <a:lnTo>
                  <a:pt x="822" y="528"/>
                </a:lnTo>
                <a:lnTo>
                  <a:pt x="822" y="516"/>
                </a:lnTo>
                <a:lnTo>
                  <a:pt x="834" y="504"/>
                </a:lnTo>
                <a:lnTo>
                  <a:pt x="846" y="504"/>
                </a:lnTo>
                <a:lnTo>
                  <a:pt x="876" y="516"/>
                </a:lnTo>
                <a:lnTo>
                  <a:pt x="882" y="510"/>
                </a:lnTo>
                <a:lnTo>
                  <a:pt x="882" y="504"/>
                </a:lnTo>
                <a:lnTo>
                  <a:pt x="876" y="504"/>
                </a:lnTo>
                <a:lnTo>
                  <a:pt x="864" y="486"/>
                </a:lnTo>
                <a:lnTo>
                  <a:pt x="858" y="474"/>
                </a:lnTo>
                <a:lnTo>
                  <a:pt x="858" y="456"/>
                </a:lnTo>
                <a:lnTo>
                  <a:pt x="864" y="450"/>
                </a:lnTo>
                <a:lnTo>
                  <a:pt x="870" y="438"/>
                </a:lnTo>
                <a:lnTo>
                  <a:pt x="876" y="426"/>
                </a:lnTo>
                <a:lnTo>
                  <a:pt x="876" y="414"/>
                </a:lnTo>
                <a:lnTo>
                  <a:pt x="876" y="408"/>
                </a:lnTo>
                <a:lnTo>
                  <a:pt x="870" y="396"/>
                </a:lnTo>
                <a:lnTo>
                  <a:pt x="876" y="408"/>
                </a:lnTo>
                <a:lnTo>
                  <a:pt x="870" y="396"/>
                </a:lnTo>
                <a:lnTo>
                  <a:pt x="858" y="408"/>
                </a:lnTo>
                <a:lnTo>
                  <a:pt x="858" y="414"/>
                </a:lnTo>
                <a:lnTo>
                  <a:pt x="840" y="414"/>
                </a:lnTo>
                <a:lnTo>
                  <a:pt x="834" y="420"/>
                </a:lnTo>
                <a:lnTo>
                  <a:pt x="822" y="426"/>
                </a:lnTo>
                <a:lnTo>
                  <a:pt x="804" y="426"/>
                </a:lnTo>
                <a:lnTo>
                  <a:pt x="798" y="420"/>
                </a:lnTo>
                <a:lnTo>
                  <a:pt x="792" y="426"/>
                </a:lnTo>
                <a:lnTo>
                  <a:pt x="792" y="414"/>
                </a:lnTo>
                <a:lnTo>
                  <a:pt x="762" y="390"/>
                </a:lnTo>
                <a:lnTo>
                  <a:pt x="756" y="390"/>
                </a:lnTo>
                <a:lnTo>
                  <a:pt x="714" y="348"/>
                </a:lnTo>
                <a:lnTo>
                  <a:pt x="726" y="330"/>
                </a:lnTo>
                <a:lnTo>
                  <a:pt x="726" y="318"/>
                </a:lnTo>
                <a:lnTo>
                  <a:pt x="732" y="300"/>
                </a:lnTo>
                <a:lnTo>
                  <a:pt x="726" y="294"/>
                </a:lnTo>
                <a:lnTo>
                  <a:pt x="726" y="276"/>
                </a:lnTo>
                <a:lnTo>
                  <a:pt x="720" y="264"/>
                </a:lnTo>
                <a:lnTo>
                  <a:pt x="690" y="276"/>
                </a:lnTo>
                <a:lnTo>
                  <a:pt x="684" y="276"/>
                </a:lnTo>
                <a:lnTo>
                  <a:pt x="678" y="270"/>
                </a:lnTo>
                <a:lnTo>
                  <a:pt x="678" y="252"/>
                </a:lnTo>
                <a:lnTo>
                  <a:pt x="684" y="246"/>
                </a:lnTo>
                <a:lnTo>
                  <a:pt x="684" y="240"/>
                </a:lnTo>
                <a:lnTo>
                  <a:pt x="678" y="234"/>
                </a:lnTo>
                <a:lnTo>
                  <a:pt x="654" y="234"/>
                </a:lnTo>
                <a:lnTo>
                  <a:pt x="648" y="222"/>
                </a:lnTo>
                <a:lnTo>
                  <a:pt x="666" y="210"/>
                </a:lnTo>
                <a:lnTo>
                  <a:pt x="666" y="156"/>
                </a:lnTo>
                <a:lnTo>
                  <a:pt x="678" y="144"/>
                </a:lnTo>
                <a:lnTo>
                  <a:pt x="672" y="144"/>
                </a:lnTo>
                <a:lnTo>
                  <a:pt x="672" y="126"/>
                </a:lnTo>
                <a:lnTo>
                  <a:pt x="666" y="126"/>
                </a:lnTo>
                <a:lnTo>
                  <a:pt x="666" y="102"/>
                </a:lnTo>
                <a:lnTo>
                  <a:pt x="672" y="96"/>
                </a:lnTo>
                <a:lnTo>
                  <a:pt x="672" y="90"/>
                </a:lnTo>
                <a:lnTo>
                  <a:pt x="648" y="90"/>
                </a:lnTo>
                <a:lnTo>
                  <a:pt x="642" y="96"/>
                </a:lnTo>
                <a:lnTo>
                  <a:pt x="618" y="114"/>
                </a:lnTo>
                <a:lnTo>
                  <a:pt x="606" y="114"/>
                </a:lnTo>
                <a:lnTo>
                  <a:pt x="594" y="102"/>
                </a:lnTo>
                <a:lnTo>
                  <a:pt x="588" y="102"/>
                </a:lnTo>
                <a:lnTo>
                  <a:pt x="576" y="96"/>
                </a:lnTo>
                <a:lnTo>
                  <a:pt x="576" y="90"/>
                </a:lnTo>
                <a:lnTo>
                  <a:pt x="570" y="90"/>
                </a:lnTo>
                <a:lnTo>
                  <a:pt x="570" y="84"/>
                </a:lnTo>
                <a:lnTo>
                  <a:pt x="564" y="72"/>
                </a:lnTo>
                <a:lnTo>
                  <a:pt x="558" y="72"/>
                </a:lnTo>
                <a:lnTo>
                  <a:pt x="552" y="72"/>
                </a:lnTo>
                <a:lnTo>
                  <a:pt x="540" y="84"/>
                </a:lnTo>
                <a:lnTo>
                  <a:pt x="540" y="60"/>
                </a:lnTo>
                <a:lnTo>
                  <a:pt x="534" y="60"/>
                </a:lnTo>
                <a:lnTo>
                  <a:pt x="534" y="54"/>
                </a:lnTo>
                <a:lnTo>
                  <a:pt x="522" y="54"/>
                </a:lnTo>
                <a:lnTo>
                  <a:pt x="510" y="66"/>
                </a:lnTo>
                <a:lnTo>
                  <a:pt x="510" y="72"/>
                </a:lnTo>
                <a:lnTo>
                  <a:pt x="498" y="84"/>
                </a:lnTo>
                <a:lnTo>
                  <a:pt x="492" y="84"/>
                </a:lnTo>
                <a:lnTo>
                  <a:pt x="486" y="72"/>
                </a:lnTo>
                <a:lnTo>
                  <a:pt x="480" y="72"/>
                </a:lnTo>
                <a:lnTo>
                  <a:pt x="474" y="66"/>
                </a:lnTo>
                <a:lnTo>
                  <a:pt x="474" y="60"/>
                </a:lnTo>
                <a:lnTo>
                  <a:pt x="450" y="36"/>
                </a:lnTo>
                <a:lnTo>
                  <a:pt x="450" y="30"/>
                </a:lnTo>
                <a:lnTo>
                  <a:pt x="432" y="6"/>
                </a:lnTo>
                <a:lnTo>
                  <a:pt x="420" y="6"/>
                </a:lnTo>
                <a:lnTo>
                  <a:pt x="420" y="0"/>
                </a:lnTo>
                <a:lnTo>
                  <a:pt x="402" y="0"/>
                </a:lnTo>
                <a:lnTo>
                  <a:pt x="396" y="6"/>
                </a:lnTo>
                <a:lnTo>
                  <a:pt x="396" y="12"/>
                </a:lnTo>
                <a:lnTo>
                  <a:pt x="372" y="12"/>
                </a:lnTo>
                <a:lnTo>
                  <a:pt x="366" y="24"/>
                </a:lnTo>
                <a:lnTo>
                  <a:pt x="360" y="30"/>
                </a:lnTo>
                <a:lnTo>
                  <a:pt x="348" y="30"/>
                </a:lnTo>
                <a:lnTo>
                  <a:pt x="342" y="36"/>
                </a:lnTo>
                <a:lnTo>
                  <a:pt x="336" y="36"/>
                </a:lnTo>
                <a:lnTo>
                  <a:pt x="330" y="42"/>
                </a:lnTo>
                <a:lnTo>
                  <a:pt x="318" y="42"/>
                </a:lnTo>
                <a:lnTo>
                  <a:pt x="318" y="54"/>
                </a:lnTo>
                <a:lnTo>
                  <a:pt x="306" y="60"/>
                </a:lnTo>
                <a:lnTo>
                  <a:pt x="306" y="72"/>
                </a:lnTo>
                <a:lnTo>
                  <a:pt x="300" y="84"/>
                </a:lnTo>
                <a:lnTo>
                  <a:pt x="282" y="84"/>
                </a:lnTo>
                <a:lnTo>
                  <a:pt x="270" y="90"/>
                </a:lnTo>
                <a:lnTo>
                  <a:pt x="264" y="90"/>
                </a:lnTo>
                <a:lnTo>
                  <a:pt x="258" y="84"/>
                </a:lnTo>
                <a:lnTo>
                  <a:pt x="252" y="90"/>
                </a:lnTo>
                <a:lnTo>
                  <a:pt x="234" y="84"/>
                </a:lnTo>
                <a:lnTo>
                  <a:pt x="240" y="84"/>
                </a:lnTo>
                <a:close/>
              </a:path>
            </a:pathLst>
          </a:custGeom>
          <a:solidFill>
            <a:srgbClr val="0099CC"/>
          </a:solidFill>
          <a:ln>
            <a:noFill/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9" name="Madrid2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>
            <a:spLocks/>
          </xdr:cNvSpPr>
        </xdr:nvSpPr>
        <xdr:spPr bwMode="auto">
          <a:xfrm>
            <a:off x="11205339" y="2491074"/>
            <a:ext cx="671300" cy="724641"/>
          </a:xfrm>
          <a:custGeom>
            <a:avLst/>
            <a:gdLst/>
            <a:ahLst/>
            <a:cxnLst>
              <a:cxn ang="0">
                <a:pos x="120" y="216"/>
              </a:cxn>
              <a:cxn ang="0">
                <a:pos x="132" y="174"/>
              </a:cxn>
              <a:cxn ang="0">
                <a:pos x="144" y="156"/>
              </a:cxn>
              <a:cxn ang="0">
                <a:pos x="162" y="150"/>
              </a:cxn>
              <a:cxn ang="0">
                <a:pos x="186" y="114"/>
              </a:cxn>
              <a:cxn ang="0">
                <a:pos x="222" y="66"/>
              </a:cxn>
              <a:cxn ang="0">
                <a:pos x="240" y="54"/>
              </a:cxn>
              <a:cxn ang="0">
                <a:pos x="270" y="24"/>
              </a:cxn>
              <a:cxn ang="0">
                <a:pos x="306" y="6"/>
              </a:cxn>
              <a:cxn ang="0">
                <a:pos x="318" y="30"/>
              </a:cxn>
              <a:cxn ang="0">
                <a:pos x="330" y="54"/>
              </a:cxn>
              <a:cxn ang="0">
                <a:pos x="342" y="78"/>
              </a:cxn>
              <a:cxn ang="0">
                <a:pos x="324" y="126"/>
              </a:cxn>
              <a:cxn ang="0">
                <a:pos x="330" y="150"/>
              </a:cxn>
              <a:cxn ang="0">
                <a:pos x="324" y="180"/>
              </a:cxn>
              <a:cxn ang="0">
                <a:pos x="342" y="180"/>
              </a:cxn>
              <a:cxn ang="0">
                <a:pos x="366" y="198"/>
              </a:cxn>
              <a:cxn ang="0">
                <a:pos x="378" y="234"/>
              </a:cxn>
              <a:cxn ang="0">
                <a:pos x="396" y="246"/>
              </a:cxn>
              <a:cxn ang="0">
                <a:pos x="420" y="276"/>
              </a:cxn>
              <a:cxn ang="0">
                <a:pos x="414" y="330"/>
              </a:cxn>
              <a:cxn ang="0">
                <a:pos x="420" y="354"/>
              </a:cxn>
              <a:cxn ang="0">
                <a:pos x="432" y="354"/>
              </a:cxn>
              <a:cxn ang="0">
                <a:pos x="444" y="384"/>
              </a:cxn>
              <a:cxn ang="0">
                <a:pos x="444" y="408"/>
              </a:cxn>
              <a:cxn ang="0">
                <a:pos x="420" y="420"/>
              </a:cxn>
              <a:cxn ang="0">
                <a:pos x="384" y="426"/>
              </a:cxn>
              <a:cxn ang="0">
                <a:pos x="348" y="438"/>
              </a:cxn>
              <a:cxn ang="0">
                <a:pos x="318" y="426"/>
              </a:cxn>
              <a:cxn ang="0">
                <a:pos x="288" y="444"/>
              </a:cxn>
              <a:cxn ang="0">
                <a:pos x="246" y="480"/>
              </a:cxn>
              <a:cxn ang="0">
                <a:pos x="204" y="486"/>
              </a:cxn>
              <a:cxn ang="0">
                <a:pos x="228" y="474"/>
              </a:cxn>
              <a:cxn ang="0">
                <a:pos x="246" y="450"/>
              </a:cxn>
              <a:cxn ang="0">
                <a:pos x="276" y="438"/>
              </a:cxn>
              <a:cxn ang="0">
                <a:pos x="282" y="408"/>
              </a:cxn>
              <a:cxn ang="0">
                <a:pos x="234" y="396"/>
              </a:cxn>
              <a:cxn ang="0">
                <a:pos x="204" y="384"/>
              </a:cxn>
              <a:cxn ang="0">
                <a:pos x="174" y="378"/>
              </a:cxn>
              <a:cxn ang="0">
                <a:pos x="156" y="354"/>
              </a:cxn>
              <a:cxn ang="0">
                <a:pos x="120" y="348"/>
              </a:cxn>
              <a:cxn ang="0">
                <a:pos x="114" y="348"/>
              </a:cxn>
              <a:cxn ang="0">
                <a:pos x="84" y="366"/>
              </a:cxn>
              <a:cxn ang="0">
                <a:pos x="72" y="348"/>
              </a:cxn>
              <a:cxn ang="0">
                <a:pos x="54" y="336"/>
              </a:cxn>
              <a:cxn ang="0">
                <a:pos x="42" y="360"/>
              </a:cxn>
              <a:cxn ang="0">
                <a:pos x="12" y="366"/>
              </a:cxn>
              <a:cxn ang="0">
                <a:pos x="0" y="366"/>
              </a:cxn>
              <a:cxn ang="0">
                <a:pos x="6" y="336"/>
              </a:cxn>
              <a:cxn ang="0">
                <a:pos x="36" y="330"/>
              </a:cxn>
              <a:cxn ang="0">
                <a:pos x="42" y="306"/>
              </a:cxn>
              <a:cxn ang="0">
                <a:pos x="54" y="288"/>
              </a:cxn>
              <a:cxn ang="0">
                <a:pos x="78" y="240"/>
              </a:cxn>
            </a:cxnLst>
            <a:rect l="0" t="0" r="r" b="b"/>
            <a:pathLst>
              <a:path w="444" h="498">
                <a:moveTo>
                  <a:pt x="90" y="228"/>
                </a:moveTo>
                <a:lnTo>
                  <a:pt x="96" y="216"/>
                </a:lnTo>
                <a:lnTo>
                  <a:pt x="120" y="216"/>
                </a:lnTo>
                <a:lnTo>
                  <a:pt x="120" y="198"/>
                </a:lnTo>
                <a:lnTo>
                  <a:pt x="126" y="174"/>
                </a:lnTo>
                <a:lnTo>
                  <a:pt x="132" y="174"/>
                </a:lnTo>
                <a:lnTo>
                  <a:pt x="132" y="168"/>
                </a:lnTo>
                <a:lnTo>
                  <a:pt x="144" y="168"/>
                </a:lnTo>
                <a:lnTo>
                  <a:pt x="144" y="156"/>
                </a:lnTo>
                <a:lnTo>
                  <a:pt x="150" y="144"/>
                </a:lnTo>
                <a:lnTo>
                  <a:pt x="156" y="144"/>
                </a:lnTo>
                <a:lnTo>
                  <a:pt x="162" y="150"/>
                </a:lnTo>
                <a:lnTo>
                  <a:pt x="174" y="150"/>
                </a:lnTo>
                <a:lnTo>
                  <a:pt x="174" y="126"/>
                </a:lnTo>
                <a:lnTo>
                  <a:pt x="186" y="114"/>
                </a:lnTo>
                <a:lnTo>
                  <a:pt x="186" y="96"/>
                </a:lnTo>
                <a:lnTo>
                  <a:pt x="204" y="78"/>
                </a:lnTo>
                <a:lnTo>
                  <a:pt x="222" y="66"/>
                </a:lnTo>
                <a:lnTo>
                  <a:pt x="234" y="66"/>
                </a:lnTo>
                <a:lnTo>
                  <a:pt x="240" y="60"/>
                </a:lnTo>
                <a:lnTo>
                  <a:pt x="240" y="54"/>
                </a:lnTo>
                <a:lnTo>
                  <a:pt x="252" y="36"/>
                </a:lnTo>
                <a:lnTo>
                  <a:pt x="264" y="36"/>
                </a:lnTo>
                <a:lnTo>
                  <a:pt x="270" y="24"/>
                </a:lnTo>
                <a:lnTo>
                  <a:pt x="282" y="6"/>
                </a:lnTo>
                <a:lnTo>
                  <a:pt x="300" y="0"/>
                </a:lnTo>
                <a:lnTo>
                  <a:pt x="306" y="6"/>
                </a:lnTo>
                <a:lnTo>
                  <a:pt x="312" y="12"/>
                </a:lnTo>
                <a:lnTo>
                  <a:pt x="318" y="24"/>
                </a:lnTo>
                <a:lnTo>
                  <a:pt x="318" y="30"/>
                </a:lnTo>
                <a:lnTo>
                  <a:pt x="324" y="30"/>
                </a:lnTo>
                <a:lnTo>
                  <a:pt x="330" y="42"/>
                </a:lnTo>
                <a:lnTo>
                  <a:pt x="330" y="54"/>
                </a:lnTo>
                <a:lnTo>
                  <a:pt x="342" y="60"/>
                </a:lnTo>
                <a:lnTo>
                  <a:pt x="342" y="66"/>
                </a:lnTo>
                <a:lnTo>
                  <a:pt x="342" y="78"/>
                </a:lnTo>
                <a:lnTo>
                  <a:pt x="330" y="90"/>
                </a:lnTo>
                <a:lnTo>
                  <a:pt x="324" y="96"/>
                </a:lnTo>
                <a:lnTo>
                  <a:pt x="324" y="126"/>
                </a:lnTo>
                <a:lnTo>
                  <a:pt x="312" y="144"/>
                </a:lnTo>
                <a:lnTo>
                  <a:pt x="318" y="150"/>
                </a:lnTo>
                <a:lnTo>
                  <a:pt x="330" y="150"/>
                </a:lnTo>
                <a:lnTo>
                  <a:pt x="330" y="156"/>
                </a:lnTo>
                <a:lnTo>
                  <a:pt x="330" y="174"/>
                </a:lnTo>
                <a:lnTo>
                  <a:pt x="324" y="180"/>
                </a:lnTo>
                <a:lnTo>
                  <a:pt x="324" y="186"/>
                </a:lnTo>
                <a:lnTo>
                  <a:pt x="342" y="186"/>
                </a:lnTo>
                <a:lnTo>
                  <a:pt x="342" y="180"/>
                </a:lnTo>
                <a:lnTo>
                  <a:pt x="348" y="180"/>
                </a:lnTo>
                <a:lnTo>
                  <a:pt x="360" y="198"/>
                </a:lnTo>
                <a:lnTo>
                  <a:pt x="366" y="198"/>
                </a:lnTo>
                <a:lnTo>
                  <a:pt x="366" y="216"/>
                </a:lnTo>
                <a:lnTo>
                  <a:pt x="378" y="228"/>
                </a:lnTo>
                <a:lnTo>
                  <a:pt x="378" y="234"/>
                </a:lnTo>
                <a:lnTo>
                  <a:pt x="384" y="240"/>
                </a:lnTo>
                <a:lnTo>
                  <a:pt x="390" y="240"/>
                </a:lnTo>
                <a:lnTo>
                  <a:pt x="396" y="246"/>
                </a:lnTo>
                <a:lnTo>
                  <a:pt x="402" y="258"/>
                </a:lnTo>
                <a:lnTo>
                  <a:pt x="402" y="276"/>
                </a:lnTo>
                <a:lnTo>
                  <a:pt x="420" y="276"/>
                </a:lnTo>
                <a:lnTo>
                  <a:pt x="426" y="294"/>
                </a:lnTo>
                <a:lnTo>
                  <a:pt x="426" y="318"/>
                </a:lnTo>
                <a:lnTo>
                  <a:pt x="414" y="330"/>
                </a:lnTo>
                <a:lnTo>
                  <a:pt x="402" y="348"/>
                </a:lnTo>
                <a:lnTo>
                  <a:pt x="402" y="354"/>
                </a:lnTo>
                <a:lnTo>
                  <a:pt x="420" y="354"/>
                </a:lnTo>
                <a:lnTo>
                  <a:pt x="426" y="348"/>
                </a:lnTo>
                <a:lnTo>
                  <a:pt x="432" y="348"/>
                </a:lnTo>
                <a:lnTo>
                  <a:pt x="432" y="354"/>
                </a:lnTo>
                <a:lnTo>
                  <a:pt x="438" y="360"/>
                </a:lnTo>
                <a:lnTo>
                  <a:pt x="438" y="384"/>
                </a:lnTo>
                <a:lnTo>
                  <a:pt x="444" y="384"/>
                </a:lnTo>
                <a:lnTo>
                  <a:pt x="438" y="390"/>
                </a:lnTo>
                <a:lnTo>
                  <a:pt x="432" y="390"/>
                </a:lnTo>
                <a:lnTo>
                  <a:pt x="444" y="408"/>
                </a:lnTo>
                <a:lnTo>
                  <a:pt x="444" y="414"/>
                </a:lnTo>
                <a:lnTo>
                  <a:pt x="432" y="426"/>
                </a:lnTo>
                <a:lnTo>
                  <a:pt x="420" y="420"/>
                </a:lnTo>
                <a:lnTo>
                  <a:pt x="402" y="420"/>
                </a:lnTo>
                <a:lnTo>
                  <a:pt x="390" y="426"/>
                </a:lnTo>
                <a:lnTo>
                  <a:pt x="384" y="426"/>
                </a:lnTo>
                <a:lnTo>
                  <a:pt x="366" y="420"/>
                </a:lnTo>
                <a:lnTo>
                  <a:pt x="354" y="420"/>
                </a:lnTo>
                <a:lnTo>
                  <a:pt x="348" y="438"/>
                </a:lnTo>
                <a:lnTo>
                  <a:pt x="342" y="438"/>
                </a:lnTo>
                <a:lnTo>
                  <a:pt x="330" y="426"/>
                </a:lnTo>
                <a:lnTo>
                  <a:pt x="318" y="426"/>
                </a:lnTo>
                <a:lnTo>
                  <a:pt x="312" y="438"/>
                </a:lnTo>
                <a:lnTo>
                  <a:pt x="306" y="444"/>
                </a:lnTo>
                <a:lnTo>
                  <a:pt x="288" y="444"/>
                </a:lnTo>
                <a:lnTo>
                  <a:pt x="276" y="456"/>
                </a:lnTo>
                <a:lnTo>
                  <a:pt x="264" y="474"/>
                </a:lnTo>
                <a:lnTo>
                  <a:pt x="246" y="480"/>
                </a:lnTo>
                <a:lnTo>
                  <a:pt x="234" y="498"/>
                </a:lnTo>
                <a:lnTo>
                  <a:pt x="210" y="498"/>
                </a:lnTo>
                <a:lnTo>
                  <a:pt x="204" y="486"/>
                </a:lnTo>
                <a:lnTo>
                  <a:pt x="204" y="480"/>
                </a:lnTo>
                <a:lnTo>
                  <a:pt x="210" y="474"/>
                </a:lnTo>
                <a:lnTo>
                  <a:pt x="228" y="474"/>
                </a:lnTo>
                <a:lnTo>
                  <a:pt x="234" y="468"/>
                </a:lnTo>
                <a:lnTo>
                  <a:pt x="246" y="468"/>
                </a:lnTo>
                <a:lnTo>
                  <a:pt x="246" y="450"/>
                </a:lnTo>
                <a:lnTo>
                  <a:pt x="252" y="444"/>
                </a:lnTo>
                <a:lnTo>
                  <a:pt x="270" y="444"/>
                </a:lnTo>
                <a:lnTo>
                  <a:pt x="276" y="438"/>
                </a:lnTo>
                <a:lnTo>
                  <a:pt x="276" y="426"/>
                </a:lnTo>
                <a:lnTo>
                  <a:pt x="282" y="414"/>
                </a:lnTo>
                <a:lnTo>
                  <a:pt x="282" y="408"/>
                </a:lnTo>
                <a:lnTo>
                  <a:pt x="270" y="408"/>
                </a:lnTo>
                <a:lnTo>
                  <a:pt x="270" y="396"/>
                </a:lnTo>
                <a:lnTo>
                  <a:pt x="234" y="396"/>
                </a:lnTo>
                <a:lnTo>
                  <a:pt x="228" y="390"/>
                </a:lnTo>
                <a:lnTo>
                  <a:pt x="222" y="390"/>
                </a:lnTo>
                <a:lnTo>
                  <a:pt x="204" y="384"/>
                </a:lnTo>
                <a:lnTo>
                  <a:pt x="198" y="384"/>
                </a:lnTo>
                <a:lnTo>
                  <a:pt x="192" y="378"/>
                </a:lnTo>
                <a:lnTo>
                  <a:pt x="174" y="378"/>
                </a:lnTo>
                <a:lnTo>
                  <a:pt x="168" y="366"/>
                </a:lnTo>
                <a:lnTo>
                  <a:pt x="162" y="366"/>
                </a:lnTo>
                <a:lnTo>
                  <a:pt x="156" y="354"/>
                </a:lnTo>
                <a:lnTo>
                  <a:pt x="144" y="354"/>
                </a:lnTo>
                <a:lnTo>
                  <a:pt x="132" y="360"/>
                </a:lnTo>
                <a:lnTo>
                  <a:pt x="120" y="348"/>
                </a:lnTo>
                <a:lnTo>
                  <a:pt x="120" y="336"/>
                </a:lnTo>
                <a:lnTo>
                  <a:pt x="114" y="336"/>
                </a:lnTo>
                <a:lnTo>
                  <a:pt x="114" y="348"/>
                </a:lnTo>
                <a:lnTo>
                  <a:pt x="108" y="354"/>
                </a:lnTo>
                <a:lnTo>
                  <a:pt x="96" y="354"/>
                </a:lnTo>
                <a:lnTo>
                  <a:pt x="84" y="366"/>
                </a:lnTo>
                <a:lnTo>
                  <a:pt x="78" y="360"/>
                </a:lnTo>
                <a:lnTo>
                  <a:pt x="72" y="360"/>
                </a:lnTo>
                <a:lnTo>
                  <a:pt x="72" y="348"/>
                </a:lnTo>
                <a:lnTo>
                  <a:pt x="60" y="336"/>
                </a:lnTo>
                <a:lnTo>
                  <a:pt x="60" y="330"/>
                </a:lnTo>
                <a:lnTo>
                  <a:pt x="54" y="336"/>
                </a:lnTo>
                <a:lnTo>
                  <a:pt x="54" y="348"/>
                </a:lnTo>
                <a:lnTo>
                  <a:pt x="48" y="354"/>
                </a:lnTo>
                <a:lnTo>
                  <a:pt x="42" y="360"/>
                </a:lnTo>
                <a:lnTo>
                  <a:pt x="30" y="360"/>
                </a:lnTo>
                <a:lnTo>
                  <a:pt x="18" y="366"/>
                </a:lnTo>
                <a:lnTo>
                  <a:pt x="12" y="366"/>
                </a:lnTo>
                <a:lnTo>
                  <a:pt x="6" y="378"/>
                </a:lnTo>
                <a:lnTo>
                  <a:pt x="0" y="378"/>
                </a:lnTo>
                <a:lnTo>
                  <a:pt x="0" y="366"/>
                </a:lnTo>
                <a:lnTo>
                  <a:pt x="0" y="354"/>
                </a:lnTo>
                <a:lnTo>
                  <a:pt x="6" y="348"/>
                </a:lnTo>
                <a:lnTo>
                  <a:pt x="6" y="336"/>
                </a:lnTo>
                <a:lnTo>
                  <a:pt x="12" y="336"/>
                </a:lnTo>
                <a:lnTo>
                  <a:pt x="18" y="330"/>
                </a:lnTo>
                <a:lnTo>
                  <a:pt x="36" y="330"/>
                </a:lnTo>
                <a:lnTo>
                  <a:pt x="36" y="324"/>
                </a:lnTo>
                <a:lnTo>
                  <a:pt x="42" y="318"/>
                </a:lnTo>
                <a:lnTo>
                  <a:pt x="42" y="306"/>
                </a:lnTo>
                <a:lnTo>
                  <a:pt x="48" y="300"/>
                </a:lnTo>
                <a:lnTo>
                  <a:pt x="48" y="294"/>
                </a:lnTo>
                <a:lnTo>
                  <a:pt x="54" y="288"/>
                </a:lnTo>
                <a:lnTo>
                  <a:pt x="72" y="288"/>
                </a:lnTo>
                <a:lnTo>
                  <a:pt x="78" y="276"/>
                </a:lnTo>
                <a:lnTo>
                  <a:pt x="78" y="240"/>
                </a:lnTo>
                <a:lnTo>
                  <a:pt x="90" y="228"/>
                </a:lnTo>
                <a:close/>
              </a:path>
            </a:pathLst>
          </a:custGeom>
          <a:solidFill>
            <a:srgbClr val="00FFFF"/>
          </a:solidFill>
          <a:ln w="15875">
            <a:solidFill>
              <a:schemeClr val="bg1"/>
            </a:solidFill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DAEEF3"/>
              </a:solidFill>
            </a:endParaRPr>
          </a:p>
        </xdr:txBody>
      </xdr:sp>
      <xdr:sp macro="" textlink="">
        <xdr:nvSpPr>
          <xdr:cNvPr id="20" name="Murcia2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>
            <a:spLocks/>
          </xdr:cNvSpPr>
        </xdr:nvSpPr>
        <xdr:spPr bwMode="auto">
          <a:xfrm>
            <a:off x="12252107" y="3809796"/>
            <a:ext cx="780160" cy="803218"/>
          </a:xfrm>
          <a:custGeom>
            <a:avLst/>
            <a:gdLst/>
            <a:ahLst/>
            <a:cxnLst>
              <a:cxn ang="0">
                <a:pos x="498" y="384"/>
              </a:cxn>
              <a:cxn ang="0">
                <a:pos x="492" y="390"/>
              </a:cxn>
              <a:cxn ang="0">
                <a:pos x="468" y="414"/>
              </a:cxn>
              <a:cxn ang="0">
                <a:pos x="480" y="438"/>
              </a:cxn>
              <a:cxn ang="0">
                <a:pos x="510" y="456"/>
              </a:cxn>
              <a:cxn ang="0">
                <a:pos x="504" y="426"/>
              </a:cxn>
              <a:cxn ang="0">
                <a:pos x="504" y="402"/>
              </a:cxn>
              <a:cxn ang="0">
                <a:pos x="516" y="456"/>
              </a:cxn>
              <a:cxn ang="0">
                <a:pos x="462" y="480"/>
              </a:cxn>
              <a:cxn ang="0">
                <a:pos x="432" y="486"/>
              </a:cxn>
              <a:cxn ang="0">
                <a:pos x="420" y="486"/>
              </a:cxn>
              <a:cxn ang="0">
                <a:pos x="396" y="486"/>
              </a:cxn>
              <a:cxn ang="0">
                <a:pos x="384" y="498"/>
              </a:cxn>
              <a:cxn ang="0">
                <a:pos x="378" y="498"/>
              </a:cxn>
              <a:cxn ang="0">
                <a:pos x="360" y="486"/>
              </a:cxn>
              <a:cxn ang="0">
                <a:pos x="336" y="492"/>
              </a:cxn>
              <a:cxn ang="0">
                <a:pos x="306" y="504"/>
              </a:cxn>
              <a:cxn ang="0">
                <a:pos x="270" y="534"/>
              </a:cxn>
              <a:cxn ang="0">
                <a:pos x="234" y="552"/>
              </a:cxn>
              <a:cxn ang="0">
                <a:pos x="162" y="510"/>
              </a:cxn>
              <a:cxn ang="0">
                <a:pos x="138" y="474"/>
              </a:cxn>
              <a:cxn ang="0">
                <a:pos x="120" y="444"/>
              </a:cxn>
              <a:cxn ang="0">
                <a:pos x="120" y="396"/>
              </a:cxn>
              <a:cxn ang="0">
                <a:pos x="78" y="342"/>
              </a:cxn>
              <a:cxn ang="0">
                <a:pos x="48" y="336"/>
              </a:cxn>
              <a:cxn ang="0">
                <a:pos x="24" y="324"/>
              </a:cxn>
              <a:cxn ang="0">
                <a:pos x="12" y="300"/>
              </a:cxn>
              <a:cxn ang="0">
                <a:pos x="6" y="294"/>
              </a:cxn>
              <a:cxn ang="0">
                <a:pos x="36" y="252"/>
              </a:cxn>
              <a:cxn ang="0">
                <a:pos x="48" y="222"/>
              </a:cxn>
              <a:cxn ang="0">
                <a:pos x="78" y="210"/>
              </a:cxn>
              <a:cxn ang="0">
                <a:pos x="96" y="186"/>
              </a:cxn>
              <a:cxn ang="0">
                <a:pos x="126" y="186"/>
              </a:cxn>
              <a:cxn ang="0">
                <a:pos x="162" y="162"/>
              </a:cxn>
              <a:cxn ang="0">
                <a:pos x="192" y="150"/>
              </a:cxn>
              <a:cxn ang="0">
                <a:pos x="204" y="162"/>
              </a:cxn>
              <a:cxn ang="0">
                <a:pos x="216" y="180"/>
              </a:cxn>
              <a:cxn ang="0">
                <a:pos x="240" y="174"/>
              </a:cxn>
              <a:cxn ang="0">
                <a:pos x="258" y="156"/>
              </a:cxn>
              <a:cxn ang="0">
                <a:pos x="270" y="132"/>
              </a:cxn>
              <a:cxn ang="0">
                <a:pos x="258" y="102"/>
              </a:cxn>
              <a:cxn ang="0">
                <a:pos x="276" y="72"/>
              </a:cxn>
              <a:cxn ang="0">
                <a:pos x="282" y="42"/>
              </a:cxn>
              <a:cxn ang="0">
                <a:pos x="294" y="30"/>
              </a:cxn>
              <a:cxn ang="0">
                <a:pos x="318" y="30"/>
              </a:cxn>
              <a:cxn ang="0">
                <a:pos x="348" y="0"/>
              </a:cxn>
              <a:cxn ang="0">
                <a:pos x="390" y="36"/>
              </a:cxn>
              <a:cxn ang="0">
                <a:pos x="408" y="60"/>
              </a:cxn>
              <a:cxn ang="0">
                <a:pos x="408" y="90"/>
              </a:cxn>
              <a:cxn ang="0">
                <a:pos x="402" y="114"/>
              </a:cxn>
              <a:cxn ang="0">
                <a:pos x="390" y="132"/>
              </a:cxn>
              <a:cxn ang="0">
                <a:pos x="402" y="162"/>
              </a:cxn>
              <a:cxn ang="0">
                <a:pos x="426" y="186"/>
              </a:cxn>
              <a:cxn ang="0">
                <a:pos x="408" y="234"/>
              </a:cxn>
              <a:cxn ang="0">
                <a:pos x="408" y="264"/>
              </a:cxn>
              <a:cxn ang="0">
                <a:pos x="432" y="300"/>
              </a:cxn>
              <a:cxn ang="0">
                <a:pos x="462" y="336"/>
              </a:cxn>
              <a:cxn ang="0">
                <a:pos x="498" y="354"/>
              </a:cxn>
            </a:cxnLst>
            <a:rect l="0" t="0" r="r" b="b"/>
            <a:pathLst>
              <a:path w="516" h="552">
                <a:moveTo>
                  <a:pt x="498" y="354"/>
                </a:moveTo>
                <a:lnTo>
                  <a:pt x="492" y="366"/>
                </a:lnTo>
                <a:lnTo>
                  <a:pt x="498" y="384"/>
                </a:lnTo>
                <a:lnTo>
                  <a:pt x="504" y="396"/>
                </a:lnTo>
                <a:lnTo>
                  <a:pt x="498" y="396"/>
                </a:lnTo>
                <a:lnTo>
                  <a:pt x="492" y="390"/>
                </a:lnTo>
                <a:lnTo>
                  <a:pt x="486" y="390"/>
                </a:lnTo>
                <a:lnTo>
                  <a:pt x="474" y="402"/>
                </a:lnTo>
                <a:lnTo>
                  <a:pt x="468" y="414"/>
                </a:lnTo>
                <a:lnTo>
                  <a:pt x="468" y="426"/>
                </a:lnTo>
                <a:lnTo>
                  <a:pt x="474" y="432"/>
                </a:lnTo>
                <a:lnTo>
                  <a:pt x="480" y="438"/>
                </a:lnTo>
                <a:lnTo>
                  <a:pt x="480" y="444"/>
                </a:lnTo>
                <a:lnTo>
                  <a:pt x="504" y="456"/>
                </a:lnTo>
                <a:lnTo>
                  <a:pt x="510" y="456"/>
                </a:lnTo>
                <a:lnTo>
                  <a:pt x="504" y="450"/>
                </a:lnTo>
                <a:lnTo>
                  <a:pt x="504" y="438"/>
                </a:lnTo>
                <a:lnTo>
                  <a:pt x="504" y="426"/>
                </a:lnTo>
                <a:lnTo>
                  <a:pt x="498" y="408"/>
                </a:lnTo>
                <a:lnTo>
                  <a:pt x="498" y="402"/>
                </a:lnTo>
                <a:lnTo>
                  <a:pt x="504" y="402"/>
                </a:lnTo>
                <a:lnTo>
                  <a:pt x="504" y="414"/>
                </a:lnTo>
                <a:lnTo>
                  <a:pt x="504" y="432"/>
                </a:lnTo>
                <a:lnTo>
                  <a:pt x="516" y="456"/>
                </a:lnTo>
                <a:lnTo>
                  <a:pt x="510" y="468"/>
                </a:lnTo>
                <a:lnTo>
                  <a:pt x="480" y="480"/>
                </a:lnTo>
                <a:lnTo>
                  <a:pt x="462" y="480"/>
                </a:lnTo>
                <a:lnTo>
                  <a:pt x="462" y="486"/>
                </a:lnTo>
                <a:lnTo>
                  <a:pt x="456" y="486"/>
                </a:lnTo>
                <a:lnTo>
                  <a:pt x="432" y="486"/>
                </a:lnTo>
                <a:lnTo>
                  <a:pt x="438" y="480"/>
                </a:lnTo>
                <a:lnTo>
                  <a:pt x="426" y="480"/>
                </a:lnTo>
                <a:lnTo>
                  <a:pt x="420" y="486"/>
                </a:lnTo>
                <a:lnTo>
                  <a:pt x="420" y="480"/>
                </a:lnTo>
                <a:lnTo>
                  <a:pt x="414" y="480"/>
                </a:lnTo>
                <a:lnTo>
                  <a:pt x="396" y="486"/>
                </a:lnTo>
                <a:lnTo>
                  <a:pt x="384" y="486"/>
                </a:lnTo>
                <a:lnTo>
                  <a:pt x="384" y="492"/>
                </a:lnTo>
                <a:lnTo>
                  <a:pt x="384" y="498"/>
                </a:lnTo>
                <a:lnTo>
                  <a:pt x="390" y="498"/>
                </a:lnTo>
                <a:lnTo>
                  <a:pt x="396" y="504"/>
                </a:lnTo>
                <a:lnTo>
                  <a:pt x="378" y="498"/>
                </a:lnTo>
                <a:lnTo>
                  <a:pt x="372" y="492"/>
                </a:lnTo>
                <a:lnTo>
                  <a:pt x="372" y="486"/>
                </a:lnTo>
                <a:lnTo>
                  <a:pt x="360" y="486"/>
                </a:lnTo>
                <a:lnTo>
                  <a:pt x="354" y="486"/>
                </a:lnTo>
                <a:lnTo>
                  <a:pt x="342" y="486"/>
                </a:lnTo>
                <a:lnTo>
                  <a:pt x="336" y="492"/>
                </a:lnTo>
                <a:lnTo>
                  <a:pt x="324" y="486"/>
                </a:lnTo>
                <a:lnTo>
                  <a:pt x="318" y="492"/>
                </a:lnTo>
                <a:lnTo>
                  <a:pt x="306" y="504"/>
                </a:lnTo>
                <a:lnTo>
                  <a:pt x="294" y="516"/>
                </a:lnTo>
                <a:lnTo>
                  <a:pt x="276" y="522"/>
                </a:lnTo>
                <a:lnTo>
                  <a:pt x="270" y="534"/>
                </a:lnTo>
                <a:lnTo>
                  <a:pt x="276" y="540"/>
                </a:lnTo>
                <a:lnTo>
                  <a:pt x="258" y="546"/>
                </a:lnTo>
                <a:lnTo>
                  <a:pt x="234" y="552"/>
                </a:lnTo>
                <a:lnTo>
                  <a:pt x="192" y="516"/>
                </a:lnTo>
                <a:lnTo>
                  <a:pt x="168" y="516"/>
                </a:lnTo>
                <a:lnTo>
                  <a:pt x="162" y="510"/>
                </a:lnTo>
                <a:lnTo>
                  <a:pt x="156" y="498"/>
                </a:lnTo>
                <a:lnTo>
                  <a:pt x="144" y="486"/>
                </a:lnTo>
                <a:lnTo>
                  <a:pt x="138" y="474"/>
                </a:lnTo>
                <a:lnTo>
                  <a:pt x="132" y="456"/>
                </a:lnTo>
                <a:lnTo>
                  <a:pt x="120" y="450"/>
                </a:lnTo>
                <a:lnTo>
                  <a:pt x="120" y="444"/>
                </a:lnTo>
                <a:lnTo>
                  <a:pt x="114" y="426"/>
                </a:lnTo>
                <a:lnTo>
                  <a:pt x="114" y="414"/>
                </a:lnTo>
                <a:lnTo>
                  <a:pt x="120" y="396"/>
                </a:lnTo>
                <a:lnTo>
                  <a:pt x="120" y="354"/>
                </a:lnTo>
                <a:lnTo>
                  <a:pt x="84" y="354"/>
                </a:lnTo>
                <a:lnTo>
                  <a:pt x="78" y="342"/>
                </a:lnTo>
                <a:lnTo>
                  <a:pt x="60" y="342"/>
                </a:lnTo>
                <a:lnTo>
                  <a:pt x="54" y="342"/>
                </a:lnTo>
                <a:lnTo>
                  <a:pt x="48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24"/>
                </a:lnTo>
                <a:lnTo>
                  <a:pt x="18" y="312"/>
                </a:lnTo>
                <a:lnTo>
                  <a:pt x="12" y="306"/>
                </a:lnTo>
                <a:lnTo>
                  <a:pt x="12" y="300"/>
                </a:lnTo>
                <a:lnTo>
                  <a:pt x="6" y="300"/>
                </a:lnTo>
                <a:lnTo>
                  <a:pt x="0" y="300"/>
                </a:lnTo>
                <a:lnTo>
                  <a:pt x="6" y="294"/>
                </a:lnTo>
                <a:lnTo>
                  <a:pt x="12" y="282"/>
                </a:lnTo>
                <a:lnTo>
                  <a:pt x="18" y="270"/>
                </a:lnTo>
                <a:lnTo>
                  <a:pt x="36" y="252"/>
                </a:lnTo>
                <a:lnTo>
                  <a:pt x="36" y="246"/>
                </a:lnTo>
                <a:lnTo>
                  <a:pt x="42" y="234"/>
                </a:lnTo>
                <a:lnTo>
                  <a:pt x="48" y="222"/>
                </a:lnTo>
                <a:lnTo>
                  <a:pt x="54" y="216"/>
                </a:lnTo>
                <a:lnTo>
                  <a:pt x="66" y="210"/>
                </a:lnTo>
                <a:lnTo>
                  <a:pt x="78" y="210"/>
                </a:lnTo>
                <a:lnTo>
                  <a:pt x="90" y="192"/>
                </a:lnTo>
                <a:lnTo>
                  <a:pt x="90" y="186"/>
                </a:lnTo>
                <a:lnTo>
                  <a:pt x="96" y="186"/>
                </a:lnTo>
                <a:lnTo>
                  <a:pt x="102" y="192"/>
                </a:lnTo>
                <a:lnTo>
                  <a:pt x="120" y="192"/>
                </a:lnTo>
                <a:lnTo>
                  <a:pt x="126" y="186"/>
                </a:lnTo>
                <a:lnTo>
                  <a:pt x="138" y="180"/>
                </a:lnTo>
                <a:lnTo>
                  <a:pt x="144" y="174"/>
                </a:lnTo>
                <a:lnTo>
                  <a:pt x="162" y="162"/>
                </a:lnTo>
                <a:lnTo>
                  <a:pt x="174" y="156"/>
                </a:lnTo>
                <a:lnTo>
                  <a:pt x="180" y="150"/>
                </a:lnTo>
                <a:lnTo>
                  <a:pt x="192" y="150"/>
                </a:lnTo>
                <a:lnTo>
                  <a:pt x="198" y="150"/>
                </a:lnTo>
                <a:lnTo>
                  <a:pt x="198" y="156"/>
                </a:lnTo>
                <a:lnTo>
                  <a:pt x="204" y="162"/>
                </a:lnTo>
                <a:lnTo>
                  <a:pt x="204" y="174"/>
                </a:lnTo>
                <a:lnTo>
                  <a:pt x="210" y="180"/>
                </a:lnTo>
                <a:lnTo>
                  <a:pt x="216" y="180"/>
                </a:lnTo>
                <a:lnTo>
                  <a:pt x="228" y="180"/>
                </a:lnTo>
                <a:lnTo>
                  <a:pt x="234" y="180"/>
                </a:lnTo>
                <a:lnTo>
                  <a:pt x="240" y="174"/>
                </a:lnTo>
                <a:lnTo>
                  <a:pt x="246" y="162"/>
                </a:lnTo>
                <a:lnTo>
                  <a:pt x="252" y="156"/>
                </a:lnTo>
                <a:lnTo>
                  <a:pt x="258" y="156"/>
                </a:lnTo>
                <a:lnTo>
                  <a:pt x="270" y="156"/>
                </a:lnTo>
                <a:lnTo>
                  <a:pt x="270" y="144"/>
                </a:lnTo>
                <a:lnTo>
                  <a:pt x="270" y="132"/>
                </a:lnTo>
                <a:lnTo>
                  <a:pt x="270" y="126"/>
                </a:lnTo>
                <a:lnTo>
                  <a:pt x="270" y="114"/>
                </a:lnTo>
                <a:lnTo>
                  <a:pt x="258" y="102"/>
                </a:lnTo>
                <a:lnTo>
                  <a:pt x="258" y="90"/>
                </a:lnTo>
                <a:lnTo>
                  <a:pt x="270" y="72"/>
                </a:lnTo>
                <a:lnTo>
                  <a:pt x="276" y="72"/>
                </a:lnTo>
                <a:lnTo>
                  <a:pt x="282" y="66"/>
                </a:lnTo>
                <a:lnTo>
                  <a:pt x="282" y="54"/>
                </a:lnTo>
                <a:lnTo>
                  <a:pt x="282" y="42"/>
                </a:lnTo>
                <a:lnTo>
                  <a:pt x="282" y="36"/>
                </a:lnTo>
                <a:lnTo>
                  <a:pt x="288" y="30"/>
                </a:lnTo>
                <a:lnTo>
                  <a:pt x="294" y="30"/>
                </a:lnTo>
                <a:lnTo>
                  <a:pt x="294" y="36"/>
                </a:lnTo>
                <a:lnTo>
                  <a:pt x="306" y="36"/>
                </a:lnTo>
                <a:lnTo>
                  <a:pt x="318" y="30"/>
                </a:lnTo>
                <a:lnTo>
                  <a:pt x="324" y="24"/>
                </a:lnTo>
                <a:lnTo>
                  <a:pt x="330" y="12"/>
                </a:lnTo>
                <a:lnTo>
                  <a:pt x="348" y="0"/>
                </a:lnTo>
                <a:lnTo>
                  <a:pt x="366" y="6"/>
                </a:lnTo>
                <a:lnTo>
                  <a:pt x="372" y="24"/>
                </a:lnTo>
                <a:lnTo>
                  <a:pt x="390" y="36"/>
                </a:lnTo>
                <a:lnTo>
                  <a:pt x="402" y="36"/>
                </a:lnTo>
                <a:lnTo>
                  <a:pt x="402" y="54"/>
                </a:lnTo>
                <a:lnTo>
                  <a:pt x="408" y="60"/>
                </a:lnTo>
                <a:lnTo>
                  <a:pt x="408" y="72"/>
                </a:lnTo>
                <a:lnTo>
                  <a:pt x="408" y="84"/>
                </a:lnTo>
                <a:lnTo>
                  <a:pt x="408" y="90"/>
                </a:lnTo>
                <a:lnTo>
                  <a:pt x="402" y="96"/>
                </a:lnTo>
                <a:lnTo>
                  <a:pt x="402" y="102"/>
                </a:lnTo>
                <a:lnTo>
                  <a:pt x="402" y="114"/>
                </a:lnTo>
                <a:lnTo>
                  <a:pt x="396" y="120"/>
                </a:lnTo>
                <a:lnTo>
                  <a:pt x="390" y="126"/>
                </a:lnTo>
                <a:lnTo>
                  <a:pt x="390" y="132"/>
                </a:lnTo>
                <a:lnTo>
                  <a:pt x="390" y="156"/>
                </a:lnTo>
                <a:lnTo>
                  <a:pt x="390" y="162"/>
                </a:lnTo>
                <a:lnTo>
                  <a:pt x="402" y="162"/>
                </a:lnTo>
                <a:lnTo>
                  <a:pt x="408" y="174"/>
                </a:lnTo>
                <a:lnTo>
                  <a:pt x="414" y="180"/>
                </a:lnTo>
                <a:lnTo>
                  <a:pt x="426" y="186"/>
                </a:lnTo>
                <a:lnTo>
                  <a:pt x="426" y="204"/>
                </a:lnTo>
                <a:lnTo>
                  <a:pt x="414" y="216"/>
                </a:lnTo>
                <a:lnTo>
                  <a:pt x="408" y="234"/>
                </a:lnTo>
                <a:lnTo>
                  <a:pt x="402" y="240"/>
                </a:lnTo>
                <a:lnTo>
                  <a:pt x="402" y="252"/>
                </a:lnTo>
                <a:lnTo>
                  <a:pt x="408" y="264"/>
                </a:lnTo>
                <a:lnTo>
                  <a:pt x="408" y="276"/>
                </a:lnTo>
                <a:lnTo>
                  <a:pt x="426" y="282"/>
                </a:lnTo>
                <a:lnTo>
                  <a:pt x="432" y="300"/>
                </a:lnTo>
                <a:lnTo>
                  <a:pt x="438" y="306"/>
                </a:lnTo>
                <a:lnTo>
                  <a:pt x="450" y="330"/>
                </a:lnTo>
                <a:lnTo>
                  <a:pt x="462" y="336"/>
                </a:lnTo>
                <a:lnTo>
                  <a:pt x="474" y="342"/>
                </a:lnTo>
                <a:lnTo>
                  <a:pt x="480" y="354"/>
                </a:lnTo>
                <a:lnTo>
                  <a:pt x="498" y="354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1" name="Comunidad Valenciana2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>
            <a:spLocks/>
          </xdr:cNvSpPr>
        </xdr:nvSpPr>
        <xdr:spPr bwMode="auto">
          <a:xfrm>
            <a:off x="12611187" y="2657354"/>
            <a:ext cx="907162" cy="1667548"/>
          </a:xfrm>
          <a:custGeom>
            <a:avLst/>
            <a:gdLst/>
            <a:ahLst/>
            <a:cxnLst>
              <a:cxn ang="0">
                <a:pos x="210" y="1122"/>
              </a:cxn>
              <a:cxn ang="0">
                <a:pos x="168" y="1056"/>
              </a:cxn>
              <a:cxn ang="0">
                <a:pos x="186" y="996"/>
              </a:cxn>
              <a:cxn ang="0">
                <a:pos x="150" y="954"/>
              </a:cxn>
              <a:cxn ang="0">
                <a:pos x="162" y="906"/>
              </a:cxn>
              <a:cxn ang="0">
                <a:pos x="168" y="864"/>
              </a:cxn>
              <a:cxn ang="0">
                <a:pos x="192" y="828"/>
              </a:cxn>
              <a:cxn ang="0">
                <a:pos x="192" y="774"/>
              </a:cxn>
              <a:cxn ang="0">
                <a:pos x="168" y="726"/>
              </a:cxn>
              <a:cxn ang="0">
                <a:pos x="78" y="684"/>
              </a:cxn>
              <a:cxn ang="0">
                <a:pos x="96" y="630"/>
              </a:cxn>
              <a:cxn ang="0">
                <a:pos x="72" y="570"/>
              </a:cxn>
              <a:cxn ang="0">
                <a:pos x="30" y="558"/>
              </a:cxn>
              <a:cxn ang="0">
                <a:pos x="6" y="540"/>
              </a:cxn>
              <a:cxn ang="0">
                <a:pos x="18" y="474"/>
              </a:cxn>
              <a:cxn ang="0">
                <a:pos x="42" y="444"/>
              </a:cxn>
              <a:cxn ang="0">
                <a:pos x="66" y="432"/>
              </a:cxn>
              <a:cxn ang="0">
                <a:pos x="84" y="354"/>
              </a:cxn>
              <a:cxn ang="0">
                <a:pos x="108" y="330"/>
              </a:cxn>
              <a:cxn ang="0">
                <a:pos x="192" y="372"/>
              </a:cxn>
              <a:cxn ang="0">
                <a:pos x="210" y="312"/>
              </a:cxn>
              <a:cxn ang="0">
                <a:pos x="258" y="282"/>
              </a:cxn>
              <a:cxn ang="0">
                <a:pos x="276" y="228"/>
              </a:cxn>
              <a:cxn ang="0">
                <a:pos x="318" y="210"/>
              </a:cxn>
              <a:cxn ang="0">
                <a:pos x="354" y="150"/>
              </a:cxn>
              <a:cxn ang="0">
                <a:pos x="348" y="120"/>
              </a:cxn>
              <a:cxn ang="0">
                <a:pos x="318" y="60"/>
              </a:cxn>
              <a:cxn ang="0">
                <a:pos x="360" y="24"/>
              </a:cxn>
              <a:cxn ang="0">
                <a:pos x="402" y="18"/>
              </a:cxn>
              <a:cxn ang="0">
                <a:pos x="456" y="30"/>
              </a:cxn>
              <a:cxn ang="0">
                <a:pos x="498" y="6"/>
              </a:cxn>
              <a:cxn ang="0">
                <a:pos x="510" y="48"/>
              </a:cxn>
              <a:cxn ang="0">
                <a:pos x="570" y="66"/>
              </a:cxn>
              <a:cxn ang="0">
                <a:pos x="600" y="102"/>
              </a:cxn>
              <a:cxn ang="0">
                <a:pos x="552" y="198"/>
              </a:cxn>
              <a:cxn ang="0">
                <a:pos x="528" y="234"/>
              </a:cxn>
              <a:cxn ang="0">
                <a:pos x="498" y="288"/>
              </a:cxn>
              <a:cxn ang="0">
                <a:pos x="456" y="342"/>
              </a:cxn>
              <a:cxn ang="0">
                <a:pos x="432" y="342"/>
              </a:cxn>
              <a:cxn ang="0">
                <a:pos x="444" y="378"/>
              </a:cxn>
              <a:cxn ang="0">
                <a:pos x="402" y="426"/>
              </a:cxn>
              <a:cxn ang="0">
                <a:pos x="378" y="492"/>
              </a:cxn>
              <a:cxn ang="0">
                <a:pos x="378" y="588"/>
              </a:cxn>
              <a:cxn ang="0">
                <a:pos x="354" y="582"/>
              </a:cxn>
              <a:cxn ang="0">
                <a:pos x="354" y="600"/>
              </a:cxn>
              <a:cxn ang="0">
                <a:pos x="384" y="612"/>
              </a:cxn>
              <a:cxn ang="0">
                <a:pos x="408" y="678"/>
              </a:cxn>
              <a:cxn ang="0">
                <a:pos x="456" y="750"/>
              </a:cxn>
              <a:cxn ang="0">
                <a:pos x="522" y="774"/>
              </a:cxn>
              <a:cxn ang="0">
                <a:pos x="546" y="798"/>
              </a:cxn>
              <a:cxn ang="0">
                <a:pos x="534" y="822"/>
              </a:cxn>
              <a:cxn ang="0">
                <a:pos x="504" y="840"/>
              </a:cxn>
              <a:cxn ang="0">
                <a:pos x="468" y="864"/>
              </a:cxn>
              <a:cxn ang="0">
                <a:pos x="456" y="888"/>
              </a:cxn>
              <a:cxn ang="0">
                <a:pos x="420" y="900"/>
              </a:cxn>
              <a:cxn ang="0">
                <a:pos x="372" y="936"/>
              </a:cxn>
              <a:cxn ang="0">
                <a:pos x="366" y="966"/>
              </a:cxn>
              <a:cxn ang="0">
                <a:pos x="330" y="978"/>
              </a:cxn>
              <a:cxn ang="0">
                <a:pos x="324" y="1032"/>
              </a:cxn>
              <a:cxn ang="0">
                <a:pos x="288" y="1062"/>
              </a:cxn>
              <a:cxn ang="0">
                <a:pos x="270" y="1122"/>
              </a:cxn>
            </a:cxnLst>
            <a:rect l="0" t="0" r="r" b="b"/>
            <a:pathLst>
              <a:path w="600" h="1146">
                <a:moveTo>
                  <a:pt x="258" y="1146"/>
                </a:moveTo>
                <a:lnTo>
                  <a:pt x="240" y="1146"/>
                </a:lnTo>
                <a:lnTo>
                  <a:pt x="234" y="1134"/>
                </a:lnTo>
                <a:lnTo>
                  <a:pt x="222" y="1128"/>
                </a:lnTo>
                <a:lnTo>
                  <a:pt x="210" y="1122"/>
                </a:lnTo>
                <a:lnTo>
                  <a:pt x="198" y="1098"/>
                </a:lnTo>
                <a:lnTo>
                  <a:pt x="192" y="1092"/>
                </a:lnTo>
                <a:lnTo>
                  <a:pt x="186" y="1074"/>
                </a:lnTo>
                <a:lnTo>
                  <a:pt x="168" y="1068"/>
                </a:lnTo>
                <a:lnTo>
                  <a:pt x="168" y="1056"/>
                </a:lnTo>
                <a:lnTo>
                  <a:pt x="162" y="1044"/>
                </a:lnTo>
                <a:lnTo>
                  <a:pt x="162" y="1032"/>
                </a:lnTo>
                <a:lnTo>
                  <a:pt x="168" y="1026"/>
                </a:lnTo>
                <a:lnTo>
                  <a:pt x="174" y="1008"/>
                </a:lnTo>
                <a:lnTo>
                  <a:pt x="186" y="996"/>
                </a:lnTo>
                <a:lnTo>
                  <a:pt x="186" y="978"/>
                </a:lnTo>
                <a:lnTo>
                  <a:pt x="174" y="972"/>
                </a:lnTo>
                <a:lnTo>
                  <a:pt x="168" y="966"/>
                </a:lnTo>
                <a:lnTo>
                  <a:pt x="162" y="954"/>
                </a:lnTo>
                <a:lnTo>
                  <a:pt x="150" y="954"/>
                </a:lnTo>
                <a:lnTo>
                  <a:pt x="150" y="948"/>
                </a:lnTo>
                <a:lnTo>
                  <a:pt x="150" y="924"/>
                </a:lnTo>
                <a:lnTo>
                  <a:pt x="150" y="918"/>
                </a:lnTo>
                <a:lnTo>
                  <a:pt x="156" y="912"/>
                </a:lnTo>
                <a:lnTo>
                  <a:pt x="162" y="906"/>
                </a:lnTo>
                <a:lnTo>
                  <a:pt x="162" y="894"/>
                </a:lnTo>
                <a:lnTo>
                  <a:pt x="162" y="888"/>
                </a:lnTo>
                <a:lnTo>
                  <a:pt x="168" y="882"/>
                </a:lnTo>
                <a:lnTo>
                  <a:pt x="168" y="876"/>
                </a:lnTo>
                <a:lnTo>
                  <a:pt x="168" y="864"/>
                </a:lnTo>
                <a:lnTo>
                  <a:pt x="168" y="852"/>
                </a:lnTo>
                <a:lnTo>
                  <a:pt x="162" y="846"/>
                </a:lnTo>
                <a:lnTo>
                  <a:pt x="162" y="828"/>
                </a:lnTo>
                <a:lnTo>
                  <a:pt x="174" y="834"/>
                </a:lnTo>
                <a:lnTo>
                  <a:pt x="192" y="828"/>
                </a:lnTo>
                <a:lnTo>
                  <a:pt x="192" y="816"/>
                </a:lnTo>
                <a:lnTo>
                  <a:pt x="186" y="804"/>
                </a:lnTo>
                <a:lnTo>
                  <a:pt x="174" y="798"/>
                </a:lnTo>
                <a:lnTo>
                  <a:pt x="186" y="786"/>
                </a:lnTo>
                <a:lnTo>
                  <a:pt x="192" y="774"/>
                </a:lnTo>
                <a:lnTo>
                  <a:pt x="192" y="744"/>
                </a:lnTo>
                <a:lnTo>
                  <a:pt x="186" y="738"/>
                </a:lnTo>
                <a:lnTo>
                  <a:pt x="186" y="732"/>
                </a:lnTo>
                <a:lnTo>
                  <a:pt x="174" y="726"/>
                </a:lnTo>
                <a:lnTo>
                  <a:pt x="168" y="726"/>
                </a:lnTo>
                <a:lnTo>
                  <a:pt x="156" y="732"/>
                </a:lnTo>
                <a:lnTo>
                  <a:pt x="132" y="732"/>
                </a:lnTo>
                <a:lnTo>
                  <a:pt x="120" y="726"/>
                </a:lnTo>
                <a:lnTo>
                  <a:pt x="90" y="696"/>
                </a:lnTo>
                <a:lnTo>
                  <a:pt x="78" y="684"/>
                </a:lnTo>
                <a:lnTo>
                  <a:pt x="84" y="672"/>
                </a:lnTo>
                <a:lnTo>
                  <a:pt x="84" y="660"/>
                </a:lnTo>
                <a:lnTo>
                  <a:pt x="90" y="648"/>
                </a:lnTo>
                <a:lnTo>
                  <a:pt x="96" y="642"/>
                </a:lnTo>
                <a:lnTo>
                  <a:pt x="96" y="630"/>
                </a:lnTo>
                <a:lnTo>
                  <a:pt x="114" y="612"/>
                </a:lnTo>
                <a:lnTo>
                  <a:pt x="108" y="594"/>
                </a:lnTo>
                <a:lnTo>
                  <a:pt x="108" y="582"/>
                </a:lnTo>
                <a:lnTo>
                  <a:pt x="90" y="582"/>
                </a:lnTo>
                <a:lnTo>
                  <a:pt x="72" y="570"/>
                </a:lnTo>
                <a:lnTo>
                  <a:pt x="66" y="570"/>
                </a:lnTo>
                <a:lnTo>
                  <a:pt x="48" y="564"/>
                </a:lnTo>
                <a:lnTo>
                  <a:pt x="42" y="558"/>
                </a:lnTo>
                <a:lnTo>
                  <a:pt x="30" y="564"/>
                </a:lnTo>
                <a:lnTo>
                  <a:pt x="30" y="558"/>
                </a:lnTo>
                <a:lnTo>
                  <a:pt x="18" y="558"/>
                </a:lnTo>
                <a:lnTo>
                  <a:pt x="18" y="552"/>
                </a:lnTo>
                <a:lnTo>
                  <a:pt x="12" y="552"/>
                </a:lnTo>
                <a:lnTo>
                  <a:pt x="12" y="540"/>
                </a:lnTo>
                <a:lnTo>
                  <a:pt x="6" y="540"/>
                </a:lnTo>
                <a:lnTo>
                  <a:pt x="0" y="534"/>
                </a:lnTo>
                <a:lnTo>
                  <a:pt x="0" y="510"/>
                </a:lnTo>
                <a:lnTo>
                  <a:pt x="6" y="504"/>
                </a:lnTo>
                <a:lnTo>
                  <a:pt x="6" y="480"/>
                </a:lnTo>
                <a:lnTo>
                  <a:pt x="18" y="474"/>
                </a:lnTo>
                <a:lnTo>
                  <a:pt x="18" y="468"/>
                </a:lnTo>
                <a:lnTo>
                  <a:pt x="30" y="462"/>
                </a:lnTo>
                <a:lnTo>
                  <a:pt x="36" y="462"/>
                </a:lnTo>
                <a:lnTo>
                  <a:pt x="36" y="450"/>
                </a:lnTo>
                <a:lnTo>
                  <a:pt x="42" y="444"/>
                </a:lnTo>
                <a:lnTo>
                  <a:pt x="42" y="438"/>
                </a:lnTo>
                <a:lnTo>
                  <a:pt x="48" y="438"/>
                </a:lnTo>
                <a:lnTo>
                  <a:pt x="48" y="444"/>
                </a:lnTo>
                <a:lnTo>
                  <a:pt x="66" y="444"/>
                </a:lnTo>
                <a:lnTo>
                  <a:pt x="66" y="432"/>
                </a:lnTo>
                <a:lnTo>
                  <a:pt x="72" y="420"/>
                </a:lnTo>
                <a:lnTo>
                  <a:pt x="78" y="408"/>
                </a:lnTo>
                <a:lnTo>
                  <a:pt x="78" y="378"/>
                </a:lnTo>
                <a:lnTo>
                  <a:pt x="84" y="372"/>
                </a:lnTo>
                <a:lnTo>
                  <a:pt x="84" y="354"/>
                </a:lnTo>
                <a:lnTo>
                  <a:pt x="78" y="348"/>
                </a:lnTo>
                <a:lnTo>
                  <a:pt x="78" y="342"/>
                </a:lnTo>
                <a:lnTo>
                  <a:pt x="84" y="342"/>
                </a:lnTo>
                <a:lnTo>
                  <a:pt x="96" y="324"/>
                </a:lnTo>
                <a:lnTo>
                  <a:pt x="108" y="330"/>
                </a:lnTo>
                <a:lnTo>
                  <a:pt x="120" y="324"/>
                </a:lnTo>
                <a:lnTo>
                  <a:pt x="168" y="324"/>
                </a:lnTo>
                <a:lnTo>
                  <a:pt x="174" y="330"/>
                </a:lnTo>
                <a:lnTo>
                  <a:pt x="174" y="372"/>
                </a:lnTo>
                <a:lnTo>
                  <a:pt x="192" y="372"/>
                </a:lnTo>
                <a:lnTo>
                  <a:pt x="204" y="354"/>
                </a:lnTo>
                <a:lnTo>
                  <a:pt x="204" y="348"/>
                </a:lnTo>
                <a:lnTo>
                  <a:pt x="198" y="342"/>
                </a:lnTo>
                <a:lnTo>
                  <a:pt x="198" y="318"/>
                </a:lnTo>
                <a:lnTo>
                  <a:pt x="210" y="312"/>
                </a:lnTo>
                <a:lnTo>
                  <a:pt x="210" y="300"/>
                </a:lnTo>
                <a:lnTo>
                  <a:pt x="222" y="294"/>
                </a:lnTo>
                <a:lnTo>
                  <a:pt x="234" y="294"/>
                </a:lnTo>
                <a:lnTo>
                  <a:pt x="246" y="282"/>
                </a:lnTo>
                <a:lnTo>
                  <a:pt x="258" y="282"/>
                </a:lnTo>
                <a:lnTo>
                  <a:pt x="258" y="264"/>
                </a:lnTo>
                <a:lnTo>
                  <a:pt x="264" y="258"/>
                </a:lnTo>
                <a:lnTo>
                  <a:pt x="270" y="258"/>
                </a:lnTo>
                <a:lnTo>
                  <a:pt x="270" y="234"/>
                </a:lnTo>
                <a:lnTo>
                  <a:pt x="276" y="228"/>
                </a:lnTo>
                <a:lnTo>
                  <a:pt x="276" y="210"/>
                </a:lnTo>
                <a:lnTo>
                  <a:pt x="282" y="222"/>
                </a:lnTo>
                <a:lnTo>
                  <a:pt x="306" y="222"/>
                </a:lnTo>
                <a:lnTo>
                  <a:pt x="306" y="210"/>
                </a:lnTo>
                <a:lnTo>
                  <a:pt x="318" y="210"/>
                </a:lnTo>
                <a:lnTo>
                  <a:pt x="318" y="198"/>
                </a:lnTo>
                <a:lnTo>
                  <a:pt x="342" y="174"/>
                </a:lnTo>
                <a:lnTo>
                  <a:pt x="348" y="174"/>
                </a:lnTo>
                <a:lnTo>
                  <a:pt x="354" y="168"/>
                </a:lnTo>
                <a:lnTo>
                  <a:pt x="354" y="150"/>
                </a:lnTo>
                <a:lnTo>
                  <a:pt x="348" y="144"/>
                </a:lnTo>
                <a:lnTo>
                  <a:pt x="336" y="138"/>
                </a:lnTo>
                <a:lnTo>
                  <a:pt x="336" y="126"/>
                </a:lnTo>
                <a:lnTo>
                  <a:pt x="342" y="120"/>
                </a:lnTo>
                <a:lnTo>
                  <a:pt x="348" y="120"/>
                </a:lnTo>
                <a:lnTo>
                  <a:pt x="354" y="114"/>
                </a:lnTo>
                <a:lnTo>
                  <a:pt x="348" y="108"/>
                </a:lnTo>
                <a:lnTo>
                  <a:pt x="348" y="78"/>
                </a:lnTo>
                <a:lnTo>
                  <a:pt x="336" y="78"/>
                </a:lnTo>
                <a:lnTo>
                  <a:pt x="318" y="60"/>
                </a:lnTo>
                <a:lnTo>
                  <a:pt x="318" y="48"/>
                </a:lnTo>
                <a:lnTo>
                  <a:pt x="336" y="48"/>
                </a:lnTo>
                <a:lnTo>
                  <a:pt x="342" y="54"/>
                </a:lnTo>
                <a:lnTo>
                  <a:pt x="360" y="30"/>
                </a:lnTo>
                <a:lnTo>
                  <a:pt x="360" y="24"/>
                </a:lnTo>
                <a:lnTo>
                  <a:pt x="366" y="6"/>
                </a:lnTo>
                <a:lnTo>
                  <a:pt x="378" y="0"/>
                </a:lnTo>
                <a:lnTo>
                  <a:pt x="384" y="0"/>
                </a:lnTo>
                <a:lnTo>
                  <a:pt x="390" y="6"/>
                </a:lnTo>
                <a:lnTo>
                  <a:pt x="402" y="18"/>
                </a:lnTo>
                <a:lnTo>
                  <a:pt x="414" y="18"/>
                </a:lnTo>
                <a:lnTo>
                  <a:pt x="420" y="24"/>
                </a:lnTo>
                <a:lnTo>
                  <a:pt x="432" y="24"/>
                </a:lnTo>
                <a:lnTo>
                  <a:pt x="438" y="30"/>
                </a:lnTo>
                <a:lnTo>
                  <a:pt x="456" y="30"/>
                </a:lnTo>
                <a:lnTo>
                  <a:pt x="462" y="24"/>
                </a:lnTo>
                <a:lnTo>
                  <a:pt x="462" y="18"/>
                </a:lnTo>
                <a:lnTo>
                  <a:pt x="480" y="18"/>
                </a:lnTo>
                <a:lnTo>
                  <a:pt x="492" y="18"/>
                </a:lnTo>
                <a:lnTo>
                  <a:pt x="498" y="6"/>
                </a:lnTo>
                <a:lnTo>
                  <a:pt x="504" y="18"/>
                </a:lnTo>
                <a:lnTo>
                  <a:pt x="510" y="18"/>
                </a:lnTo>
                <a:lnTo>
                  <a:pt x="516" y="24"/>
                </a:lnTo>
                <a:lnTo>
                  <a:pt x="510" y="30"/>
                </a:lnTo>
                <a:lnTo>
                  <a:pt x="510" y="48"/>
                </a:lnTo>
                <a:lnTo>
                  <a:pt x="516" y="54"/>
                </a:lnTo>
                <a:lnTo>
                  <a:pt x="534" y="54"/>
                </a:lnTo>
                <a:lnTo>
                  <a:pt x="546" y="60"/>
                </a:lnTo>
                <a:lnTo>
                  <a:pt x="558" y="60"/>
                </a:lnTo>
                <a:lnTo>
                  <a:pt x="570" y="66"/>
                </a:lnTo>
                <a:lnTo>
                  <a:pt x="570" y="78"/>
                </a:lnTo>
                <a:lnTo>
                  <a:pt x="576" y="84"/>
                </a:lnTo>
                <a:lnTo>
                  <a:pt x="582" y="84"/>
                </a:lnTo>
                <a:lnTo>
                  <a:pt x="582" y="90"/>
                </a:lnTo>
                <a:lnTo>
                  <a:pt x="600" y="102"/>
                </a:lnTo>
                <a:lnTo>
                  <a:pt x="594" y="114"/>
                </a:lnTo>
                <a:lnTo>
                  <a:pt x="588" y="132"/>
                </a:lnTo>
                <a:lnTo>
                  <a:pt x="576" y="150"/>
                </a:lnTo>
                <a:lnTo>
                  <a:pt x="558" y="186"/>
                </a:lnTo>
                <a:lnTo>
                  <a:pt x="552" y="198"/>
                </a:lnTo>
                <a:lnTo>
                  <a:pt x="546" y="204"/>
                </a:lnTo>
                <a:lnTo>
                  <a:pt x="546" y="216"/>
                </a:lnTo>
                <a:lnTo>
                  <a:pt x="540" y="222"/>
                </a:lnTo>
                <a:lnTo>
                  <a:pt x="534" y="228"/>
                </a:lnTo>
                <a:lnTo>
                  <a:pt x="528" y="234"/>
                </a:lnTo>
                <a:lnTo>
                  <a:pt x="528" y="240"/>
                </a:lnTo>
                <a:lnTo>
                  <a:pt x="510" y="252"/>
                </a:lnTo>
                <a:lnTo>
                  <a:pt x="504" y="264"/>
                </a:lnTo>
                <a:lnTo>
                  <a:pt x="498" y="276"/>
                </a:lnTo>
                <a:lnTo>
                  <a:pt x="498" y="288"/>
                </a:lnTo>
                <a:lnTo>
                  <a:pt x="486" y="294"/>
                </a:lnTo>
                <a:lnTo>
                  <a:pt x="468" y="312"/>
                </a:lnTo>
                <a:lnTo>
                  <a:pt x="462" y="324"/>
                </a:lnTo>
                <a:lnTo>
                  <a:pt x="462" y="336"/>
                </a:lnTo>
                <a:lnTo>
                  <a:pt x="456" y="342"/>
                </a:lnTo>
                <a:lnTo>
                  <a:pt x="456" y="348"/>
                </a:lnTo>
                <a:lnTo>
                  <a:pt x="456" y="354"/>
                </a:lnTo>
                <a:lnTo>
                  <a:pt x="450" y="354"/>
                </a:lnTo>
                <a:lnTo>
                  <a:pt x="438" y="348"/>
                </a:lnTo>
                <a:lnTo>
                  <a:pt x="432" y="342"/>
                </a:lnTo>
                <a:lnTo>
                  <a:pt x="450" y="360"/>
                </a:lnTo>
                <a:lnTo>
                  <a:pt x="444" y="366"/>
                </a:lnTo>
                <a:lnTo>
                  <a:pt x="438" y="366"/>
                </a:lnTo>
                <a:lnTo>
                  <a:pt x="438" y="372"/>
                </a:lnTo>
                <a:lnTo>
                  <a:pt x="444" y="378"/>
                </a:lnTo>
                <a:lnTo>
                  <a:pt x="432" y="378"/>
                </a:lnTo>
                <a:lnTo>
                  <a:pt x="420" y="390"/>
                </a:lnTo>
                <a:lnTo>
                  <a:pt x="414" y="402"/>
                </a:lnTo>
                <a:lnTo>
                  <a:pt x="408" y="414"/>
                </a:lnTo>
                <a:lnTo>
                  <a:pt x="402" y="426"/>
                </a:lnTo>
                <a:lnTo>
                  <a:pt x="402" y="444"/>
                </a:lnTo>
                <a:lnTo>
                  <a:pt x="402" y="450"/>
                </a:lnTo>
                <a:lnTo>
                  <a:pt x="396" y="456"/>
                </a:lnTo>
                <a:lnTo>
                  <a:pt x="384" y="474"/>
                </a:lnTo>
                <a:lnTo>
                  <a:pt x="378" y="492"/>
                </a:lnTo>
                <a:lnTo>
                  <a:pt x="366" y="516"/>
                </a:lnTo>
                <a:lnTo>
                  <a:pt x="366" y="540"/>
                </a:lnTo>
                <a:lnTo>
                  <a:pt x="366" y="558"/>
                </a:lnTo>
                <a:lnTo>
                  <a:pt x="372" y="570"/>
                </a:lnTo>
                <a:lnTo>
                  <a:pt x="378" y="588"/>
                </a:lnTo>
                <a:lnTo>
                  <a:pt x="372" y="588"/>
                </a:lnTo>
                <a:lnTo>
                  <a:pt x="372" y="582"/>
                </a:lnTo>
                <a:lnTo>
                  <a:pt x="366" y="576"/>
                </a:lnTo>
                <a:lnTo>
                  <a:pt x="360" y="576"/>
                </a:lnTo>
                <a:lnTo>
                  <a:pt x="354" y="582"/>
                </a:lnTo>
                <a:lnTo>
                  <a:pt x="348" y="582"/>
                </a:lnTo>
                <a:lnTo>
                  <a:pt x="348" y="588"/>
                </a:lnTo>
                <a:lnTo>
                  <a:pt x="348" y="594"/>
                </a:lnTo>
                <a:lnTo>
                  <a:pt x="354" y="594"/>
                </a:lnTo>
                <a:lnTo>
                  <a:pt x="354" y="600"/>
                </a:lnTo>
                <a:lnTo>
                  <a:pt x="360" y="594"/>
                </a:lnTo>
                <a:lnTo>
                  <a:pt x="366" y="594"/>
                </a:lnTo>
                <a:lnTo>
                  <a:pt x="372" y="594"/>
                </a:lnTo>
                <a:lnTo>
                  <a:pt x="378" y="600"/>
                </a:lnTo>
                <a:lnTo>
                  <a:pt x="384" y="612"/>
                </a:lnTo>
                <a:lnTo>
                  <a:pt x="396" y="624"/>
                </a:lnTo>
                <a:lnTo>
                  <a:pt x="408" y="642"/>
                </a:lnTo>
                <a:lnTo>
                  <a:pt x="408" y="648"/>
                </a:lnTo>
                <a:lnTo>
                  <a:pt x="396" y="648"/>
                </a:lnTo>
                <a:lnTo>
                  <a:pt x="408" y="678"/>
                </a:lnTo>
                <a:lnTo>
                  <a:pt x="414" y="696"/>
                </a:lnTo>
                <a:lnTo>
                  <a:pt x="420" y="708"/>
                </a:lnTo>
                <a:lnTo>
                  <a:pt x="426" y="708"/>
                </a:lnTo>
                <a:lnTo>
                  <a:pt x="444" y="732"/>
                </a:lnTo>
                <a:lnTo>
                  <a:pt x="456" y="750"/>
                </a:lnTo>
                <a:lnTo>
                  <a:pt x="468" y="756"/>
                </a:lnTo>
                <a:lnTo>
                  <a:pt x="480" y="762"/>
                </a:lnTo>
                <a:lnTo>
                  <a:pt x="492" y="762"/>
                </a:lnTo>
                <a:lnTo>
                  <a:pt x="504" y="762"/>
                </a:lnTo>
                <a:lnTo>
                  <a:pt x="522" y="774"/>
                </a:lnTo>
                <a:lnTo>
                  <a:pt x="534" y="780"/>
                </a:lnTo>
                <a:lnTo>
                  <a:pt x="534" y="786"/>
                </a:lnTo>
                <a:lnTo>
                  <a:pt x="534" y="792"/>
                </a:lnTo>
                <a:lnTo>
                  <a:pt x="540" y="798"/>
                </a:lnTo>
                <a:lnTo>
                  <a:pt x="546" y="798"/>
                </a:lnTo>
                <a:lnTo>
                  <a:pt x="546" y="804"/>
                </a:lnTo>
                <a:lnTo>
                  <a:pt x="546" y="810"/>
                </a:lnTo>
                <a:lnTo>
                  <a:pt x="540" y="810"/>
                </a:lnTo>
                <a:lnTo>
                  <a:pt x="534" y="816"/>
                </a:lnTo>
                <a:lnTo>
                  <a:pt x="534" y="822"/>
                </a:lnTo>
                <a:lnTo>
                  <a:pt x="528" y="828"/>
                </a:lnTo>
                <a:lnTo>
                  <a:pt x="516" y="828"/>
                </a:lnTo>
                <a:lnTo>
                  <a:pt x="510" y="834"/>
                </a:lnTo>
                <a:lnTo>
                  <a:pt x="504" y="834"/>
                </a:lnTo>
                <a:lnTo>
                  <a:pt x="504" y="840"/>
                </a:lnTo>
                <a:lnTo>
                  <a:pt x="504" y="852"/>
                </a:lnTo>
                <a:lnTo>
                  <a:pt x="498" y="852"/>
                </a:lnTo>
                <a:lnTo>
                  <a:pt x="492" y="846"/>
                </a:lnTo>
                <a:lnTo>
                  <a:pt x="474" y="858"/>
                </a:lnTo>
                <a:lnTo>
                  <a:pt x="468" y="864"/>
                </a:lnTo>
                <a:lnTo>
                  <a:pt x="462" y="858"/>
                </a:lnTo>
                <a:lnTo>
                  <a:pt x="462" y="864"/>
                </a:lnTo>
                <a:lnTo>
                  <a:pt x="462" y="870"/>
                </a:lnTo>
                <a:lnTo>
                  <a:pt x="462" y="882"/>
                </a:lnTo>
                <a:lnTo>
                  <a:pt x="456" y="888"/>
                </a:lnTo>
                <a:lnTo>
                  <a:pt x="450" y="894"/>
                </a:lnTo>
                <a:lnTo>
                  <a:pt x="438" y="894"/>
                </a:lnTo>
                <a:lnTo>
                  <a:pt x="432" y="894"/>
                </a:lnTo>
                <a:lnTo>
                  <a:pt x="432" y="900"/>
                </a:lnTo>
                <a:lnTo>
                  <a:pt x="420" y="900"/>
                </a:lnTo>
                <a:lnTo>
                  <a:pt x="402" y="906"/>
                </a:lnTo>
                <a:lnTo>
                  <a:pt x="390" y="912"/>
                </a:lnTo>
                <a:lnTo>
                  <a:pt x="384" y="918"/>
                </a:lnTo>
                <a:lnTo>
                  <a:pt x="378" y="930"/>
                </a:lnTo>
                <a:lnTo>
                  <a:pt x="372" y="936"/>
                </a:lnTo>
                <a:lnTo>
                  <a:pt x="366" y="936"/>
                </a:lnTo>
                <a:lnTo>
                  <a:pt x="354" y="942"/>
                </a:lnTo>
                <a:lnTo>
                  <a:pt x="360" y="942"/>
                </a:lnTo>
                <a:lnTo>
                  <a:pt x="366" y="960"/>
                </a:lnTo>
                <a:lnTo>
                  <a:pt x="366" y="966"/>
                </a:lnTo>
                <a:lnTo>
                  <a:pt x="348" y="972"/>
                </a:lnTo>
                <a:lnTo>
                  <a:pt x="336" y="978"/>
                </a:lnTo>
                <a:lnTo>
                  <a:pt x="342" y="972"/>
                </a:lnTo>
                <a:lnTo>
                  <a:pt x="336" y="972"/>
                </a:lnTo>
                <a:lnTo>
                  <a:pt x="330" y="978"/>
                </a:lnTo>
                <a:lnTo>
                  <a:pt x="324" y="984"/>
                </a:lnTo>
                <a:lnTo>
                  <a:pt x="324" y="1008"/>
                </a:lnTo>
                <a:lnTo>
                  <a:pt x="330" y="1014"/>
                </a:lnTo>
                <a:lnTo>
                  <a:pt x="330" y="1020"/>
                </a:lnTo>
                <a:lnTo>
                  <a:pt x="324" y="1032"/>
                </a:lnTo>
                <a:lnTo>
                  <a:pt x="312" y="1032"/>
                </a:lnTo>
                <a:lnTo>
                  <a:pt x="306" y="1032"/>
                </a:lnTo>
                <a:lnTo>
                  <a:pt x="300" y="1038"/>
                </a:lnTo>
                <a:lnTo>
                  <a:pt x="288" y="1044"/>
                </a:lnTo>
                <a:lnTo>
                  <a:pt x="288" y="1062"/>
                </a:lnTo>
                <a:lnTo>
                  <a:pt x="288" y="1074"/>
                </a:lnTo>
                <a:lnTo>
                  <a:pt x="288" y="1098"/>
                </a:lnTo>
                <a:lnTo>
                  <a:pt x="282" y="1104"/>
                </a:lnTo>
                <a:lnTo>
                  <a:pt x="282" y="1110"/>
                </a:lnTo>
                <a:lnTo>
                  <a:pt x="270" y="1122"/>
                </a:lnTo>
                <a:lnTo>
                  <a:pt x="258" y="1146"/>
                </a:lnTo>
                <a:close/>
              </a:path>
            </a:pathLst>
          </a:custGeom>
          <a:solidFill>
            <a:srgbClr val="00CC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2" name="Cataluña2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>
            <a:spLocks/>
          </xdr:cNvSpPr>
        </xdr:nvSpPr>
        <xdr:spPr bwMode="auto">
          <a:xfrm>
            <a:off x="13336917" y="1487451"/>
            <a:ext cx="1351672" cy="1318324"/>
          </a:xfrm>
          <a:custGeom>
            <a:avLst/>
            <a:gdLst/>
            <a:ahLst/>
            <a:cxnLst>
              <a:cxn ang="0">
                <a:pos x="144" y="876"/>
              </a:cxn>
              <a:cxn ang="0">
                <a:pos x="180" y="870"/>
              </a:cxn>
              <a:cxn ang="0">
                <a:pos x="162" y="882"/>
              </a:cxn>
              <a:cxn ang="0">
                <a:pos x="144" y="900"/>
              </a:cxn>
              <a:cxn ang="0">
                <a:pos x="180" y="882"/>
              </a:cxn>
              <a:cxn ang="0">
                <a:pos x="216" y="846"/>
              </a:cxn>
              <a:cxn ang="0">
                <a:pos x="210" y="828"/>
              </a:cxn>
              <a:cxn ang="0">
                <a:pos x="186" y="804"/>
              </a:cxn>
              <a:cxn ang="0">
                <a:pos x="192" y="816"/>
              </a:cxn>
              <a:cxn ang="0">
                <a:pos x="162" y="810"/>
              </a:cxn>
              <a:cxn ang="0">
                <a:pos x="192" y="780"/>
              </a:cxn>
              <a:cxn ang="0">
                <a:pos x="246" y="714"/>
              </a:cxn>
              <a:cxn ang="0">
                <a:pos x="312" y="684"/>
              </a:cxn>
              <a:cxn ang="0">
                <a:pos x="378" y="654"/>
              </a:cxn>
              <a:cxn ang="0">
                <a:pos x="450" y="636"/>
              </a:cxn>
              <a:cxn ang="0">
                <a:pos x="528" y="606"/>
              </a:cxn>
              <a:cxn ang="0">
                <a:pos x="576" y="588"/>
              </a:cxn>
              <a:cxn ang="0">
                <a:pos x="606" y="540"/>
              </a:cxn>
              <a:cxn ang="0">
                <a:pos x="642" y="510"/>
              </a:cxn>
              <a:cxn ang="0">
                <a:pos x="768" y="420"/>
              </a:cxn>
              <a:cxn ang="0">
                <a:pos x="798" y="408"/>
              </a:cxn>
              <a:cxn ang="0">
                <a:pos x="840" y="372"/>
              </a:cxn>
              <a:cxn ang="0">
                <a:pos x="852" y="360"/>
              </a:cxn>
              <a:cxn ang="0">
                <a:pos x="876" y="318"/>
              </a:cxn>
              <a:cxn ang="0">
                <a:pos x="870" y="288"/>
              </a:cxn>
              <a:cxn ang="0">
                <a:pos x="852" y="252"/>
              </a:cxn>
              <a:cxn ang="0">
                <a:pos x="840" y="198"/>
              </a:cxn>
              <a:cxn ang="0">
                <a:pos x="870" y="198"/>
              </a:cxn>
              <a:cxn ang="0">
                <a:pos x="888" y="174"/>
              </a:cxn>
              <a:cxn ang="0">
                <a:pos x="876" y="168"/>
              </a:cxn>
              <a:cxn ang="0">
                <a:pos x="852" y="162"/>
              </a:cxn>
              <a:cxn ang="0">
                <a:pos x="828" y="138"/>
              </a:cxn>
              <a:cxn ang="0">
                <a:pos x="708" y="150"/>
              </a:cxn>
              <a:cxn ang="0">
                <a:pos x="642" y="168"/>
              </a:cxn>
              <a:cxn ang="0">
                <a:pos x="552" y="174"/>
              </a:cxn>
              <a:cxn ang="0">
                <a:pos x="456" y="120"/>
              </a:cxn>
              <a:cxn ang="0">
                <a:pos x="384" y="120"/>
              </a:cxn>
              <a:cxn ang="0">
                <a:pos x="360" y="48"/>
              </a:cxn>
              <a:cxn ang="0">
                <a:pos x="270" y="24"/>
              </a:cxn>
              <a:cxn ang="0">
                <a:pos x="144" y="0"/>
              </a:cxn>
              <a:cxn ang="0">
                <a:pos x="132" y="84"/>
              </a:cxn>
              <a:cxn ang="0">
                <a:pos x="132" y="120"/>
              </a:cxn>
              <a:cxn ang="0">
                <a:pos x="132" y="168"/>
              </a:cxn>
              <a:cxn ang="0">
                <a:pos x="132" y="234"/>
              </a:cxn>
              <a:cxn ang="0">
                <a:pos x="114" y="318"/>
              </a:cxn>
              <a:cxn ang="0">
                <a:pos x="66" y="414"/>
              </a:cxn>
              <a:cxn ang="0">
                <a:pos x="30" y="450"/>
              </a:cxn>
              <a:cxn ang="0">
                <a:pos x="54" y="480"/>
              </a:cxn>
              <a:cxn ang="0">
                <a:pos x="60" y="522"/>
              </a:cxn>
              <a:cxn ang="0">
                <a:pos x="36" y="564"/>
              </a:cxn>
              <a:cxn ang="0">
                <a:pos x="54" y="612"/>
              </a:cxn>
              <a:cxn ang="0">
                <a:pos x="30" y="648"/>
              </a:cxn>
              <a:cxn ang="0">
                <a:pos x="12" y="690"/>
              </a:cxn>
              <a:cxn ang="0">
                <a:pos x="24" y="714"/>
              </a:cxn>
              <a:cxn ang="0">
                <a:pos x="24" y="768"/>
              </a:cxn>
              <a:cxn ang="0">
                <a:pos x="18" y="804"/>
              </a:cxn>
              <a:cxn ang="0">
                <a:pos x="12" y="822"/>
              </a:cxn>
              <a:cxn ang="0">
                <a:pos x="36" y="828"/>
              </a:cxn>
              <a:cxn ang="0">
                <a:pos x="54" y="858"/>
              </a:cxn>
              <a:cxn ang="0">
                <a:pos x="90" y="882"/>
              </a:cxn>
              <a:cxn ang="0">
                <a:pos x="120" y="906"/>
              </a:cxn>
            </a:cxnLst>
            <a:rect l="0" t="0" r="r" b="b"/>
            <a:pathLst>
              <a:path w="894" h="906">
                <a:moveTo>
                  <a:pt x="120" y="906"/>
                </a:moveTo>
                <a:lnTo>
                  <a:pt x="120" y="900"/>
                </a:lnTo>
                <a:lnTo>
                  <a:pt x="126" y="894"/>
                </a:lnTo>
                <a:lnTo>
                  <a:pt x="144" y="876"/>
                </a:lnTo>
                <a:lnTo>
                  <a:pt x="150" y="876"/>
                </a:lnTo>
                <a:lnTo>
                  <a:pt x="156" y="876"/>
                </a:lnTo>
                <a:lnTo>
                  <a:pt x="168" y="870"/>
                </a:lnTo>
                <a:lnTo>
                  <a:pt x="180" y="870"/>
                </a:lnTo>
                <a:lnTo>
                  <a:pt x="180" y="876"/>
                </a:lnTo>
                <a:lnTo>
                  <a:pt x="168" y="888"/>
                </a:lnTo>
                <a:lnTo>
                  <a:pt x="162" y="888"/>
                </a:lnTo>
                <a:lnTo>
                  <a:pt x="162" y="882"/>
                </a:lnTo>
                <a:lnTo>
                  <a:pt x="150" y="888"/>
                </a:lnTo>
                <a:lnTo>
                  <a:pt x="144" y="888"/>
                </a:lnTo>
                <a:lnTo>
                  <a:pt x="144" y="894"/>
                </a:lnTo>
                <a:lnTo>
                  <a:pt x="144" y="900"/>
                </a:lnTo>
                <a:lnTo>
                  <a:pt x="150" y="900"/>
                </a:lnTo>
                <a:lnTo>
                  <a:pt x="168" y="894"/>
                </a:lnTo>
                <a:lnTo>
                  <a:pt x="180" y="888"/>
                </a:lnTo>
                <a:lnTo>
                  <a:pt x="180" y="882"/>
                </a:lnTo>
                <a:lnTo>
                  <a:pt x="180" y="870"/>
                </a:lnTo>
                <a:lnTo>
                  <a:pt x="198" y="858"/>
                </a:lnTo>
                <a:lnTo>
                  <a:pt x="216" y="852"/>
                </a:lnTo>
                <a:lnTo>
                  <a:pt x="216" y="846"/>
                </a:lnTo>
                <a:lnTo>
                  <a:pt x="222" y="840"/>
                </a:lnTo>
                <a:lnTo>
                  <a:pt x="228" y="834"/>
                </a:lnTo>
                <a:lnTo>
                  <a:pt x="222" y="834"/>
                </a:lnTo>
                <a:lnTo>
                  <a:pt x="210" y="828"/>
                </a:lnTo>
                <a:lnTo>
                  <a:pt x="198" y="822"/>
                </a:lnTo>
                <a:lnTo>
                  <a:pt x="198" y="810"/>
                </a:lnTo>
                <a:lnTo>
                  <a:pt x="192" y="810"/>
                </a:lnTo>
                <a:lnTo>
                  <a:pt x="186" y="804"/>
                </a:lnTo>
                <a:lnTo>
                  <a:pt x="180" y="804"/>
                </a:lnTo>
                <a:lnTo>
                  <a:pt x="180" y="810"/>
                </a:lnTo>
                <a:lnTo>
                  <a:pt x="186" y="810"/>
                </a:lnTo>
                <a:lnTo>
                  <a:pt x="192" y="816"/>
                </a:lnTo>
                <a:lnTo>
                  <a:pt x="186" y="816"/>
                </a:lnTo>
                <a:lnTo>
                  <a:pt x="174" y="816"/>
                </a:lnTo>
                <a:lnTo>
                  <a:pt x="168" y="810"/>
                </a:lnTo>
                <a:lnTo>
                  <a:pt x="162" y="810"/>
                </a:lnTo>
                <a:lnTo>
                  <a:pt x="168" y="804"/>
                </a:lnTo>
                <a:lnTo>
                  <a:pt x="180" y="798"/>
                </a:lnTo>
                <a:lnTo>
                  <a:pt x="186" y="786"/>
                </a:lnTo>
                <a:lnTo>
                  <a:pt x="192" y="780"/>
                </a:lnTo>
                <a:lnTo>
                  <a:pt x="198" y="768"/>
                </a:lnTo>
                <a:lnTo>
                  <a:pt x="210" y="744"/>
                </a:lnTo>
                <a:lnTo>
                  <a:pt x="228" y="726"/>
                </a:lnTo>
                <a:lnTo>
                  <a:pt x="246" y="714"/>
                </a:lnTo>
                <a:lnTo>
                  <a:pt x="264" y="702"/>
                </a:lnTo>
                <a:lnTo>
                  <a:pt x="282" y="696"/>
                </a:lnTo>
                <a:lnTo>
                  <a:pt x="306" y="690"/>
                </a:lnTo>
                <a:lnTo>
                  <a:pt x="312" y="684"/>
                </a:lnTo>
                <a:lnTo>
                  <a:pt x="324" y="678"/>
                </a:lnTo>
                <a:lnTo>
                  <a:pt x="342" y="672"/>
                </a:lnTo>
                <a:lnTo>
                  <a:pt x="354" y="666"/>
                </a:lnTo>
                <a:lnTo>
                  <a:pt x="378" y="654"/>
                </a:lnTo>
                <a:lnTo>
                  <a:pt x="402" y="642"/>
                </a:lnTo>
                <a:lnTo>
                  <a:pt x="420" y="642"/>
                </a:lnTo>
                <a:lnTo>
                  <a:pt x="438" y="636"/>
                </a:lnTo>
                <a:lnTo>
                  <a:pt x="450" y="636"/>
                </a:lnTo>
                <a:lnTo>
                  <a:pt x="462" y="630"/>
                </a:lnTo>
                <a:lnTo>
                  <a:pt x="492" y="618"/>
                </a:lnTo>
                <a:lnTo>
                  <a:pt x="516" y="606"/>
                </a:lnTo>
                <a:lnTo>
                  <a:pt x="528" y="606"/>
                </a:lnTo>
                <a:lnTo>
                  <a:pt x="546" y="600"/>
                </a:lnTo>
                <a:lnTo>
                  <a:pt x="558" y="600"/>
                </a:lnTo>
                <a:lnTo>
                  <a:pt x="570" y="594"/>
                </a:lnTo>
                <a:lnTo>
                  <a:pt x="576" y="588"/>
                </a:lnTo>
                <a:lnTo>
                  <a:pt x="582" y="582"/>
                </a:lnTo>
                <a:lnTo>
                  <a:pt x="588" y="558"/>
                </a:lnTo>
                <a:lnTo>
                  <a:pt x="594" y="552"/>
                </a:lnTo>
                <a:lnTo>
                  <a:pt x="606" y="540"/>
                </a:lnTo>
                <a:lnTo>
                  <a:pt x="612" y="528"/>
                </a:lnTo>
                <a:lnTo>
                  <a:pt x="618" y="522"/>
                </a:lnTo>
                <a:lnTo>
                  <a:pt x="624" y="516"/>
                </a:lnTo>
                <a:lnTo>
                  <a:pt x="642" y="510"/>
                </a:lnTo>
                <a:lnTo>
                  <a:pt x="714" y="456"/>
                </a:lnTo>
                <a:lnTo>
                  <a:pt x="738" y="450"/>
                </a:lnTo>
                <a:lnTo>
                  <a:pt x="762" y="438"/>
                </a:lnTo>
                <a:lnTo>
                  <a:pt x="768" y="420"/>
                </a:lnTo>
                <a:lnTo>
                  <a:pt x="774" y="414"/>
                </a:lnTo>
                <a:lnTo>
                  <a:pt x="786" y="414"/>
                </a:lnTo>
                <a:lnTo>
                  <a:pt x="792" y="414"/>
                </a:lnTo>
                <a:lnTo>
                  <a:pt x="798" y="408"/>
                </a:lnTo>
                <a:lnTo>
                  <a:pt x="810" y="390"/>
                </a:lnTo>
                <a:lnTo>
                  <a:pt x="822" y="384"/>
                </a:lnTo>
                <a:lnTo>
                  <a:pt x="828" y="378"/>
                </a:lnTo>
                <a:lnTo>
                  <a:pt x="840" y="372"/>
                </a:lnTo>
                <a:lnTo>
                  <a:pt x="840" y="360"/>
                </a:lnTo>
                <a:lnTo>
                  <a:pt x="846" y="354"/>
                </a:lnTo>
                <a:lnTo>
                  <a:pt x="852" y="354"/>
                </a:lnTo>
                <a:lnTo>
                  <a:pt x="852" y="360"/>
                </a:lnTo>
                <a:lnTo>
                  <a:pt x="858" y="354"/>
                </a:lnTo>
                <a:lnTo>
                  <a:pt x="864" y="348"/>
                </a:lnTo>
                <a:lnTo>
                  <a:pt x="870" y="330"/>
                </a:lnTo>
                <a:lnTo>
                  <a:pt x="876" y="318"/>
                </a:lnTo>
                <a:lnTo>
                  <a:pt x="876" y="306"/>
                </a:lnTo>
                <a:lnTo>
                  <a:pt x="876" y="300"/>
                </a:lnTo>
                <a:lnTo>
                  <a:pt x="870" y="294"/>
                </a:lnTo>
                <a:lnTo>
                  <a:pt x="870" y="288"/>
                </a:lnTo>
                <a:lnTo>
                  <a:pt x="870" y="276"/>
                </a:lnTo>
                <a:lnTo>
                  <a:pt x="870" y="264"/>
                </a:lnTo>
                <a:lnTo>
                  <a:pt x="864" y="258"/>
                </a:lnTo>
                <a:lnTo>
                  <a:pt x="852" y="252"/>
                </a:lnTo>
                <a:lnTo>
                  <a:pt x="846" y="246"/>
                </a:lnTo>
                <a:lnTo>
                  <a:pt x="840" y="228"/>
                </a:lnTo>
                <a:lnTo>
                  <a:pt x="840" y="210"/>
                </a:lnTo>
                <a:lnTo>
                  <a:pt x="840" y="198"/>
                </a:lnTo>
                <a:lnTo>
                  <a:pt x="846" y="198"/>
                </a:lnTo>
                <a:lnTo>
                  <a:pt x="858" y="204"/>
                </a:lnTo>
                <a:lnTo>
                  <a:pt x="870" y="204"/>
                </a:lnTo>
                <a:lnTo>
                  <a:pt x="870" y="198"/>
                </a:lnTo>
                <a:lnTo>
                  <a:pt x="882" y="198"/>
                </a:lnTo>
                <a:lnTo>
                  <a:pt x="888" y="192"/>
                </a:lnTo>
                <a:lnTo>
                  <a:pt x="882" y="186"/>
                </a:lnTo>
                <a:lnTo>
                  <a:pt x="888" y="174"/>
                </a:lnTo>
                <a:lnTo>
                  <a:pt x="894" y="168"/>
                </a:lnTo>
                <a:lnTo>
                  <a:pt x="888" y="168"/>
                </a:lnTo>
                <a:lnTo>
                  <a:pt x="876" y="162"/>
                </a:lnTo>
                <a:lnTo>
                  <a:pt x="876" y="168"/>
                </a:lnTo>
                <a:lnTo>
                  <a:pt x="870" y="168"/>
                </a:lnTo>
                <a:lnTo>
                  <a:pt x="864" y="162"/>
                </a:lnTo>
                <a:lnTo>
                  <a:pt x="864" y="168"/>
                </a:lnTo>
                <a:lnTo>
                  <a:pt x="852" y="162"/>
                </a:lnTo>
                <a:lnTo>
                  <a:pt x="852" y="150"/>
                </a:lnTo>
                <a:lnTo>
                  <a:pt x="852" y="138"/>
                </a:lnTo>
                <a:lnTo>
                  <a:pt x="846" y="120"/>
                </a:lnTo>
                <a:lnTo>
                  <a:pt x="828" y="138"/>
                </a:lnTo>
                <a:lnTo>
                  <a:pt x="792" y="114"/>
                </a:lnTo>
                <a:lnTo>
                  <a:pt x="756" y="138"/>
                </a:lnTo>
                <a:lnTo>
                  <a:pt x="726" y="138"/>
                </a:lnTo>
                <a:lnTo>
                  <a:pt x="708" y="150"/>
                </a:lnTo>
                <a:lnTo>
                  <a:pt x="714" y="180"/>
                </a:lnTo>
                <a:lnTo>
                  <a:pt x="684" y="174"/>
                </a:lnTo>
                <a:lnTo>
                  <a:pt x="666" y="180"/>
                </a:lnTo>
                <a:lnTo>
                  <a:pt x="642" y="168"/>
                </a:lnTo>
                <a:lnTo>
                  <a:pt x="630" y="150"/>
                </a:lnTo>
                <a:lnTo>
                  <a:pt x="582" y="150"/>
                </a:lnTo>
                <a:lnTo>
                  <a:pt x="558" y="156"/>
                </a:lnTo>
                <a:lnTo>
                  <a:pt x="552" y="174"/>
                </a:lnTo>
                <a:lnTo>
                  <a:pt x="528" y="180"/>
                </a:lnTo>
                <a:lnTo>
                  <a:pt x="504" y="156"/>
                </a:lnTo>
                <a:lnTo>
                  <a:pt x="492" y="126"/>
                </a:lnTo>
                <a:lnTo>
                  <a:pt x="456" y="120"/>
                </a:lnTo>
                <a:lnTo>
                  <a:pt x="426" y="150"/>
                </a:lnTo>
                <a:lnTo>
                  <a:pt x="378" y="150"/>
                </a:lnTo>
                <a:lnTo>
                  <a:pt x="366" y="138"/>
                </a:lnTo>
                <a:lnTo>
                  <a:pt x="384" y="120"/>
                </a:lnTo>
                <a:lnTo>
                  <a:pt x="372" y="96"/>
                </a:lnTo>
                <a:lnTo>
                  <a:pt x="384" y="78"/>
                </a:lnTo>
                <a:lnTo>
                  <a:pt x="378" y="60"/>
                </a:lnTo>
                <a:lnTo>
                  <a:pt x="360" y="48"/>
                </a:lnTo>
                <a:lnTo>
                  <a:pt x="330" y="30"/>
                </a:lnTo>
                <a:lnTo>
                  <a:pt x="300" y="24"/>
                </a:lnTo>
                <a:lnTo>
                  <a:pt x="288" y="36"/>
                </a:lnTo>
                <a:lnTo>
                  <a:pt x="270" y="24"/>
                </a:lnTo>
                <a:lnTo>
                  <a:pt x="234" y="24"/>
                </a:lnTo>
                <a:lnTo>
                  <a:pt x="192" y="24"/>
                </a:lnTo>
                <a:lnTo>
                  <a:pt x="174" y="6"/>
                </a:lnTo>
                <a:lnTo>
                  <a:pt x="144" y="0"/>
                </a:lnTo>
                <a:lnTo>
                  <a:pt x="96" y="0"/>
                </a:lnTo>
                <a:lnTo>
                  <a:pt x="108" y="36"/>
                </a:lnTo>
                <a:lnTo>
                  <a:pt x="120" y="66"/>
                </a:lnTo>
                <a:lnTo>
                  <a:pt x="132" y="84"/>
                </a:lnTo>
                <a:lnTo>
                  <a:pt x="138" y="90"/>
                </a:lnTo>
                <a:lnTo>
                  <a:pt x="138" y="108"/>
                </a:lnTo>
                <a:lnTo>
                  <a:pt x="132" y="114"/>
                </a:lnTo>
                <a:lnTo>
                  <a:pt x="132" y="120"/>
                </a:lnTo>
                <a:lnTo>
                  <a:pt x="126" y="126"/>
                </a:lnTo>
                <a:lnTo>
                  <a:pt x="126" y="150"/>
                </a:lnTo>
                <a:lnTo>
                  <a:pt x="132" y="156"/>
                </a:lnTo>
                <a:lnTo>
                  <a:pt x="132" y="168"/>
                </a:lnTo>
                <a:lnTo>
                  <a:pt x="138" y="174"/>
                </a:lnTo>
                <a:lnTo>
                  <a:pt x="138" y="204"/>
                </a:lnTo>
                <a:lnTo>
                  <a:pt x="132" y="216"/>
                </a:lnTo>
                <a:lnTo>
                  <a:pt x="132" y="234"/>
                </a:lnTo>
                <a:lnTo>
                  <a:pt x="126" y="240"/>
                </a:lnTo>
                <a:lnTo>
                  <a:pt x="126" y="276"/>
                </a:lnTo>
                <a:lnTo>
                  <a:pt x="114" y="294"/>
                </a:lnTo>
                <a:lnTo>
                  <a:pt x="114" y="318"/>
                </a:lnTo>
                <a:lnTo>
                  <a:pt x="102" y="330"/>
                </a:lnTo>
                <a:lnTo>
                  <a:pt x="102" y="378"/>
                </a:lnTo>
                <a:lnTo>
                  <a:pt x="78" y="396"/>
                </a:lnTo>
                <a:lnTo>
                  <a:pt x="66" y="414"/>
                </a:lnTo>
                <a:lnTo>
                  <a:pt x="54" y="414"/>
                </a:lnTo>
                <a:lnTo>
                  <a:pt x="42" y="420"/>
                </a:lnTo>
                <a:lnTo>
                  <a:pt x="30" y="444"/>
                </a:lnTo>
                <a:lnTo>
                  <a:pt x="30" y="450"/>
                </a:lnTo>
                <a:lnTo>
                  <a:pt x="36" y="468"/>
                </a:lnTo>
                <a:lnTo>
                  <a:pt x="36" y="474"/>
                </a:lnTo>
                <a:lnTo>
                  <a:pt x="42" y="474"/>
                </a:lnTo>
                <a:lnTo>
                  <a:pt x="54" y="480"/>
                </a:lnTo>
                <a:lnTo>
                  <a:pt x="60" y="480"/>
                </a:lnTo>
                <a:lnTo>
                  <a:pt x="66" y="492"/>
                </a:lnTo>
                <a:lnTo>
                  <a:pt x="66" y="510"/>
                </a:lnTo>
                <a:lnTo>
                  <a:pt x="60" y="522"/>
                </a:lnTo>
                <a:lnTo>
                  <a:pt x="42" y="528"/>
                </a:lnTo>
                <a:lnTo>
                  <a:pt x="36" y="528"/>
                </a:lnTo>
                <a:lnTo>
                  <a:pt x="36" y="552"/>
                </a:lnTo>
                <a:lnTo>
                  <a:pt x="36" y="564"/>
                </a:lnTo>
                <a:lnTo>
                  <a:pt x="42" y="570"/>
                </a:lnTo>
                <a:lnTo>
                  <a:pt x="54" y="588"/>
                </a:lnTo>
                <a:lnTo>
                  <a:pt x="42" y="594"/>
                </a:lnTo>
                <a:lnTo>
                  <a:pt x="54" y="612"/>
                </a:lnTo>
                <a:lnTo>
                  <a:pt x="54" y="618"/>
                </a:lnTo>
                <a:lnTo>
                  <a:pt x="42" y="624"/>
                </a:lnTo>
                <a:lnTo>
                  <a:pt x="36" y="630"/>
                </a:lnTo>
                <a:lnTo>
                  <a:pt x="30" y="648"/>
                </a:lnTo>
                <a:lnTo>
                  <a:pt x="12" y="672"/>
                </a:lnTo>
                <a:lnTo>
                  <a:pt x="0" y="672"/>
                </a:lnTo>
                <a:lnTo>
                  <a:pt x="0" y="690"/>
                </a:lnTo>
                <a:lnTo>
                  <a:pt x="12" y="690"/>
                </a:lnTo>
                <a:lnTo>
                  <a:pt x="12" y="702"/>
                </a:lnTo>
                <a:lnTo>
                  <a:pt x="18" y="690"/>
                </a:lnTo>
                <a:lnTo>
                  <a:pt x="24" y="702"/>
                </a:lnTo>
                <a:lnTo>
                  <a:pt x="24" y="714"/>
                </a:lnTo>
                <a:lnTo>
                  <a:pt x="30" y="720"/>
                </a:lnTo>
                <a:lnTo>
                  <a:pt x="24" y="738"/>
                </a:lnTo>
                <a:lnTo>
                  <a:pt x="24" y="744"/>
                </a:lnTo>
                <a:lnTo>
                  <a:pt x="24" y="768"/>
                </a:lnTo>
                <a:lnTo>
                  <a:pt x="24" y="774"/>
                </a:lnTo>
                <a:lnTo>
                  <a:pt x="30" y="780"/>
                </a:lnTo>
                <a:lnTo>
                  <a:pt x="30" y="792"/>
                </a:lnTo>
                <a:lnTo>
                  <a:pt x="18" y="804"/>
                </a:lnTo>
                <a:lnTo>
                  <a:pt x="12" y="804"/>
                </a:lnTo>
                <a:lnTo>
                  <a:pt x="0" y="810"/>
                </a:lnTo>
                <a:lnTo>
                  <a:pt x="0" y="822"/>
                </a:lnTo>
                <a:lnTo>
                  <a:pt x="12" y="822"/>
                </a:lnTo>
                <a:lnTo>
                  <a:pt x="18" y="810"/>
                </a:lnTo>
                <a:lnTo>
                  <a:pt x="24" y="822"/>
                </a:lnTo>
                <a:lnTo>
                  <a:pt x="30" y="822"/>
                </a:lnTo>
                <a:lnTo>
                  <a:pt x="36" y="828"/>
                </a:lnTo>
                <a:lnTo>
                  <a:pt x="30" y="834"/>
                </a:lnTo>
                <a:lnTo>
                  <a:pt x="30" y="852"/>
                </a:lnTo>
                <a:lnTo>
                  <a:pt x="36" y="858"/>
                </a:lnTo>
                <a:lnTo>
                  <a:pt x="54" y="858"/>
                </a:lnTo>
                <a:lnTo>
                  <a:pt x="66" y="864"/>
                </a:lnTo>
                <a:lnTo>
                  <a:pt x="78" y="864"/>
                </a:lnTo>
                <a:lnTo>
                  <a:pt x="90" y="870"/>
                </a:lnTo>
                <a:lnTo>
                  <a:pt x="90" y="882"/>
                </a:lnTo>
                <a:lnTo>
                  <a:pt x="96" y="888"/>
                </a:lnTo>
                <a:lnTo>
                  <a:pt x="102" y="888"/>
                </a:lnTo>
                <a:lnTo>
                  <a:pt x="102" y="894"/>
                </a:lnTo>
                <a:lnTo>
                  <a:pt x="120" y="906"/>
                </a:lnTo>
                <a:close/>
              </a:path>
            </a:pathLst>
          </a:custGeom>
          <a:solidFill>
            <a:srgbClr val="0099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23" name="Castilla León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GrpSpPr/>
        </xdr:nvGrpSpPr>
        <xdr:grpSpPr>
          <a:xfrm>
            <a:off x="10107419" y="1321569"/>
            <a:ext cx="2349549" cy="1763586"/>
            <a:chOff x="3295650" y="1133475"/>
            <a:chExt cx="2466975" cy="1924050"/>
          </a:xfrm>
        </xdr:grpSpPr>
        <xdr:sp macro="" textlink="">
          <xdr:nvSpPr>
            <xdr:cNvPr id="53" name="Castilla León">
              <a:extLst>
                <a:ext uri="{FF2B5EF4-FFF2-40B4-BE49-F238E27FC236}">
                  <a16:creationId xmlns:a16="http://schemas.microsoft.com/office/drawing/2014/main" id="{00000000-0008-0000-0200-000035000000}"/>
                </a:ext>
              </a:extLst>
            </xdr:cNvPr>
            <xdr:cNvSpPr>
              <a:spLocks/>
            </xdr:cNvSpPr>
          </xdr:nvSpPr>
          <xdr:spPr bwMode="auto">
            <a:xfrm>
              <a:off x="3295650" y="1133475"/>
              <a:ext cx="2466975" cy="1924050"/>
            </a:xfrm>
            <a:custGeom>
              <a:avLst/>
              <a:gdLst/>
              <a:ahLst/>
              <a:cxnLst>
                <a:cxn ang="0">
                  <a:pos x="1032" y="798"/>
                </a:cxn>
                <a:cxn ang="0">
                  <a:pos x="936" y="876"/>
                </a:cxn>
                <a:cxn ang="0">
                  <a:pos x="876" y="966"/>
                </a:cxn>
                <a:cxn ang="0">
                  <a:pos x="810" y="1074"/>
                </a:cxn>
                <a:cxn ang="0">
                  <a:pos x="750" y="1128"/>
                </a:cxn>
                <a:cxn ang="0">
                  <a:pos x="696" y="1152"/>
                </a:cxn>
                <a:cxn ang="0">
                  <a:pos x="636" y="1176"/>
                </a:cxn>
                <a:cxn ang="0">
                  <a:pos x="588" y="1188"/>
                </a:cxn>
                <a:cxn ang="0">
                  <a:pos x="492" y="1164"/>
                </a:cxn>
                <a:cxn ang="0">
                  <a:pos x="402" y="1158"/>
                </a:cxn>
                <a:cxn ang="0">
                  <a:pos x="360" y="1122"/>
                </a:cxn>
                <a:cxn ang="0">
                  <a:pos x="300" y="1128"/>
                </a:cxn>
                <a:cxn ang="0">
                  <a:pos x="222" y="1074"/>
                </a:cxn>
                <a:cxn ang="0">
                  <a:pos x="144" y="1116"/>
                </a:cxn>
                <a:cxn ang="0">
                  <a:pos x="66" y="1146"/>
                </a:cxn>
                <a:cxn ang="0">
                  <a:pos x="66" y="840"/>
                </a:cxn>
                <a:cxn ang="0">
                  <a:pos x="204" y="708"/>
                </a:cxn>
                <a:cxn ang="0">
                  <a:pos x="186" y="618"/>
                </a:cxn>
                <a:cxn ang="0">
                  <a:pos x="72" y="480"/>
                </a:cxn>
                <a:cxn ang="0">
                  <a:pos x="30" y="432"/>
                </a:cxn>
                <a:cxn ang="0">
                  <a:pos x="72" y="324"/>
                </a:cxn>
                <a:cxn ang="0">
                  <a:pos x="48" y="276"/>
                </a:cxn>
                <a:cxn ang="0">
                  <a:pos x="18" y="216"/>
                </a:cxn>
                <a:cxn ang="0">
                  <a:pos x="72" y="156"/>
                </a:cxn>
                <a:cxn ang="0">
                  <a:pos x="168" y="120"/>
                </a:cxn>
                <a:cxn ang="0">
                  <a:pos x="246" y="84"/>
                </a:cxn>
                <a:cxn ang="0">
                  <a:pos x="348" y="108"/>
                </a:cxn>
                <a:cxn ang="0">
                  <a:pos x="456" y="84"/>
                </a:cxn>
                <a:cxn ang="0">
                  <a:pos x="552" y="54"/>
                </a:cxn>
                <a:cxn ang="0">
                  <a:pos x="648" y="36"/>
                </a:cxn>
                <a:cxn ang="0">
                  <a:pos x="816" y="114"/>
                </a:cxn>
                <a:cxn ang="0">
                  <a:pos x="900" y="186"/>
                </a:cxn>
                <a:cxn ang="0">
                  <a:pos x="930" y="138"/>
                </a:cxn>
                <a:cxn ang="0">
                  <a:pos x="900" y="108"/>
                </a:cxn>
                <a:cxn ang="0">
                  <a:pos x="1002" y="24"/>
                </a:cxn>
                <a:cxn ang="0">
                  <a:pos x="1134" y="30"/>
                </a:cxn>
                <a:cxn ang="0">
                  <a:pos x="1158" y="90"/>
                </a:cxn>
                <a:cxn ang="0">
                  <a:pos x="1164" y="126"/>
                </a:cxn>
                <a:cxn ang="0">
                  <a:pos x="1098" y="144"/>
                </a:cxn>
                <a:cxn ang="0">
                  <a:pos x="1146" y="174"/>
                </a:cxn>
                <a:cxn ang="0">
                  <a:pos x="1158" y="234"/>
                </a:cxn>
                <a:cxn ang="0">
                  <a:pos x="1170" y="330"/>
                </a:cxn>
                <a:cxn ang="0">
                  <a:pos x="1158" y="408"/>
                </a:cxn>
                <a:cxn ang="0">
                  <a:pos x="1248" y="450"/>
                </a:cxn>
                <a:cxn ang="0">
                  <a:pos x="1266" y="462"/>
                </a:cxn>
                <a:cxn ang="0">
                  <a:pos x="1314" y="468"/>
                </a:cxn>
                <a:cxn ang="0">
                  <a:pos x="1398" y="420"/>
                </a:cxn>
                <a:cxn ang="0">
                  <a:pos x="1440" y="462"/>
                </a:cxn>
                <a:cxn ang="0">
                  <a:pos x="1482" y="498"/>
                </a:cxn>
                <a:cxn ang="0">
                  <a:pos x="1542" y="552"/>
                </a:cxn>
                <a:cxn ang="0">
                  <a:pos x="1494" y="624"/>
                </a:cxn>
                <a:cxn ang="0">
                  <a:pos x="1476" y="684"/>
                </a:cxn>
                <a:cxn ang="0">
                  <a:pos x="1470" y="822"/>
                </a:cxn>
                <a:cxn ang="0">
                  <a:pos x="1380" y="822"/>
                </a:cxn>
                <a:cxn ang="0">
                  <a:pos x="1284" y="750"/>
                </a:cxn>
                <a:cxn ang="0">
                  <a:pos x="1212" y="738"/>
                </a:cxn>
              </a:cxnLst>
              <a:rect l="0" t="0" r="r" b="b"/>
              <a:pathLst>
                <a:path w="1554" h="1212">
                  <a:moveTo>
                    <a:pt x="1122" y="738"/>
                  </a:moveTo>
                  <a:lnTo>
                    <a:pt x="1122" y="750"/>
                  </a:lnTo>
                  <a:lnTo>
                    <a:pt x="1110" y="762"/>
                  </a:lnTo>
                  <a:lnTo>
                    <a:pt x="1074" y="762"/>
                  </a:lnTo>
                  <a:lnTo>
                    <a:pt x="1074" y="780"/>
                  </a:lnTo>
                  <a:lnTo>
                    <a:pt x="1062" y="780"/>
                  </a:lnTo>
                  <a:lnTo>
                    <a:pt x="1050" y="792"/>
                  </a:lnTo>
                  <a:lnTo>
                    <a:pt x="1044" y="798"/>
                  </a:lnTo>
                  <a:lnTo>
                    <a:pt x="1032" y="798"/>
                  </a:lnTo>
                  <a:lnTo>
                    <a:pt x="1014" y="804"/>
                  </a:lnTo>
                  <a:lnTo>
                    <a:pt x="1002" y="822"/>
                  </a:lnTo>
                  <a:lnTo>
                    <a:pt x="996" y="834"/>
                  </a:lnTo>
                  <a:lnTo>
                    <a:pt x="984" y="834"/>
                  </a:lnTo>
                  <a:lnTo>
                    <a:pt x="972" y="852"/>
                  </a:lnTo>
                  <a:lnTo>
                    <a:pt x="972" y="858"/>
                  </a:lnTo>
                  <a:lnTo>
                    <a:pt x="966" y="864"/>
                  </a:lnTo>
                  <a:lnTo>
                    <a:pt x="954" y="864"/>
                  </a:lnTo>
                  <a:lnTo>
                    <a:pt x="936" y="876"/>
                  </a:lnTo>
                  <a:lnTo>
                    <a:pt x="918" y="894"/>
                  </a:lnTo>
                  <a:lnTo>
                    <a:pt x="918" y="912"/>
                  </a:lnTo>
                  <a:lnTo>
                    <a:pt x="906" y="924"/>
                  </a:lnTo>
                  <a:lnTo>
                    <a:pt x="906" y="948"/>
                  </a:lnTo>
                  <a:lnTo>
                    <a:pt x="894" y="948"/>
                  </a:lnTo>
                  <a:lnTo>
                    <a:pt x="888" y="942"/>
                  </a:lnTo>
                  <a:lnTo>
                    <a:pt x="882" y="942"/>
                  </a:lnTo>
                  <a:lnTo>
                    <a:pt x="876" y="954"/>
                  </a:lnTo>
                  <a:lnTo>
                    <a:pt x="876" y="966"/>
                  </a:lnTo>
                  <a:lnTo>
                    <a:pt x="864" y="966"/>
                  </a:lnTo>
                  <a:lnTo>
                    <a:pt x="864" y="972"/>
                  </a:lnTo>
                  <a:lnTo>
                    <a:pt x="858" y="972"/>
                  </a:lnTo>
                  <a:lnTo>
                    <a:pt x="852" y="996"/>
                  </a:lnTo>
                  <a:lnTo>
                    <a:pt x="852" y="1014"/>
                  </a:lnTo>
                  <a:lnTo>
                    <a:pt x="828" y="1014"/>
                  </a:lnTo>
                  <a:lnTo>
                    <a:pt x="822" y="1026"/>
                  </a:lnTo>
                  <a:lnTo>
                    <a:pt x="810" y="1038"/>
                  </a:lnTo>
                  <a:lnTo>
                    <a:pt x="810" y="1074"/>
                  </a:lnTo>
                  <a:lnTo>
                    <a:pt x="804" y="1086"/>
                  </a:lnTo>
                  <a:lnTo>
                    <a:pt x="786" y="1086"/>
                  </a:lnTo>
                  <a:lnTo>
                    <a:pt x="780" y="1092"/>
                  </a:lnTo>
                  <a:lnTo>
                    <a:pt x="780" y="1098"/>
                  </a:lnTo>
                  <a:lnTo>
                    <a:pt x="774" y="1104"/>
                  </a:lnTo>
                  <a:lnTo>
                    <a:pt x="774" y="1116"/>
                  </a:lnTo>
                  <a:lnTo>
                    <a:pt x="768" y="1122"/>
                  </a:lnTo>
                  <a:lnTo>
                    <a:pt x="768" y="1128"/>
                  </a:lnTo>
                  <a:lnTo>
                    <a:pt x="750" y="1128"/>
                  </a:lnTo>
                  <a:lnTo>
                    <a:pt x="744" y="1134"/>
                  </a:lnTo>
                  <a:lnTo>
                    <a:pt x="738" y="1134"/>
                  </a:lnTo>
                  <a:lnTo>
                    <a:pt x="738" y="1146"/>
                  </a:lnTo>
                  <a:lnTo>
                    <a:pt x="732" y="1152"/>
                  </a:lnTo>
                  <a:lnTo>
                    <a:pt x="732" y="1164"/>
                  </a:lnTo>
                  <a:lnTo>
                    <a:pt x="714" y="1176"/>
                  </a:lnTo>
                  <a:lnTo>
                    <a:pt x="702" y="1176"/>
                  </a:lnTo>
                  <a:lnTo>
                    <a:pt x="696" y="1164"/>
                  </a:lnTo>
                  <a:lnTo>
                    <a:pt x="696" y="1152"/>
                  </a:lnTo>
                  <a:lnTo>
                    <a:pt x="690" y="1146"/>
                  </a:lnTo>
                  <a:lnTo>
                    <a:pt x="684" y="1146"/>
                  </a:lnTo>
                  <a:lnTo>
                    <a:pt x="672" y="1152"/>
                  </a:lnTo>
                  <a:lnTo>
                    <a:pt x="666" y="1146"/>
                  </a:lnTo>
                  <a:lnTo>
                    <a:pt x="660" y="1146"/>
                  </a:lnTo>
                  <a:lnTo>
                    <a:pt x="654" y="1152"/>
                  </a:lnTo>
                  <a:lnTo>
                    <a:pt x="654" y="1164"/>
                  </a:lnTo>
                  <a:lnTo>
                    <a:pt x="648" y="1176"/>
                  </a:lnTo>
                  <a:lnTo>
                    <a:pt x="636" y="1176"/>
                  </a:lnTo>
                  <a:lnTo>
                    <a:pt x="624" y="1188"/>
                  </a:lnTo>
                  <a:lnTo>
                    <a:pt x="624" y="1206"/>
                  </a:lnTo>
                  <a:lnTo>
                    <a:pt x="618" y="1206"/>
                  </a:lnTo>
                  <a:lnTo>
                    <a:pt x="612" y="1212"/>
                  </a:lnTo>
                  <a:lnTo>
                    <a:pt x="594" y="1212"/>
                  </a:lnTo>
                  <a:lnTo>
                    <a:pt x="594" y="1206"/>
                  </a:lnTo>
                  <a:lnTo>
                    <a:pt x="606" y="1194"/>
                  </a:lnTo>
                  <a:lnTo>
                    <a:pt x="594" y="1188"/>
                  </a:lnTo>
                  <a:lnTo>
                    <a:pt x="588" y="1188"/>
                  </a:lnTo>
                  <a:lnTo>
                    <a:pt x="582" y="1194"/>
                  </a:lnTo>
                  <a:lnTo>
                    <a:pt x="576" y="1194"/>
                  </a:lnTo>
                  <a:lnTo>
                    <a:pt x="558" y="1212"/>
                  </a:lnTo>
                  <a:lnTo>
                    <a:pt x="534" y="1212"/>
                  </a:lnTo>
                  <a:lnTo>
                    <a:pt x="504" y="1206"/>
                  </a:lnTo>
                  <a:lnTo>
                    <a:pt x="498" y="1206"/>
                  </a:lnTo>
                  <a:lnTo>
                    <a:pt x="498" y="1188"/>
                  </a:lnTo>
                  <a:lnTo>
                    <a:pt x="492" y="1188"/>
                  </a:lnTo>
                  <a:lnTo>
                    <a:pt x="492" y="1164"/>
                  </a:lnTo>
                  <a:lnTo>
                    <a:pt x="498" y="1158"/>
                  </a:lnTo>
                  <a:lnTo>
                    <a:pt x="498" y="1152"/>
                  </a:lnTo>
                  <a:lnTo>
                    <a:pt x="474" y="1152"/>
                  </a:lnTo>
                  <a:lnTo>
                    <a:pt x="468" y="1158"/>
                  </a:lnTo>
                  <a:lnTo>
                    <a:pt x="444" y="1176"/>
                  </a:lnTo>
                  <a:lnTo>
                    <a:pt x="432" y="1176"/>
                  </a:lnTo>
                  <a:lnTo>
                    <a:pt x="420" y="1164"/>
                  </a:lnTo>
                  <a:lnTo>
                    <a:pt x="414" y="1164"/>
                  </a:lnTo>
                  <a:lnTo>
                    <a:pt x="402" y="1158"/>
                  </a:lnTo>
                  <a:lnTo>
                    <a:pt x="402" y="1152"/>
                  </a:lnTo>
                  <a:lnTo>
                    <a:pt x="396" y="1152"/>
                  </a:lnTo>
                  <a:lnTo>
                    <a:pt x="396" y="1146"/>
                  </a:lnTo>
                  <a:lnTo>
                    <a:pt x="390" y="1134"/>
                  </a:lnTo>
                  <a:lnTo>
                    <a:pt x="384" y="1134"/>
                  </a:lnTo>
                  <a:lnTo>
                    <a:pt x="378" y="1134"/>
                  </a:lnTo>
                  <a:lnTo>
                    <a:pt x="366" y="1146"/>
                  </a:lnTo>
                  <a:lnTo>
                    <a:pt x="366" y="1122"/>
                  </a:lnTo>
                  <a:lnTo>
                    <a:pt x="360" y="1122"/>
                  </a:lnTo>
                  <a:lnTo>
                    <a:pt x="360" y="1116"/>
                  </a:lnTo>
                  <a:lnTo>
                    <a:pt x="348" y="1116"/>
                  </a:lnTo>
                  <a:lnTo>
                    <a:pt x="336" y="1128"/>
                  </a:lnTo>
                  <a:lnTo>
                    <a:pt x="336" y="1134"/>
                  </a:lnTo>
                  <a:lnTo>
                    <a:pt x="324" y="1146"/>
                  </a:lnTo>
                  <a:lnTo>
                    <a:pt x="318" y="1146"/>
                  </a:lnTo>
                  <a:lnTo>
                    <a:pt x="312" y="1134"/>
                  </a:lnTo>
                  <a:lnTo>
                    <a:pt x="306" y="1134"/>
                  </a:lnTo>
                  <a:lnTo>
                    <a:pt x="300" y="1128"/>
                  </a:lnTo>
                  <a:lnTo>
                    <a:pt x="300" y="1122"/>
                  </a:lnTo>
                  <a:lnTo>
                    <a:pt x="276" y="1098"/>
                  </a:lnTo>
                  <a:lnTo>
                    <a:pt x="276" y="1092"/>
                  </a:lnTo>
                  <a:lnTo>
                    <a:pt x="258" y="1068"/>
                  </a:lnTo>
                  <a:lnTo>
                    <a:pt x="246" y="1068"/>
                  </a:lnTo>
                  <a:lnTo>
                    <a:pt x="246" y="1062"/>
                  </a:lnTo>
                  <a:lnTo>
                    <a:pt x="228" y="1062"/>
                  </a:lnTo>
                  <a:lnTo>
                    <a:pt x="222" y="1068"/>
                  </a:lnTo>
                  <a:lnTo>
                    <a:pt x="222" y="1074"/>
                  </a:lnTo>
                  <a:lnTo>
                    <a:pt x="198" y="1074"/>
                  </a:lnTo>
                  <a:lnTo>
                    <a:pt x="192" y="1086"/>
                  </a:lnTo>
                  <a:lnTo>
                    <a:pt x="186" y="1092"/>
                  </a:lnTo>
                  <a:lnTo>
                    <a:pt x="174" y="1092"/>
                  </a:lnTo>
                  <a:lnTo>
                    <a:pt x="168" y="1098"/>
                  </a:lnTo>
                  <a:lnTo>
                    <a:pt x="162" y="1098"/>
                  </a:lnTo>
                  <a:lnTo>
                    <a:pt x="156" y="1104"/>
                  </a:lnTo>
                  <a:lnTo>
                    <a:pt x="144" y="1104"/>
                  </a:lnTo>
                  <a:lnTo>
                    <a:pt x="144" y="1116"/>
                  </a:lnTo>
                  <a:lnTo>
                    <a:pt x="132" y="1122"/>
                  </a:lnTo>
                  <a:lnTo>
                    <a:pt x="132" y="1134"/>
                  </a:lnTo>
                  <a:lnTo>
                    <a:pt x="126" y="1146"/>
                  </a:lnTo>
                  <a:lnTo>
                    <a:pt x="108" y="1146"/>
                  </a:lnTo>
                  <a:lnTo>
                    <a:pt x="96" y="1152"/>
                  </a:lnTo>
                  <a:lnTo>
                    <a:pt x="90" y="1152"/>
                  </a:lnTo>
                  <a:lnTo>
                    <a:pt x="84" y="1146"/>
                  </a:lnTo>
                  <a:lnTo>
                    <a:pt x="78" y="1152"/>
                  </a:lnTo>
                  <a:lnTo>
                    <a:pt x="66" y="1146"/>
                  </a:lnTo>
                  <a:lnTo>
                    <a:pt x="84" y="1104"/>
                  </a:lnTo>
                  <a:lnTo>
                    <a:pt x="54" y="1068"/>
                  </a:lnTo>
                  <a:lnTo>
                    <a:pt x="72" y="1056"/>
                  </a:lnTo>
                  <a:lnTo>
                    <a:pt x="66" y="1014"/>
                  </a:lnTo>
                  <a:lnTo>
                    <a:pt x="72" y="972"/>
                  </a:lnTo>
                  <a:lnTo>
                    <a:pt x="72" y="924"/>
                  </a:lnTo>
                  <a:lnTo>
                    <a:pt x="72" y="894"/>
                  </a:lnTo>
                  <a:lnTo>
                    <a:pt x="72" y="876"/>
                  </a:lnTo>
                  <a:lnTo>
                    <a:pt x="66" y="840"/>
                  </a:lnTo>
                  <a:lnTo>
                    <a:pt x="90" y="840"/>
                  </a:lnTo>
                  <a:lnTo>
                    <a:pt x="108" y="822"/>
                  </a:lnTo>
                  <a:lnTo>
                    <a:pt x="96" y="798"/>
                  </a:lnTo>
                  <a:lnTo>
                    <a:pt x="102" y="780"/>
                  </a:lnTo>
                  <a:lnTo>
                    <a:pt x="114" y="762"/>
                  </a:lnTo>
                  <a:lnTo>
                    <a:pt x="126" y="744"/>
                  </a:lnTo>
                  <a:lnTo>
                    <a:pt x="174" y="744"/>
                  </a:lnTo>
                  <a:lnTo>
                    <a:pt x="192" y="732"/>
                  </a:lnTo>
                  <a:lnTo>
                    <a:pt x="204" y="708"/>
                  </a:lnTo>
                  <a:lnTo>
                    <a:pt x="234" y="702"/>
                  </a:lnTo>
                  <a:lnTo>
                    <a:pt x="240" y="684"/>
                  </a:lnTo>
                  <a:lnTo>
                    <a:pt x="252" y="654"/>
                  </a:lnTo>
                  <a:lnTo>
                    <a:pt x="258" y="636"/>
                  </a:lnTo>
                  <a:lnTo>
                    <a:pt x="252" y="630"/>
                  </a:lnTo>
                  <a:lnTo>
                    <a:pt x="240" y="612"/>
                  </a:lnTo>
                  <a:lnTo>
                    <a:pt x="210" y="600"/>
                  </a:lnTo>
                  <a:lnTo>
                    <a:pt x="198" y="612"/>
                  </a:lnTo>
                  <a:lnTo>
                    <a:pt x="186" y="618"/>
                  </a:lnTo>
                  <a:lnTo>
                    <a:pt x="168" y="594"/>
                  </a:lnTo>
                  <a:lnTo>
                    <a:pt x="162" y="570"/>
                  </a:lnTo>
                  <a:lnTo>
                    <a:pt x="168" y="552"/>
                  </a:lnTo>
                  <a:lnTo>
                    <a:pt x="174" y="528"/>
                  </a:lnTo>
                  <a:lnTo>
                    <a:pt x="186" y="510"/>
                  </a:lnTo>
                  <a:lnTo>
                    <a:pt x="168" y="498"/>
                  </a:lnTo>
                  <a:lnTo>
                    <a:pt x="144" y="504"/>
                  </a:lnTo>
                  <a:lnTo>
                    <a:pt x="108" y="504"/>
                  </a:lnTo>
                  <a:lnTo>
                    <a:pt x="72" y="480"/>
                  </a:lnTo>
                  <a:lnTo>
                    <a:pt x="48" y="480"/>
                  </a:lnTo>
                  <a:lnTo>
                    <a:pt x="72" y="498"/>
                  </a:lnTo>
                  <a:lnTo>
                    <a:pt x="54" y="504"/>
                  </a:lnTo>
                  <a:lnTo>
                    <a:pt x="36" y="504"/>
                  </a:lnTo>
                  <a:lnTo>
                    <a:pt x="18" y="486"/>
                  </a:lnTo>
                  <a:lnTo>
                    <a:pt x="18" y="462"/>
                  </a:lnTo>
                  <a:lnTo>
                    <a:pt x="6" y="450"/>
                  </a:lnTo>
                  <a:lnTo>
                    <a:pt x="18" y="438"/>
                  </a:lnTo>
                  <a:lnTo>
                    <a:pt x="30" y="432"/>
                  </a:lnTo>
                  <a:lnTo>
                    <a:pt x="30" y="414"/>
                  </a:lnTo>
                  <a:lnTo>
                    <a:pt x="42" y="408"/>
                  </a:lnTo>
                  <a:lnTo>
                    <a:pt x="48" y="390"/>
                  </a:lnTo>
                  <a:lnTo>
                    <a:pt x="66" y="390"/>
                  </a:lnTo>
                  <a:lnTo>
                    <a:pt x="78" y="402"/>
                  </a:lnTo>
                  <a:lnTo>
                    <a:pt x="84" y="378"/>
                  </a:lnTo>
                  <a:lnTo>
                    <a:pt x="90" y="360"/>
                  </a:lnTo>
                  <a:lnTo>
                    <a:pt x="90" y="336"/>
                  </a:lnTo>
                  <a:lnTo>
                    <a:pt x="72" y="324"/>
                  </a:lnTo>
                  <a:lnTo>
                    <a:pt x="66" y="324"/>
                  </a:lnTo>
                  <a:lnTo>
                    <a:pt x="42" y="318"/>
                  </a:lnTo>
                  <a:lnTo>
                    <a:pt x="42" y="306"/>
                  </a:lnTo>
                  <a:lnTo>
                    <a:pt x="54" y="318"/>
                  </a:lnTo>
                  <a:lnTo>
                    <a:pt x="72" y="318"/>
                  </a:lnTo>
                  <a:lnTo>
                    <a:pt x="78" y="300"/>
                  </a:lnTo>
                  <a:lnTo>
                    <a:pt x="72" y="288"/>
                  </a:lnTo>
                  <a:lnTo>
                    <a:pt x="54" y="288"/>
                  </a:lnTo>
                  <a:lnTo>
                    <a:pt x="48" y="276"/>
                  </a:lnTo>
                  <a:lnTo>
                    <a:pt x="36" y="270"/>
                  </a:lnTo>
                  <a:lnTo>
                    <a:pt x="30" y="288"/>
                  </a:lnTo>
                  <a:lnTo>
                    <a:pt x="12" y="288"/>
                  </a:lnTo>
                  <a:lnTo>
                    <a:pt x="0" y="270"/>
                  </a:lnTo>
                  <a:lnTo>
                    <a:pt x="12" y="258"/>
                  </a:lnTo>
                  <a:lnTo>
                    <a:pt x="12" y="246"/>
                  </a:lnTo>
                  <a:lnTo>
                    <a:pt x="6" y="234"/>
                  </a:lnTo>
                  <a:lnTo>
                    <a:pt x="18" y="228"/>
                  </a:lnTo>
                  <a:lnTo>
                    <a:pt x="18" y="216"/>
                  </a:lnTo>
                  <a:lnTo>
                    <a:pt x="12" y="210"/>
                  </a:lnTo>
                  <a:lnTo>
                    <a:pt x="18" y="198"/>
                  </a:lnTo>
                  <a:lnTo>
                    <a:pt x="30" y="198"/>
                  </a:lnTo>
                  <a:lnTo>
                    <a:pt x="30" y="180"/>
                  </a:lnTo>
                  <a:lnTo>
                    <a:pt x="36" y="186"/>
                  </a:lnTo>
                  <a:lnTo>
                    <a:pt x="48" y="186"/>
                  </a:lnTo>
                  <a:lnTo>
                    <a:pt x="48" y="180"/>
                  </a:lnTo>
                  <a:lnTo>
                    <a:pt x="66" y="168"/>
                  </a:lnTo>
                  <a:lnTo>
                    <a:pt x="72" y="156"/>
                  </a:lnTo>
                  <a:lnTo>
                    <a:pt x="66" y="144"/>
                  </a:lnTo>
                  <a:lnTo>
                    <a:pt x="72" y="138"/>
                  </a:lnTo>
                  <a:lnTo>
                    <a:pt x="72" y="120"/>
                  </a:lnTo>
                  <a:lnTo>
                    <a:pt x="84" y="120"/>
                  </a:lnTo>
                  <a:lnTo>
                    <a:pt x="84" y="138"/>
                  </a:lnTo>
                  <a:lnTo>
                    <a:pt x="90" y="144"/>
                  </a:lnTo>
                  <a:lnTo>
                    <a:pt x="90" y="138"/>
                  </a:lnTo>
                  <a:lnTo>
                    <a:pt x="114" y="120"/>
                  </a:lnTo>
                  <a:lnTo>
                    <a:pt x="168" y="120"/>
                  </a:lnTo>
                  <a:lnTo>
                    <a:pt x="192" y="114"/>
                  </a:lnTo>
                  <a:lnTo>
                    <a:pt x="192" y="96"/>
                  </a:lnTo>
                  <a:lnTo>
                    <a:pt x="198" y="90"/>
                  </a:lnTo>
                  <a:lnTo>
                    <a:pt x="198" y="78"/>
                  </a:lnTo>
                  <a:lnTo>
                    <a:pt x="210" y="78"/>
                  </a:lnTo>
                  <a:lnTo>
                    <a:pt x="228" y="84"/>
                  </a:lnTo>
                  <a:lnTo>
                    <a:pt x="234" y="84"/>
                  </a:lnTo>
                  <a:lnTo>
                    <a:pt x="246" y="90"/>
                  </a:lnTo>
                  <a:lnTo>
                    <a:pt x="246" y="84"/>
                  </a:lnTo>
                  <a:lnTo>
                    <a:pt x="258" y="78"/>
                  </a:lnTo>
                  <a:lnTo>
                    <a:pt x="270" y="84"/>
                  </a:lnTo>
                  <a:lnTo>
                    <a:pt x="276" y="90"/>
                  </a:lnTo>
                  <a:lnTo>
                    <a:pt x="282" y="78"/>
                  </a:lnTo>
                  <a:lnTo>
                    <a:pt x="288" y="60"/>
                  </a:lnTo>
                  <a:lnTo>
                    <a:pt x="306" y="66"/>
                  </a:lnTo>
                  <a:lnTo>
                    <a:pt x="318" y="66"/>
                  </a:lnTo>
                  <a:lnTo>
                    <a:pt x="324" y="84"/>
                  </a:lnTo>
                  <a:lnTo>
                    <a:pt x="348" y="108"/>
                  </a:lnTo>
                  <a:lnTo>
                    <a:pt x="396" y="108"/>
                  </a:lnTo>
                  <a:lnTo>
                    <a:pt x="390" y="96"/>
                  </a:lnTo>
                  <a:lnTo>
                    <a:pt x="384" y="84"/>
                  </a:lnTo>
                  <a:lnTo>
                    <a:pt x="390" y="78"/>
                  </a:lnTo>
                  <a:lnTo>
                    <a:pt x="402" y="66"/>
                  </a:lnTo>
                  <a:lnTo>
                    <a:pt x="426" y="84"/>
                  </a:lnTo>
                  <a:lnTo>
                    <a:pt x="432" y="78"/>
                  </a:lnTo>
                  <a:lnTo>
                    <a:pt x="444" y="84"/>
                  </a:lnTo>
                  <a:lnTo>
                    <a:pt x="456" y="84"/>
                  </a:lnTo>
                  <a:lnTo>
                    <a:pt x="462" y="66"/>
                  </a:lnTo>
                  <a:lnTo>
                    <a:pt x="480" y="84"/>
                  </a:lnTo>
                  <a:lnTo>
                    <a:pt x="492" y="60"/>
                  </a:lnTo>
                  <a:lnTo>
                    <a:pt x="492" y="54"/>
                  </a:lnTo>
                  <a:lnTo>
                    <a:pt x="504" y="54"/>
                  </a:lnTo>
                  <a:lnTo>
                    <a:pt x="510" y="66"/>
                  </a:lnTo>
                  <a:lnTo>
                    <a:pt x="516" y="60"/>
                  </a:lnTo>
                  <a:lnTo>
                    <a:pt x="540" y="60"/>
                  </a:lnTo>
                  <a:lnTo>
                    <a:pt x="552" y="54"/>
                  </a:lnTo>
                  <a:lnTo>
                    <a:pt x="576" y="54"/>
                  </a:lnTo>
                  <a:lnTo>
                    <a:pt x="576" y="36"/>
                  </a:lnTo>
                  <a:lnTo>
                    <a:pt x="588" y="24"/>
                  </a:lnTo>
                  <a:lnTo>
                    <a:pt x="606" y="24"/>
                  </a:lnTo>
                  <a:lnTo>
                    <a:pt x="618" y="6"/>
                  </a:lnTo>
                  <a:lnTo>
                    <a:pt x="630" y="0"/>
                  </a:lnTo>
                  <a:lnTo>
                    <a:pt x="648" y="6"/>
                  </a:lnTo>
                  <a:lnTo>
                    <a:pt x="654" y="24"/>
                  </a:lnTo>
                  <a:lnTo>
                    <a:pt x="648" y="36"/>
                  </a:lnTo>
                  <a:lnTo>
                    <a:pt x="654" y="54"/>
                  </a:lnTo>
                  <a:lnTo>
                    <a:pt x="672" y="66"/>
                  </a:lnTo>
                  <a:lnTo>
                    <a:pt x="684" y="84"/>
                  </a:lnTo>
                  <a:lnTo>
                    <a:pt x="738" y="84"/>
                  </a:lnTo>
                  <a:lnTo>
                    <a:pt x="744" y="78"/>
                  </a:lnTo>
                  <a:lnTo>
                    <a:pt x="786" y="78"/>
                  </a:lnTo>
                  <a:lnTo>
                    <a:pt x="786" y="90"/>
                  </a:lnTo>
                  <a:lnTo>
                    <a:pt x="792" y="108"/>
                  </a:lnTo>
                  <a:lnTo>
                    <a:pt x="816" y="114"/>
                  </a:lnTo>
                  <a:lnTo>
                    <a:pt x="828" y="114"/>
                  </a:lnTo>
                  <a:lnTo>
                    <a:pt x="828" y="144"/>
                  </a:lnTo>
                  <a:lnTo>
                    <a:pt x="840" y="150"/>
                  </a:lnTo>
                  <a:lnTo>
                    <a:pt x="858" y="156"/>
                  </a:lnTo>
                  <a:lnTo>
                    <a:pt x="858" y="186"/>
                  </a:lnTo>
                  <a:lnTo>
                    <a:pt x="864" y="186"/>
                  </a:lnTo>
                  <a:lnTo>
                    <a:pt x="876" y="180"/>
                  </a:lnTo>
                  <a:lnTo>
                    <a:pt x="900" y="180"/>
                  </a:lnTo>
                  <a:lnTo>
                    <a:pt x="900" y="186"/>
                  </a:lnTo>
                  <a:lnTo>
                    <a:pt x="906" y="186"/>
                  </a:lnTo>
                  <a:lnTo>
                    <a:pt x="906" y="180"/>
                  </a:lnTo>
                  <a:lnTo>
                    <a:pt x="918" y="180"/>
                  </a:lnTo>
                  <a:lnTo>
                    <a:pt x="936" y="168"/>
                  </a:lnTo>
                  <a:lnTo>
                    <a:pt x="942" y="168"/>
                  </a:lnTo>
                  <a:lnTo>
                    <a:pt x="942" y="150"/>
                  </a:lnTo>
                  <a:lnTo>
                    <a:pt x="936" y="150"/>
                  </a:lnTo>
                  <a:lnTo>
                    <a:pt x="936" y="138"/>
                  </a:lnTo>
                  <a:lnTo>
                    <a:pt x="930" y="138"/>
                  </a:lnTo>
                  <a:lnTo>
                    <a:pt x="930" y="150"/>
                  </a:lnTo>
                  <a:lnTo>
                    <a:pt x="918" y="150"/>
                  </a:lnTo>
                  <a:lnTo>
                    <a:pt x="918" y="126"/>
                  </a:lnTo>
                  <a:lnTo>
                    <a:pt x="930" y="126"/>
                  </a:lnTo>
                  <a:lnTo>
                    <a:pt x="936" y="114"/>
                  </a:lnTo>
                  <a:lnTo>
                    <a:pt x="930" y="114"/>
                  </a:lnTo>
                  <a:lnTo>
                    <a:pt x="906" y="120"/>
                  </a:lnTo>
                  <a:lnTo>
                    <a:pt x="900" y="120"/>
                  </a:lnTo>
                  <a:lnTo>
                    <a:pt x="900" y="108"/>
                  </a:lnTo>
                  <a:lnTo>
                    <a:pt x="906" y="90"/>
                  </a:lnTo>
                  <a:lnTo>
                    <a:pt x="930" y="78"/>
                  </a:lnTo>
                  <a:lnTo>
                    <a:pt x="930" y="60"/>
                  </a:lnTo>
                  <a:lnTo>
                    <a:pt x="960" y="60"/>
                  </a:lnTo>
                  <a:lnTo>
                    <a:pt x="972" y="54"/>
                  </a:lnTo>
                  <a:lnTo>
                    <a:pt x="978" y="48"/>
                  </a:lnTo>
                  <a:lnTo>
                    <a:pt x="984" y="30"/>
                  </a:lnTo>
                  <a:lnTo>
                    <a:pt x="996" y="24"/>
                  </a:lnTo>
                  <a:lnTo>
                    <a:pt x="1002" y="24"/>
                  </a:lnTo>
                  <a:lnTo>
                    <a:pt x="1008" y="30"/>
                  </a:lnTo>
                  <a:lnTo>
                    <a:pt x="1020" y="30"/>
                  </a:lnTo>
                  <a:lnTo>
                    <a:pt x="1032" y="36"/>
                  </a:lnTo>
                  <a:lnTo>
                    <a:pt x="1056" y="36"/>
                  </a:lnTo>
                  <a:lnTo>
                    <a:pt x="1062" y="36"/>
                  </a:lnTo>
                  <a:lnTo>
                    <a:pt x="1080" y="30"/>
                  </a:lnTo>
                  <a:lnTo>
                    <a:pt x="1092" y="24"/>
                  </a:lnTo>
                  <a:lnTo>
                    <a:pt x="1134" y="24"/>
                  </a:lnTo>
                  <a:lnTo>
                    <a:pt x="1134" y="30"/>
                  </a:lnTo>
                  <a:lnTo>
                    <a:pt x="1134" y="48"/>
                  </a:lnTo>
                  <a:lnTo>
                    <a:pt x="1146" y="54"/>
                  </a:lnTo>
                  <a:lnTo>
                    <a:pt x="1134" y="60"/>
                  </a:lnTo>
                  <a:lnTo>
                    <a:pt x="1146" y="66"/>
                  </a:lnTo>
                  <a:lnTo>
                    <a:pt x="1146" y="78"/>
                  </a:lnTo>
                  <a:lnTo>
                    <a:pt x="1134" y="78"/>
                  </a:lnTo>
                  <a:lnTo>
                    <a:pt x="1134" y="84"/>
                  </a:lnTo>
                  <a:lnTo>
                    <a:pt x="1152" y="84"/>
                  </a:lnTo>
                  <a:lnTo>
                    <a:pt x="1158" y="90"/>
                  </a:lnTo>
                  <a:lnTo>
                    <a:pt x="1164" y="90"/>
                  </a:lnTo>
                  <a:lnTo>
                    <a:pt x="1170" y="96"/>
                  </a:lnTo>
                  <a:lnTo>
                    <a:pt x="1170" y="108"/>
                  </a:lnTo>
                  <a:lnTo>
                    <a:pt x="1176" y="108"/>
                  </a:lnTo>
                  <a:lnTo>
                    <a:pt x="1188" y="114"/>
                  </a:lnTo>
                  <a:lnTo>
                    <a:pt x="1188" y="120"/>
                  </a:lnTo>
                  <a:lnTo>
                    <a:pt x="1176" y="120"/>
                  </a:lnTo>
                  <a:lnTo>
                    <a:pt x="1176" y="126"/>
                  </a:lnTo>
                  <a:lnTo>
                    <a:pt x="1164" y="126"/>
                  </a:lnTo>
                  <a:lnTo>
                    <a:pt x="1152" y="126"/>
                  </a:lnTo>
                  <a:lnTo>
                    <a:pt x="1146" y="120"/>
                  </a:lnTo>
                  <a:lnTo>
                    <a:pt x="1134" y="114"/>
                  </a:lnTo>
                  <a:lnTo>
                    <a:pt x="1128" y="114"/>
                  </a:lnTo>
                  <a:lnTo>
                    <a:pt x="1116" y="108"/>
                  </a:lnTo>
                  <a:lnTo>
                    <a:pt x="1110" y="114"/>
                  </a:lnTo>
                  <a:lnTo>
                    <a:pt x="1110" y="120"/>
                  </a:lnTo>
                  <a:lnTo>
                    <a:pt x="1098" y="126"/>
                  </a:lnTo>
                  <a:lnTo>
                    <a:pt x="1098" y="144"/>
                  </a:lnTo>
                  <a:lnTo>
                    <a:pt x="1110" y="150"/>
                  </a:lnTo>
                  <a:lnTo>
                    <a:pt x="1122" y="150"/>
                  </a:lnTo>
                  <a:lnTo>
                    <a:pt x="1122" y="144"/>
                  </a:lnTo>
                  <a:lnTo>
                    <a:pt x="1146" y="144"/>
                  </a:lnTo>
                  <a:lnTo>
                    <a:pt x="1146" y="138"/>
                  </a:lnTo>
                  <a:lnTo>
                    <a:pt x="1152" y="138"/>
                  </a:lnTo>
                  <a:lnTo>
                    <a:pt x="1158" y="144"/>
                  </a:lnTo>
                  <a:lnTo>
                    <a:pt x="1146" y="156"/>
                  </a:lnTo>
                  <a:lnTo>
                    <a:pt x="1146" y="174"/>
                  </a:lnTo>
                  <a:lnTo>
                    <a:pt x="1158" y="174"/>
                  </a:lnTo>
                  <a:lnTo>
                    <a:pt x="1164" y="180"/>
                  </a:lnTo>
                  <a:lnTo>
                    <a:pt x="1176" y="180"/>
                  </a:lnTo>
                  <a:lnTo>
                    <a:pt x="1200" y="204"/>
                  </a:lnTo>
                  <a:lnTo>
                    <a:pt x="1212" y="204"/>
                  </a:lnTo>
                  <a:lnTo>
                    <a:pt x="1224" y="228"/>
                  </a:lnTo>
                  <a:lnTo>
                    <a:pt x="1170" y="228"/>
                  </a:lnTo>
                  <a:lnTo>
                    <a:pt x="1164" y="234"/>
                  </a:lnTo>
                  <a:lnTo>
                    <a:pt x="1158" y="234"/>
                  </a:lnTo>
                  <a:lnTo>
                    <a:pt x="1158" y="246"/>
                  </a:lnTo>
                  <a:lnTo>
                    <a:pt x="1164" y="258"/>
                  </a:lnTo>
                  <a:lnTo>
                    <a:pt x="1152" y="258"/>
                  </a:lnTo>
                  <a:lnTo>
                    <a:pt x="1152" y="270"/>
                  </a:lnTo>
                  <a:lnTo>
                    <a:pt x="1164" y="270"/>
                  </a:lnTo>
                  <a:lnTo>
                    <a:pt x="1158" y="288"/>
                  </a:lnTo>
                  <a:lnTo>
                    <a:pt x="1164" y="288"/>
                  </a:lnTo>
                  <a:lnTo>
                    <a:pt x="1170" y="294"/>
                  </a:lnTo>
                  <a:lnTo>
                    <a:pt x="1170" y="330"/>
                  </a:lnTo>
                  <a:lnTo>
                    <a:pt x="1164" y="306"/>
                  </a:lnTo>
                  <a:lnTo>
                    <a:pt x="1158" y="306"/>
                  </a:lnTo>
                  <a:lnTo>
                    <a:pt x="1158" y="324"/>
                  </a:lnTo>
                  <a:lnTo>
                    <a:pt x="1164" y="330"/>
                  </a:lnTo>
                  <a:lnTo>
                    <a:pt x="1164" y="336"/>
                  </a:lnTo>
                  <a:lnTo>
                    <a:pt x="1158" y="336"/>
                  </a:lnTo>
                  <a:lnTo>
                    <a:pt x="1158" y="402"/>
                  </a:lnTo>
                  <a:lnTo>
                    <a:pt x="1152" y="408"/>
                  </a:lnTo>
                  <a:lnTo>
                    <a:pt x="1158" y="408"/>
                  </a:lnTo>
                  <a:lnTo>
                    <a:pt x="1176" y="432"/>
                  </a:lnTo>
                  <a:lnTo>
                    <a:pt x="1176" y="438"/>
                  </a:lnTo>
                  <a:lnTo>
                    <a:pt x="1200" y="438"/>
                  </a:lnTo>
                  <a:lnTo>
                    <a:pt x="1212" y="450"/>
                  </a:lnTo>
                  <a:lnTo>
                    <a:pt x="1212" y="462"/>
                  </a:lnTo>
                  <a:lnTo>
                    <a:pt x="1212" y="468"/>
                  </a:lnTo>
                  <a:lnTo>
                    <a:pt x="1230" y="468"/>
                  </a:lnTo>
                  <a:lnTo>
                    <a:pt x="1242" y="462"/>
                  </a:lnTo>
                  <a:lnTo>
                    <a:pt x="1248" y="450"/>
                  </a:lnTo>
                  <a:lnTo>
                    <a:pt x="1248" y="432"/>
                  </a:lnTo>
                  <a:lnTo>
                    <a:pt x="1248" y="420"/>
                  </a:lnTo>
                  <a:lnTo>
                    <a:pt x="1254" y="432"/>
                  </a:lnTo>
                  <a:lnTo>
                    <a:pt x="1266" y="432"/>
                  </a:lnTo>
                  <a:lnTo>
                    <a:pt x="1266" y="420"/>
                  </a:lnTo>
                  <a:lnTo>
                    <a:pt x="1272" y="432"/>
                  </a:lnTo>
                  <a:lnTo>
                    <a:pt x="1272" y="444"/>
                  </a:lnTo>
                  <a:lnTo>
                    <a:pt x="1266" y="450"/>
                  </a:lnTo>
                  <a:lnTo>
                    <a:pt x="1266" y="462"/>
                  </a:lnTo>
                  <a:lnTo>
                    <a:pt x="1254" y="462"/>
                  </a:lnTo>
                  <a:lnTo>
                    <a:pt x="1266" y="468"/>
                  </a:lnTo>
                  <a:lnTo>
                    <a:pt x="1278" y="468"/>
                  </a:lnTo>
                  <a:lnTo>
                    <a:pt x="1278" y="474"/>
                  </a:lnTo>
                  <a:lnTo>
                    <a:pt x="1284" y="474"/>
                  </a:lnTo>
                  <a:lnTo>
                    <a:pt x="1290" y="468"/>
                  </a:lnTo>
                  <a:lnTo>
                    <a:pt x="1302" y="474"/>
                  </a:lnTo>
                  <a:lnTo>
                    <a:pt x="1308" y="474"/>
                  </a:lnTo>
                  <a:lnTo>
                    <a:pt x="1314" y="468"/>
                  </a:lnTo>
                  <a:lnTo>
                    <a:pt x="1314" y="462"/>
                  </a:lnTo>
                  <a:lnTo>
                    <a:pt x="1326" y="444"/>
                  </a:lnTo>
                  <a:lnTo>
                    <a:pt x="1326" y="432"/>
                  </a:lnTo>
                  <a:lnTo>
                    <a:pt x="1332" y="432"/>
                  </a:lnTo>
                  <a:lnTo>
                    <a:pt x="1344" y="420"/>
                  </a:lnTo>
                  <a:lnTo>
                    <a:pt x="1356" y="420"/>
                  </a:lnTo>
                  <a:lnTo>
                    <a:pt x="1356" y="414"/>
                  </a:lnTo>
                  <a:lnTo>
                    <a:pt x="1392" y="414"/>
                  </a:lnTo>
                  <a:lnTo>
                    <a:pt x="1398" y="420"/>
                  </a:lnTo>
                  <a:lnTo>
                    <a:pt x="1398" y="438"/>
                  </a:lnTo>
                  <a:lnTo>
                    <a:pt x="1404" y="438"/>
                  </a:lnTo>
                  <a:lnTo>
                    <a:pt x="1422" y="432"/>
                  </a:lnTo>
                  <a:lnTo>
                    <a:pt x="1440" y="432"/>
                  </a:lnTo>
                  <a:lnTo>
                    <a:pt x="1440" y="438"/>
                  </a:lnTo>
                  <a:lnTo>
                    <a:pt x="1434" y="444"/>
                  </a:lnTo>
                  <a:lnTo>
                    <a:pt x="1428" y="444"/>
                  </a:lnTo>
                  <a:lnTo>
                    <a:pt x="1440" y="450"/>
                  </a:lnTo>
                  <a:lnTo>
                    <a:pt x="1440" y="462"/>
                  </a:lnTo>
                  <a:lnTo>
                    <a:pt x="1446" y="462"/>
                  </a:lnTo>
                  <a:lnTo>
                    <a:pt x="1446" y="468"/>
                  </a:lnTo>
                  <a:lnTo>
                    <a:pt x="1440" y="468"/>
                  </a:lnTo>
                  <a:lnTo>
                    <a:pt x="1440" y="474"/>
                  </a:lnTo>
                  <a:lnTo>
                    <a:pt x="1446" y="480"/>
                  </a:lnTo>
                  <a:lnTo>
                    <a:pt x="1458" y="480"/>
                  </a:lnTo>
                  <a:lnTo>
                    <a:pt x="1464" y="492"/>
                  </a:lnTo>
                  <a:lnTo>
                    <a:pt x="1476" y="492"/>
                  </a:lnTo>
                  <a:lnTo>
                    <a:pt x="1482" y="498"/>
                  </a:lnTo>
                  <a:lnTo>
                    <a:pt x="1500" y="498"/>
                  </a:lnTo>
                  <a:lnTo>
                    <a:pt x="1518" y="474"/>
                  </a:lnTo>
                  <a:lnTo>
                    <a:pt x="1518" y="498"/>
                  </a:lnTo>
                  <a:lnTo>
                    <a:pt x="1536" y="510"/>
                  </a:lnTo>
                  <a:lnTo>
                    <a:pt x="1536" y="522"/>
                  </a:lnTo>
                  <a:lnTo>
                    <a:pt x="1542" y="522"/>
                  </a:lnTo>
                  <a:lnTo>
                    <a:pt x="1542" y="528"/>
                  </a:lnTo>
                  <a:lnTo>
                    <a:pt x="1536" y="540"/>
                  </a:lnTo>
                  <a:lnTo>
                    <a:pt x="1542" y="552"/>
                  </a:lnTo>
                  <a:lnTo>
                    <a:pt x="1554" y="570"/>
                  </a:lnTo>
                  <a:lnTo>
                    <a:pt x="1548" y="570"/>
                  </a:lnTo>
                  <a:lnTo>
                    <a:pt x="1548" y="588"/>
                  </a:lnTo>
                  <a:lnTo>
                    <a:pt x="1548" y="594"/>
                  </a:lnTo>
                  <a:lnTo>
                    <a:pt x="1542" y="594"/>
                  </a:lnTo>
                  <a:lnTo>
                    <a:pt x="1524" y="600"/>
                  </a:lnTo>
                  <a:lnTo>
                    <a:pt x="1512" y="618"/>
                  </a:lnTo>
                  <a:lnTo>
                    <a:pt x="1500" y="618"/>
                  </a:lnTo>
                  <a:lnTo>
                    <a:pt x="1494" y="624"/>
                  </a:lnTo>
                  <a:lnTo>
                    <a:pt x="1494" y="630"/>
                  </a:lnTo>
                  <a:lnTo>
                    <a:pt x="1500" y="642"/>
                  </a:lnTo>
                  <a:lnTo>
                    <a:pt x="1500" y="660"/>
                  </a:lnTo>
                  <a:lnTo>
                    <a:pt x="1500" y="672"/>
                  </a:lnTo>
                  <a:lnTo>
                    <a:pt x="1506" y="678"/>
                  </a:lnTo>
                  <a:lnTo>
                    <a:pt x="1506" y="690"/>
                  </a:lnTo>
                  <a:lnTo>
                    <a:pt x="1500" y="702"/>
                  </a:lnTo>
                  <a:lnTo>
                    <a:pt x="1482" y="702"/>
                  </a:lnTo>
                  <a:lnTo>
                    <a:pt x="1476" y="684"/>
                  </a:lnTo>
                  <a:lnTo>
                    <a:pt x="1464" y="684"/>
                  </a:lnTo>
                  <a:lnTo>
                    <a:pt x="1464" y="702"/>
                  </a:lnTo>
                  <a:lnTo>
                    <a:pt x="1458" y="708"/>
                  </a:lnTo>
                  <a:lnTo>
                    <a:pt x="1446" y="720"/>
                  </a:lnTo>
                  <a:lnTo>
                    <a:pt x="1446" y="780"/>
                  </a:lnTo>
                  <a:lnTo>
                    <a:pt x="1458" y="792"/>
                  </a:lnTo>
                  <a:lnTo>
                    <a:pt x="1476" y="792"/>
                  </a:lnTo>
                  <a:lnTo>
                    <a:pt x="1476" y="822"/>
                  </a:lnTo>
                  <a:lnTo>
                    <a:pt x="1470" y="822"/>
                  </a:lnTo>
                  <a:lnTo>
                    <a:pt x="1458" y="804"/>
                  </a:lnTo>
                  <a:lnTo>
                    <a:pt x="1446" y="804"/>
                  </a:lnTo>
                  <a:lnTo>
                    <a:pt x="1446" y="810"/>
                  </a:lnTo>
                  <a:lnTo>
                    <a:pt x="1428" y="810"/>
                  </a:lnTo>
                  <a:lnTo>
                    <a:pt x="1422" y="822"/>
                  </a:lnTo>
                  <a:lnTo>
                    <a:pt x="1410" y="828"/>
                  </a:lnTo>
                  <a:lnTo>
                    <a:pt x="1392" y="828"/>
                  </a:lnTo>
                  <a:lnTo>
                    <a:pt x="1386" y="810"/>
                  </a:lnTo>
                  <a:lnTo>
                    <a:pt x="1380" y="822"/>
                  </a:lnTo>
                  <a:lnTo>
                    <a:pt x="1362" y="828"/>
                  </a:lnTo>
                  <a:lnTo>
                    <a:pt x="1332" y="798"/>
                  </a:lnTo>
                  <a:lnTo>
                    <a:pt x="1320" y="798"/>
                  </a:lnTo>
                  <a:lnTo>
                    <a:pt x="1320" y="774"/>
                  </a:lnTo>
                  <a:lnTo>
                    <a:pt x="1308" y="774"/>
                  </a:lnTo>
                  <a:lnTo>
                    <a:pt x="1302" y="768"/>
                  </a:lnTo>
                  <a:lnTo>
                    <a:pt x="1290" y="768"/>
                  </a:lnTo>
                  <a:lnTo>
                    <a:pt x="1284" y="762"/>
                  </a:lnTo>
                  <a:lnTo>
                    <a:pt x="1284" y="750"/>
                  </a:lnTo>
                  <a:lnTo>
                    <a:pt x="1278" y="744"/>
                  </a:lnTo>
                  <a:lnTo>
                    <a:pt x="1272" y="750"/>
                  </a:lnTo>
                  <a:lnTo>
                    <a:pt x="1266" y="750"/>
                  </a:lnTo>
                  <a:lnTo>
                    <a:pt x="1254" y="762"/>
                  </a:lnTo>
                  <a:lnTo>
                    <a:pt x="1242" y="762"/>
                  </a:lnTo>
                  <a:lnTo>
                    <a:pt x="1236" y="750"/>
                  </a:lnTo>
                  <a:lnTo>
                    <a:pt x="1236" y="744"/>
                  </a:lnTo>
                  <a:lnTo>
                    <a:pt x="1230" y="738"/>
                  </a:lnTo>
                  <a:lnTo>
                    <a:pt x="1212" y="738"/>
                  </a:lnTo>
                  <a:lnTo>
                    <a:pt x="1206" y="744"/>
                  </a:lnTo>
                  <a:lnTo>
                    <a:pt x="1194" y="744"/>
                  </a:lnTo>
                  <a:lnTo>
                    <a:pt x="1188" y="750"/>
                  </a:lnTo>
                  <a:lnTo>
                    <a:pt x="1170" y="750"/>
                  </a:lnTo>
                  <a:lnTo>
                    <a:pt x="1158" y="744"/>
                  </a:lnTo>
                  <a:lnTo>
                    <a:pt x="1152" y="744"/>
                  </a:lnTo>
                  <a:lnTo>
                    <a:pt x="1134" y="738"/>
                  </a:lnTo>
                  <a:lnTo>
                    <a:pt x="1122" y="738"/>
                  </a:lnTo>
                  <a:close/>
                </a:path>
              </a:pathLst>
            </a:custGeom>
            <a:solidFill>
              <a:srgbClr val="006699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4" name="Freeform 101">
              <a:extLst>
                <a:ext uri="{FF2B5EF4-FFF2-40B4-BE49-F238E27FC236}">
                  <a16:creationId xmlns:a16="http://schemas.microsoft.com/office/drawing/2014/main" id="{00000000-0008-0000-0200-000036000000}"/>
                </a:ext>
              </a:extLst>
            </xdr:cNvPr>
            <xdr:cNvSpPr>
              <a:spLocks/>
            </xdr:cNvSpPr>
          </xdr:nvSpPr>
          <xdr:spPr bwMode="auto">
            <a:xfrm>
              <a:off x="5238750" y="1400175"/>
              <a:ext cx="152400" cy="95250"/>
            </a:xfrm>
            <a:custGeom>
              <a:avLst/>
              <a:gdLst/>
              <a:ahLst/>
              <a:cxnLst>
                <a:cxn ang="0">
                  <a:pos x="6" y="6"/>
                </a:cxn>
                <a:cxn ang="0">
                  <a:pos x="0" y="12"/>
                </a:cxn>
                <a:cxn ang="0">
                  <a:pos x="6" y="30"/>
                </a:cxn>
                <a:cxn ang="0">
                  <a:pos x="12" y="30"/>
                </a:cxn>
                <a:cxn ang="0">
                  <a:pos x="30" y="48"/>
                </a:cxn>
                <a:cxn ang="0">
                  <a:pos x="42" y="48"/>
                </a:cxn>
                <a:cxn ang="0">
                  <a:pos x="48" y="42"/>
                </a:cxn>
                <a:cxn ang="0">
                  <a:pos x="60" y="48"/>
                </a:cxn>
                <a:cxn ang="0">
                  <a:pos x="66" y="48"/>
                </a:cxn>
                <a:cxn ang="0">
                  <a:pos x="84" y="60"/>
                </a:cxn>
                <a:cxn ang="0">
                  <a:pos x="96" y="60"/>
                </a:cxn>
                <a:cxn ang="0">
                  <a:pos x="96" y="48"/>
                </a:cxn>
                <a:cxn ang="0">
                  <a:pos x="90" y="42"/>
                </a:cxn>
                <a:cxn ang="0">
                  <a:pos x="84" y="42"/>
                </a:cxn>
                <a:cxn ang="0">
                  <a:pos x="78" y="36"/>
                </a:cxn>
                <a:cxn ang="0">
                  <a:pos x="78" y="30"/>
                </a:cxn>
                <a:cxn ang="0">
                  <a:pos x="84" y="30"/>
                </a:cxn>
                <a:cxn ang="0">
                  <a:pos x="90" y="18"/>
                </a:cxn>
                <a:cxn ang="0">
                  <a:pos x="90" y="12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66" y="12"/>
                </a:cxn>
                <a:cxn ang="0">
                  <a:pos x="60" y="6"/>
                </a:cxn>
                <a:cxn ang="0">
                  <a:pos x="48" y="6"/>
                </a:cxn>
                <a:cxn ang="0">
                  <a:pos x="42" y="0"/>
                </a:cxn>
                <a:cxn ang="0">
                  <a:pos x="6" y="0"/>
                </a:cxn>
                <a:cxn ang="0">
                  <a:pos x="6" y="6"/>
                </a:cxn>
              </a:cxnLst>
              <a:rect l="0" t="0" r="r" b="b"/>
              <a:pathLst>
                <a:path w="96" h="60">
                  <a:moveTo>
                    <a:pt x="6" y="6"/>
                  </a:moveTo>
                  <a:lnTo>
                    <a:pt x="0" y="12"/>
                  </a:lnTo>
                  <a:lnTo>
                    <a:pt x="6" y="30"/>
                  </a:lnTo>
                  <a:lnTo>
                    <a:pt x="12" y="30"/>
                  </a:lnTo>
                  <a:lnTo>
                    <a:pt x="30" y="48"/>
                  </a:lnTo>
                  <a:lnTo>
                    <a:pt x="42" y="48"/>
                  </a:lnTo>
                  <a:lnTo>
                    <a:pt x="48" y="42"/>
                  </a:lnTo>
                  <a:lnTo>
                    <a:pt x="60" y="48"/>
                  </a:lnTo>
                  <a:lnTo>
                    <a:pt x="66" y="48"/>
                  </a:lnTo>
                  <a:lnTo>
                    <a:pt x="84" y="60"/>
                  </a:lnTo>
                  <a:lnTo>
                    <a:pt x="96" y="60"/>
                  </a:lnTo>
                  <a:lnTo>
                    <a:pt x="96" y="48"/>
                  </a:lnTo>
                  <a:lnTo>
                    <a:pt x="90" y="42"/>
                  </a:lnTo>
                  <a:lnTo>
                    <a:pt x="84" y="42"/>
                  </a:lnTo>
                  <a:lnTo>
                    <a:pt x="78" y="36"/>
                  </a:lnTo>
                  <a:lnTo>
                    <a:pt x="78" y="30"/>
                  </a:lnTo>
                  <a:lnTo>
                    <a:pt x="84" y="30"/>
                  </a:lnTo>
                  <a:lnTo>
                    <a:pt x="90" y="18"/>
                  </a:lnTo>
                  <a:lnTo>
                    <a:pt x="90" y="12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66" y="12"/>
                  </a:lnTo>
                  <a:lnTo>
                    <a:pt x="60" y="6"/>
                  </a:lnTo>
                  <a:lnTo>
                    <a:pt x="48" y="6"/>
                  </a:lnTo>
                  <a:lnTo>
                    <a:pt x="42" y="0"/>
                  </a:lnTo>
                  <a:lnTo>
                    <a:pt x="6" y="0"/>
                  </a:lnTo>
                  <a:lnTo>
                    <a:pt x="6" y="6"/>
                  </a:lnTo>
                  <a:close/>
                </a:path>
              </a:pathLst>
            </a:custGeom>
            <a:solidFill>
              <a:srgbClr val="006699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24" name="Ceuta2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10824078" y="5471046"/>
            <a:ext cx="1513" cy="8730"/>
          </a:xfrm>
          <a:prstGeom prst="ellipse">
            <a:avLst/>
          </a:prstGeom>
          <a:solidFill>
            <a:srgbClr val="C2D69A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5" name="Melilla2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12008760" y="5701665"/>
            <a:ext cx="2310" cy="2223"/>
          </a:xfrm>
          <a:prstGeom prst="ellipse">
            <a:avLst/>
          </a:prstGeom>
          <a:solidFill>
            <a:srgbClr val="C2D69A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26" name="Islas Canarias2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GrpSpPr/>
        </xdr:nvGrpSpPr>
        <xdr:grpSpPr>
          <a:xfrm>
            <a:off x="8420099" y="5274945"/>
            <a:ext cx="1605676" cy="646066"/>
            <a:chOff x="981075" y="5364163"/>
            <a:chExt cx="1685925" cy="704850"/>
          </a:xfrm>
        </xdr:grpSpPr>
        <xdr:sp macro="" textlink="">
          <xdr:nvSpPr>
            <xdr:cNvPr id="44" name="Freeform 9">
              <a:extLst>
                <a:ext uri="{FF2B5EF4-FFF2-40B4-BE49-F238E27FC236}">
                  <a16:creationId xmlns:a16="http://schemas.microsoft.com/office/drawing/2014/main" id="{00000000-0008-0000-0200-00002C000000}"/>
                </a:ext>
              </a:extLst>
            </xdr:cNvPr>
            <xdr:cNvSpPr>
              <a:spLocks/>
            </xdr:cNvSpPr>
          </xdr:nvSpPr>
          <xdr:spPr bwMode="auto">
            <a:xfrm>
              <a:off x="1047750" y="5583238"/>
              <a:ext cx="104775" cy="161925"/>
            </a:xfrm>
            <a:custGeom>
              <a:avLst/>
              <a:gdLst/>
              <a:ahLst/>
              <a:cxnLst>
                <a:cxn ang="0">
                  <a:pos x="42" y="6"/>
                </a:cxn>
                <a:cxn ang="0">
                  <a:pos x="30" y="6"/>
                </a:cxn>
                <a:cxn ang="0">
                  <a:pos x="24" y="6"/>
                </a:cxn>
                <a:cxn ang="0">
                  <a:pos x="18" y="0"/>
                </a:cxn>
                <a:cxn ang="0">
                  <a:pos x="18" y="6"/>
                </a:cxn>
                <a:cxn ang="0">
                  <a:pos x="6" y="12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6" y="36"/>
                </a:cxn>
                <a:cxn ang="0">
                  <a:pos x="6" y="42"/>
                </a:cxn>
                <a:cxn ang="0">
                  <a:pos x="6" y="48"/>
                </a:cxn>
                <a:cxn ang="0">
                  <a:pos x="18" y="54"/>
                </a:cxn>
                <a:cxn ang="0">
                  <a:pos x="18" y="66"/>
                </a:cxn>
                <a:cxn ang="0">
                  <a:pos x="24" y="72"/>
                </a:cxn>
                <a:cxn ang="0">
                  <a:pos x="24" y="78"/>
                </a:cxn>
                <a:cxn ang="0">
                  <a:pos x="24" y="90"/>
                </a:cxn>
                <a:cxn ang="0">
                  <a:pos x="30" y="90"/>
                </a:cxn>
                <a:cxn ang="0">
                  <a:pos x="30" y="102"/>
                </a:cxn>
                <a:cxn ang="0">
                  <a:pos x="36" y="102"/>
                </a:cxn>
                <a:cxn ang="0">
                  <a:pos x="36" y="96"/>
                </a:cxn>
                <a:cxn ang="0">
                  <a:pos x="48" y="84"/>
                </a:cxn>
                <a:cxn ang="0">
                  <a:pos x="54" y="72"/>
                </a:cxn>
                <a:cxn ang="0">
                  <a:pos x="54" y="60"/>
                </a:cxn>
                <a:cxn ang="0">
                  <a:pos x="54" y="48"/>
                </a:cxn>
                <a:cxn ang="0">
                  <a:pos x="54" y="42"/>
                </a:cxn>
                <a:cxn ang="0">
                  <a:pos x="60" y="36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18"/>
                </a:cxn>
                <a:cxn ang="0">
                  <a:pos x="54" y="6"/>
                </a:cxn>
                <a:cxn ang="0">
                  <a:pos x="48" y="6"/>
                </a:cxn>
                <a:cxn ang="0">
                  <a:pos x="42" y="6"/>
                </a:cxn>
              </a:cxnLst>
              <a:rect l="0" t="0" r="r" b="b"/>
              <a:pathLst>
                <a:path w="66" h="102">
                  <a:moveTo>
                    <a:pt x="42" y="6"/>
                  </a:moveTo>
                  <a:lnTo>
                    <a:pt x="30" y="6"/>
                  </a:lnTo>
                  <a:lnTo>
                    <a:pt x="24" y="6"/>
                  </a:lnTo>
                  <a:lnTo>
                    <a:pt x="18" y="0"/>
                  </a:lnTo>
                  <a:lnTo>
                    <a:pt x="18" y="6"/>
                  </a:lnTo>
                  <a:lnTo>
                    <a:pt x="6" y="12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6" y="36"/>
                  </a:lnTo>
                  <a:lnTo>
                    <a:pt x="6" y="42"/>
                  </a:lnTo>
                  <a:lnTo>
                    <a:pt x="6" y="48"/>
                  </a:lnTo>
                  <a:lnTo>
                    <a:pt x="18" y="54"/>
                  </a:lnTo>
                  <a:lnTo>
                    <a:pt x="18" y="66"/>
                  </a:lnTo>
                  <a:lnTo>
                    <a:pt x="24" y="72"/>
                  </a:lnTo>
                  <a:lnTo>
                    <a:pt x="24" y="78"/>
                  </a:lnTo>
                  <a:lnTo>
                    <a:pt x="24" y="90"/>
                  </a:lnTo>
                  <a:lnTo>
                    <a:pt x="30" y="90"/>
                  </a:lnTo>
                  <a:lnTo>
                    <a:pt x="30" y="102"/>
                  </a:lnTo>
                  <a:lnTo>
                    <a:pt x="36" y="102"/>
                  </a:lnTo>
                  <a:lnTo>
                    <a:pt x="36" y="96"/>
                  </a:lnTo>
                  <a:lnTo>
                    <a:pt x="48" y="84"/>
                  </a:lnTo>
                  <a:lnTo>
                    <a:pt x="54" y="72"/>
                  </a:lnTo>
                  <a:lnTo>
                    <a:pt x="54" y="60"/>
                  </a:lnTo>
                  <a:lnTo>
                    <a:pt x="54" y="48"/>
                  </a:lnTo>
                  <a:lnTo>
                    <a:pt x="54" y="42"/>
                  </a:lnTo>
                  <a:lnTo>
                    <a:pt x="60" y="36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18"/>
                  </a:lnTo>
                  <a:lnTo>
                    <a:pt x="54" y="6"/>
                  </a:lnTo>
                  <a:lnTo>
                    <a:pt x="48" y="6"/>
                  </a:lnTo>
                  <a:lnTo>
                    <a:pt x="42" y="6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5" name="Freeform 10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>
              <a:spLocks/>
            </xdr:cNvSpPr>
          </xdr:nvSpPr>
          <xdr:spPr bwMode="auto">
            <a:xfrm>
              <a:off x="2619375" y="5364163"/>
              <a:ext cx="19050" cy="9525"/>
            </a:xfrm>
            <a:custGeom>
              <a:avLst/>
              <a:gdLst/>
              <a:ahLst/>
              <a:cxnLst>
                <a:cxn ang="0">
                  <a:pos x="6" y="0"/>
                </a:cxn>
                <a:cxn ang="0">
                  <a:pos x="0" y="6"/>
                </a:cxn>
                <a:cxn ang="0">
                  <a:pos x="6" y="6"/>
                </a:cxn>
                <a:cxn ang="0">
                  <a:pos x="12" y="0"/>
                </a:cxn>
                <a:cxn ang="0">
                  <a:pos x="6" y="0"/>
                </a:cxn>
              </a:cxnLst>
              <a:rect l="0" t="0" r="r" b="b"/>
              <a:pathLst>
                <a:path w="12" h="6">
                  <a:moveTo>
                    <a:pt x="6" y="0"/>
                  </a:moveTo>
                  <a:lnTo>
                    <a:pt x="0" y="6"/>
                  </a:lnTo>
                  <a:lnTo>
                    <a:pt x="6" y="6"/>
                  </a:lnTo>
                  <a:lnTo>
                    <a:pt x="12" y="0"/>
                  </a:lnTo>
                  <a:lnTo>
                    <a:pt x="6" y="0"/>
                  </a:lnTo>
                  <a:close/>
                </a:path>
              </a:pathLst>
            </a:custGeom>
            <a:solidFill>
              <a:srgbClr val="C2D69A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6" name="Freeform 11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SpPr>
              <a:spLocks/>
            </xdr:cNvSpPr>
          </xdr:nvSpPr>
          <xdr:spPr bwMode="auto">
            <a:xfrm>
              <a:off x="2619375" y="5411788"/>
              <a:ext cx="28575" cy="28575"/>
            </a:xfrm>
            <a:custGeom>
              <a:avLst/>
              <a:gdLst/>
              <a:ahLst/>
              <a:cxnLst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8"/>
                </a:cxn>
                <a:cxn ang="0">
                  <a:pos x="6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2" y="0"/>
                </a:cxn>
                <a:cxn ang="0">
                  <a:pos x="6" y="0"/>
                </a:cxn>
                <a:cxn ang="0">
                  <a:pos x="6" y="6"/>
                </a:cxn>
              </a:cxnLst>
              <a:rect l="0" t="0" r="r" b="b"/>
              <a:pathLst>
                <a:path w="18" h="18">
                  <a:moveTo>
                    <a:pt x="6" y="6"/>
                  </a:moveTo>
                  <a:lnTo>
                    <a:pt x="0" y="12"/>
                  </a:lnTo>
                  <a:lnTo>
                    <a:pt x="0" y="18"/>
                  </a:lnTo>
                  <a:lnTo>
                    <a:pt x="6" y="18"/>
                  </a:lnTo>
                  <a:lnTo>
                    <a:pt x="6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2" y="0"/>
                  </a:lnTo>
                  <a:lnTo>
                    <a:pt x="6" y="0"/>
                  </a:lnTo>
                  <a:lnTo>
                    <a:pt x="6" y="6"/>
                  </a:lnTo>
                  <a:close/>
                </a:path>
              </a:pathLst>
            </a:custGeom>
            <a:solidFill>
              <a:srgbClr val="C2D69A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7" name="Freeform 12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SpPr>
              <a:spLocks/>
            </xdr:cNvSpPr>
          </xdr:nvSpPr>
          <xdr:spPr bwMode="auto">
            <a:xfrm>
              <a:off x="2505075" y="5430838"/>
              <a:ext cx="161925" cy="161925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18"/>
                </a:cxn>
                <a:cxn ang="0">
                  <a:pos x="78" y="24"/>
                </a:cxn>
                <a:cxn ang="0">
                  <a:pos x="72" y="30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0" y="42"/>
                </a:cxn>
                <a:cxn ang="0">
                  <a:pos x="24" y="42"/>
                </a:cxn>
                <a:cxn ang="0">
                  <a:pos x="18" y="48"/>
                </a:cxn>
                <a:cxn ang="0">
                  <a:pos x="12" y="60"/>
                </a:cxn>
                <a:cxn ang="0">
                  <a:pos x="12" y="66"/>
                </a:cxn>
                <a:cxn ang="0">
                  <a:pos x="12" y="72"/>
                </a:cxn>
                <a:cxn ang="0">
                  <a:pos x="12" y="84"/>
                </a:cxn>
                <a:cxn ang="0">
                  <a:pos x="6" y="84"/>
                </a:cxn>
                <a:cxn ang="0">
                  <a:pos x="0" y="90"/>
                </a:cxn>
                <a:cxn ang="0">
                  <a:pos x="6" y="96"/>
                </a:cxn>
                <a:cxn ang="0">
                  <a:pos x="12" y="96"/>
                </a:cxn>
                <a:cxn ang="0">
                  <a:pos x="18" y="96"/>
                </a:cxn>
                <a:cxn ang="0">
                  <a:pos x="24" y="102"/>
                </a:cxn>
                <a:cxn ang="0">
                  <a:pos x="24" y="96"/>
                </a:cxn>
                <a:cxn ang="0">
                  <a:pos x="30" y="96"/>
                </a:cxn>
                <a:cxn ang="0">
                  <a:pos x="30" y="90"/>
                </a:cxn>
                <a:cxn ang="0">
                  <a:pos x="36" y="84"/>
                </a:cxn>
                <a:cxn ang="0">
                  <a:pos x="54" y="78"/>
                </a:cxn>
                <a:cxn ang="0">
                  <a:pos x="66" y="78"/>
                </a:cxn>
                <a:cxn ang="0">
                  <a:pos x="72" y="72"/>
                </a:cxn>
                <a:cxn ang="0">
                  <a:pos x="90" y="60"/>
                </a:cxn>
                <a:cxn ang="0">
                  <a:pos x="90" y="48"/>
                </a:cxn>
                <a:cxn ang="0">
                  <a:pos x="90" y="42"/>
                </a:cxn>
                <a:cxn ang="0">
                  <a:pos x="96" y="36"/>
                </a:cxn>
                <a:cxn ang="0">
                  <a:pos x="90" y="30"/>
                </a:cxn>
                <a:cxn ang="0">
                  <a:pos x="96" y="24"/>
                </a:cxn>
                <a:cxn ang="0">
                  <a:pos x="102" y="12"/>
                </a:cxn>
                <a:cxn ang="0">
                  <a:pos x="96" y="6"/>
                </a:cxn>
                <a:cxn ang="0">
                  <a:pos x="90" y="0"/>
                </a:cxn>
              </a:cxnLst>
              <a:rect l="0" t="0" r="r" b="b"/>
              <a:pathLst>
                <a:path w="102" h="102">
                  <a:moveTo>
                    <a:pt x="90" y="0"/>
                  </a:moveTo>
                  <a:lnTo>
                    <a:pt x="84" y="6"/>
                  </a:lnTo>
                  <a:lnTo>
                    <a:pt x="78" y="18"/>
                  </a:lnTo>
                  <a:lnTo>
                    <a:pt x="78" y="24"/>
                  </a:lnTo>
                  <a:lnTo>
                    <a:pt x="72" y="30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0" y="42"/>
                  </a:lnTo>
                  <a:lnTo>
                    <a:pt x="24" y="42"/>
                  </a:lnTo>
                  <a:lnTo>
                    <a:pt x="18" y="48"/>
                  </a:lnTo>
                  <a:lnTo>
                    <a:pt x="12" y="60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2" y="84"/>
                  </a:lnTo>
                  <a:lnTo>
                    <a:pt x="6" y="84"/>
                  </a:lnTo>
                  <a:lnTo>
                    <a:pt x="0" y="90"/>
                  </a:lnTo>
                  <a:lnTo>
                    <a:pt x="6" y="96"/>
                  </a:lnTo>
                  <a:lnTo>
                    <a:pt x="12" y="96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24" y="96"/>
                  </a:lnTo>
                  <a:lnTo>
                    <a:pt x="30" y="96"/>
                  </a:lnTo>
                  <a:lnTo>
                    <a:pt x="30" y="90"/>
                  </a:lnTo>
                  <a:lnTo>
                    <a:pt x="36" y="84"/>
                  </a:lnTo>
                  <a:lnTo>
                    <a:pt x="54" y="78"/>
                  </a:lnTo>
                  <a:lnTo>
                    <a:pt x="66" y="78"/>
                  </a:lnTo>
                  <a:lnTo>
                    <a:pt x="72" y="72"/>
                  </a:lnTo>
                  <a:lnTo>
                    <a:pt x="90" y="60"/>
                  </a:lnTo>
                  <a:lnTo>
                    <a:pt x="90" y="48"/>
                  </a:lnTo>
                  <a:lnTo>
                    <a:pt x="90" y="42"/>
                  </a:lnTo>
                  <a:lnTo>
                    <a:pt x="96" y="36"/>
                  </a:lnTo>
                  <a:lnTo>
                    <a:pt x="90" y="30"/>
                  </a:lnTo>
                  <a:lnTo>
                    <a:pt x="96" y="24"/>
                  </a:lnTo>
                  <a:lnTo>
                    <a:pt x="102" y="12"/>
                  </a:lnTo>
                  <a:lnTo>
                    <a:pt x="96" y="6"/>
                  </a:lnTo>
                  <a:lnTo>
                    <a:pt x="90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8" name="Freeform 13">
              <a:extLst>
                <a:ext uri="{FF2B5EF4-FFF2-40B4-BE49-F238E27FC236}">
                  <a16:creationId xmlns:a16="http://schemas.microsoft.com/office/drawing/2014/main" id="{00000000-0008-0000-0200-000030000000}"/>
                </a:ext>
              </a:extLst>
            </xdr:cNvPr>
            <xdr:cNvSpPr>
              <a:spLocks/>
            </xdr:cNvSpPr>
          </xdr:nvSpPr>
          <xdr:spPr bwMode="auto">
            <a:xfrm>
              <a:off x="2286000" y="5630863"/>
              <a:ext cx="238125" cy="285750"/>
            </a:xfrm>
            <a:custGeom>
              <a:avLst/>
              <a:gdLst/>
              <a:ahLst/>
              <a:cxnLst>
                <a:cxn ang="0">
                  <a:pos x="132" y="0"/>
                </a:cxn>
                <a:cxn ang="0">
                  <a:pos x="126" y="0"/>
                </a:cxn>
                <a:cxn ang="0">
                  <a:pos x="120" y="0"/>
                </a:cxn>
                <a:cxn ang="0">
                  <a:pos x="108" y="6"/>
                </a:cxn>
                <a:cxn ang="0">
                  <a:pos x="108" y="12"/>
                </a:cxn>
                <a:cxn ang="0">
                  <a:pos x="108" y="24"/>
                </a:cxn>
                <a:cxn ang="0">
                  <a:pos x="102" y="36"/>
                </a:cxn>
                <a:cxn ang="0">
                  <a:pos x="96" y="48"/>
                </a:cxn>
                <a:cxn ang="0">
                  <a:pos x="90" y="66"/>
                </a:cxn>
                <a:cxn ang="0">
                  <a:pos x="90" y="72"/>
                </a:cxn>
                <a:cxn ang="0">
                  <a:pos x="84" y="72"/>
                </a:cxn>
                <a:cxn ang="0">
                  <a:pos x="78" y="78"/>
                </a:cxn>
                <a:cxn ang="0">
                  <a:pos x="78" y="84"/>
                </a:cxn>
                <a:cxn ang="0">
                  <a:pos x="78" y="90"/>
                </a:cxn>
                <a:cxn ang="0">
                  <a:pos x="78" y="96"/>
                </a:cxn>
                <a:cxn ang="0">
                  <a:pos x="72" y="96"/>
                </a:cxn>
                <a:cxn ang="0">
                  <a:pos x="66" y="108"/>
                </a:cxn>
                <a:cxn ang="0">
                  <a:pos x="66" y="120"/>
                </a:cxn>
                <a:cxn ang="0">
                  <a:pos x="66" y="126"/>
                </a:cxn>
                <a:cxn ang="0">
                  <a:pos x="66" y="132"/>
                </a:cxn>
                <a:cxn ang="0">
                  <a:pos x="60" y="138"/>
                </a:cxn>
                <a:cxn ang="0">
                  <a:pos x="42" y="150"/>
                </a:cxn>
                <a:cxn ang="0">
                  <a:pos x="42" y="156"/>
                </a:cxn>
                <a:cxn ang="0">
                  <a:pos x="24" y="162"/>
                </a:cxn>
                <a:cxn ang="0">
                  <a:pos x="12" y="162"/>
                </a:cxn>
                <a:cxn ang="0">
                  <a:pos x="6" y="162"/>
                </a:cxn>
                <a:cxn ang="0">
                  <a:pos x="0" y="162"/>
                </a:cxn>
                <a:cxn ang="0">
                  <a:pos x="6" y="168"/>
                </a:cxn>
                <a:cxn ang="0">
                  <a:pos x="0" y="168"/>
                </a:cxn>
                <a:cxn ang="0">
                  <a:pos x="0" y="174"/>
                </a:cxn>
                <a:cxn ang="0">
                  <a:pos x="6" y="168"/>
                </a:cxn>
                <a:cxn ang="0">
                  <a:pos x="18" y="174"/>
                </a:cxn>
                <a:cxn ang="0">
                  <a:pos x="30" y="174"/>
                </a:cxn>
                <a:cxn ang="0">
                  <a:pos x="36" y="180"/>
                </a:cxn>
                <a:cxn ang="0">
                  <a:pos x="42" y="174"/>
                </a:cxn>
                <a:cxn ang="0">
                  <a:pos x="48" y="168"/>
                </a:cxn>
                <a:cxn ang="0">
                  <a:pos x="54" y="162"/>
                </a:cxn>
                <a:cxn ang="0">
                  <a:pos x="60" y="162"/>
                </a:cxn>
                <a:cxn ang="0">
                  <a:pos x="60" y="156"/>
                </a:cxn>
                <a:cxn ang="0">
                  <a:pos x="66" y="150"/>
                </a:cxn>
                <a:cxn ang="0">
                  <a:pos x="66" y="144"/>
                </a:cxn>
                <a:cxn ang="0">
                  <a:pos x="72" y="144"/>
                </a:cxn>
                <a:cxn ang="0">
                  <a:pos x="84" y="144"/>
                </a:cxn>
                <a:cxn ang="0">
                  <a:pos x="102" y="138"/>
                </a:cxn>
                <a:cxn ang="0">
                  <a:pos x="120" y="132"/>
                </a:cxn>
                <a:cxn ang="0">
                  <a:pos x="126" y="132"/>
                </a:cxn>
                <a:cxn ang="0">
                  <a:pos x="132" y="120"/>
                </a:cxn>
                <a:cxn ang="0">
                  <a:pos x="138" y="108"/>
                </a:cxn>
                <a:cxn ang="0">
                  <a:pos x="138" y="102"/>
                </a:cxn>
                <a:cxn ang="0">
                  <a:pos x="144" y="96"/>
                </a:cxn>
                <a:cxn ang="0">
                  <a:pos x="144" y="84"/>
                </a:cxn>
                <a:cxn ang="0">
                  <a:pos x="144" y="78"/>
                </a:cxn>
                <a:cxn ang="0">
                  <a:pos x="144" y="72"/>
                </a:cxn>
                <a:cxn ang="0">
                  <a:pos x="144" y="66"/>
                </a:cxn>
                <a:cxn ang="0">
                  <a:pos x="150" y="60"/>
                </a:cxn>
                <a:cxn ang="0">
                  <a:pos x="150" y="42"/>
                </a:cxn>
                <a:cxn ang="0">
                  <a:pos x="150" y="36"/>
                </a:cxn>
                <a:cxn ang="0">
                  <a:pos x="150" y="18"/>
                </a:cxn>
                <a:cxn ang="0">
                  <a:pos x="150" y="12"/>
                </a:cxn>
                <a:cxn ang="0">
                  <a:pos x="144" y="6"/>
                </a:cxn>
                <a:cxn ang="0">
                  <a:pos x="144" y="0"/>
                </a:cxn>
                <a:cxn ang="0">
                  <a:pos x="138" y="0"/>
                </a:cxn>
                <a:cxn ang="0">
                  <a:pos x="132" y="0"/>
                </a:cxn>
              </a:cxnLst>
              <a:rect l="0" t="0" r="r" b="b"/>
              <a:pathLst>
                <a:path w="150" h="180">
                  <a:moveTo>
                    <a:pt x="132" y="0"/>
                  </a:moveTo>
                  <a:lnTo>
                    <a:pt x="126" y="0"/>
                  </a:lnTo>
                  <a:lnTo>
                    <a:pt x="120" y="0"/>
                  </a:lnTo>
                  <a:lnTo>
                    <a:pt x="108" y="6"/>
                  </a:lnTo>
                  <a:lnTo>
                    <a:pt x="108" y="12"/>
                  </a:lnTo>
                  <a:lnTo>
                    <a:pt x="108" y="24"/>
                  </a:lnTo>
                  <a:lnTo>
                    <a:pt x="102" y="36"/>
                  </a:lnTo>
                  <a:lnTo>
                    <a:pt x="96" y="48"/>
                  </a:lnTo>
                  <a:lnTo>
                    <a:pt x="90" y="66"/>
                  </a:lnTo>
                  <a:lnTo>
                    <a:pt x="90" y="72"/>
                  </a:lnTo>
                  <a:lnTo>
                    <a:pt x="84" y="72"/>
                  </a:lnTo>
                  <a:lnTo>
                    <a:pt x="78" y="78"/>
                  </a:lnTo>
                  <a:lnTo>
                    <a:pt x="78" y="84"/>
                  </a:lnTo>
                  <a:lnTo>
                    <a:pt x="78" y="90"/>
                  </a:lnTo>
                  <a:lnTo>
                    <a:pt x="78" y="96"/>
                  </a:lnTo>
                  <a:lnTo>
                    <a:pt x="72" y="96"/>
                  </a:lnTo>
                  <a:lnTo>
                    <a:pt x="66" y="108"/>
                  </a:lnTo>
                  <a:lnTo>
                    <a:pt x="66" y="120"/>
                  </a:lnTo>
                  <a:lnTo>
                    <a:pt x="66" y="126"/>
                  </a:lnTo>
                  <a:lnTo>
                    <a:pt x="66" y="132"/>
                  </a:lnTo>
                  <a:lnTo>
                    <a:pt x="60" y="138"/>
                  </a:lnTo>
                  <a:lnTo>
                    <a:pt x="42" y="150"/>
                  </a:lnTo>
                  <a:lnTo>
                    <a:pt x="42" y="156"/>
                  </a:lnTo>
                  <a:lnTo>
                    <a:pt x="24" y="162"/>
                  </a:lnTo>
                  <a:lnTo>
                    <a:pt x="12" y="162"/>
                  </a:lnTo>
                  <a:lnTo>
                    <a:pt x="6" y="162"/>
                  </a:lnTo>
                  <a:lnTo>
                    <a:pt x="0" y="162"/>
                  </a:lnTo>
                  <a:lnTo>
                    <a:pt x="6" y="168"/>
                  </a:lnTo>
                  <a:lnTo>
                    <a:pt x="0" y="168"/>
                  </a:lnTo>
                  <a:lnTo>
                    <a:pt x="0" y="174"/>
                  </a:lnTo>
                  <a:lnTo>
                    <a:pt x="6" y="168"/>
                  </a:lnTo>
                  <a:lnTo>
                    <a:pt x="18" y="174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42" y="174"/>
                  </a:lnTo>
                  <a:lnTo>
                    <a:pt x="48" y="168"/>
                  </a:lnTo>
                  <a:lnTo>
                    <a:pt x="54" y="162"/>
                  </a:lnTo>
                  <a:lnTo>
                    <a:pt x="60" y="162"/>
                  </a:lnTo>
                  <a:lnTo>
                    <a:pt x="60" y="156"/>
                  </a:lnTo>
                  <a:lnTo>
                    <a:pt x="66" y="150"/>
                  </a:lnTo>
                  <a:lnTo>
                    <a:pt x="66" y="144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102" y="138"/>
                  </a:lnTo>
                  <a:lnTo>
                    <a:pt x="120" y="132"/>
                  </a:lnTo>
                  <a:lnTo>
                    <a:pt x="126" y="132"/>
                  </a:lnTo>
                  <a:lnTo>
                    <a:pt x="132" y="120"/>
                  </a:lnTo>
                  <a:lnTo>
                    <a:pt x="138" y="108"/>
                  </a:lnTo>
                  <a:lnTo>
                    <a:pt x="138" y="102"/>
                  </a:lnTo>
                  <a:lnTo>
                    <a:pt x="144" y="96"/>
                  </a:lnTo>
                  <a:lnTo>
                    <a:pt x="144" y="84"/>
                  </a:lnTo>
                  <a:lnTo>
                    <a:pt x="144" y="78"/>
                  </a:lnTo>
                  <a:lnTo>
                    <a:pt x="144" y="72"/>
                  </a:lnTo>
                  <a:lnTo>
                    <a:pt x="144" y="66"/>
                  </a:lnTo>
                  <a:lnTo>
                    <a:pt x="150" y="60"/>
                  </a:lnTo>
                  <a:lnTo>
                    <a:pt x="150" y="42"/>
                  </a:lnTo>
                  <a:lnTo>
                    <a:pt x="150" y="36"/>
                  </a:lnTo>
                  <a:lnTo>
                    <a:pt x="150" y="18"/>
                  </a:lnTo>
                  <a:lnTo>
                    <a:pt x="150" y="12"/>
                  </a:lnTo>
                  <a:lnTo>
                    <a:pt x="144" y="6"/>
                  </a:lnTo>
                  <a:lnTo>
                    <a:pt x="144" y="0"/>
                  </a:lnTo>
                  <a:lnTo>
                    <a:pt x="138" y="0"/>
                  </a:lnTo>
                  <a:lnTo>
                    <a:pt x="132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9" name="Freeform 14">
              <a:extLst>
                <a:ext uri="{FF2B5EF4-FFF2-40B4-BE49-F238E27FC236}">
                  <a16:creationId xmlns:a16="http://schemas.microsoft.com/office/drawing/2014/main" id="{00000000-0008-0000-0200-000031000000}"/>
                </a:ext>
              </a:extLst>
            </xdr:cNvPr>
            <xdr:cNvSpPr>
              <a:spLocks/>
            </xdr:cNvSpPr>
          </xdr:nvSpPr>
          <xdr:spPr bwMode="auto">
            <a:xfrm>
              <a:off x="1276350" y="5849938"/>
              <a:ext cx="85725" cy="76200"/>
            </a:xfrm>
            <a:custGeom>
              <a:avLst/>
              <a:gdLst/>
              <a:ahLst/>
              <a:cxnLst>
                <a:cxn ang="0">
                  <a:pos x="24" y="0"/>
                </a:cxn>
                <a:cxn ang="0">
                  <a:pos x="18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24"/>
                </a:cxn>
                <a:cxn ang="0">
                  <a:pos x="6" y="30"/>
                </a:cxn>
                <a:cxn ang="0">
                  <a:pos x="12" y="36"/>
                </a:cxn>
                <a:cxn ang="0">
                  <a:pos x="18" y="42"/>
                </a:cxn>
                <a:cxn ang="0">
                  <a:pos x="24" y="48"/>
                </a:cxn>
                <a:cxn ang="0">
                  <a:pos x="36" y="48"/>
                </a:cxn>
                <a:cxn ang="0">
                  <a:pos x="42" y="42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54" y="24"/>
                </a:cxn>
                <a:cxn ang="0">
                  <a:pos x="54" y="18"/>
                </a:cxn>
                <a:cxn ang="0">
                  <a:pos x="48" y="12"/>
                </a:cxn>
                <a:cxn ang="0">
                  <a:pos x="42" y="6"/>
                </a:cxn>
                <a:cxn ang="0">
                  <a:pos x="36" y="0"/>
                </a:cxn>
                <a:cxn ang="0">
                  <a:pos x="24" y="0"/>
                </a:cxn>
              </a:cxnLst>
              <a:rect l="0" t="0" r="r" b="b"/>
              <a:pathLst>
                <a:path w="54" h="48">
                  <a:moveTo>
                    <a:pt x="24" y="0"/>
                  </a:moveTo>
                  <a:lnTo>
                    <a:pt x="18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24"/>
                  </a:lnTo>
                  <a:lnTo>
                    <a:pt x="6" y="30"/>
                  </a:lnTo>
                  <a:lnTo>
                    <a:pt x="12" y="36"/>
                  </a:lnTo>
                  <a:lnTo>
                    <a:pt x="18" y="42"/>
                  </a:lnTo>
                  <a:lnTo>
                    <a:pt x="24" y="48"/>
                  </a:lnTo>
                  <a:lnTo>
                    <a:pt x="36" y="48"/>
                  </a:lnTo>
                  <a:lnTo>
                    <a:pt x="42" y="42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54" y="24"/>
                  </a:lnTo>
                  <a:lnTo>
                    <a:pt x="54" y="18"/>
                  </a:lnTo>
                  <a:lnTo>
                    <a:pt x="48" y="12"/>
                  </a:lnTo>
                  <a:lnTo>
                    <a:pt x="42" y="6"/>
                  </a:lnTo>
                  <a:lnTo>
                    <a:pt x="36" y="0"/>
                  </a:lnTo>
                  <a:lnTo>
                    <a:pt x="24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  <a:alpha val="99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0" name="Freeform 15">
              <a:extLst>
                <a:ext uri="{FF2B5EF4-FFF2-40B4-BE49-F238E27FC236}">
                  <a16:creationId xmlns:a16="http://schemas.microsoft.com/office/drawing/2014/main" id="{00000000-0008-0000-0200-000032000000}"/>
                </a:ext>
              </a:extLst>
            </xdr:cNvPr>
            <xdr:cNvSpPr>
              <a:spLocks/>
            </xdr:cNvSpPr>
          </xdr:nvSpPr>
          <xdr:spPr bwMode="auto">
            <a:xfrm>
              <a:off x="981075" y="5983288"/>
              <a:ext cx="104775" cy="85725"/>
            </a:xfrm>
            <a:custGeom>
              <a:avLst/>
              <a:gdLst/>
              <a:ahLst/>
              <a:cxnLst>
                <a:cxn ang="0">
                  <a:pos x="54" y="0"/>
                </a:cxn>
                <a:cxn ang="0">
                  <a:pos x="48" y="0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42" y="12"/>
                </a:cxn>
                <a:cxn ang="0">
                  <a:pos x="36" y="18"/>
                </a:cxn>
                <a:cxn ang="0">
                  <a:pos x="30" y="24"/>
                </a:cxn>
                <a:cxn ang="0">
                  <a:pos x="18" y="24"/>
                </a:cxn>
                <a:cxn ang="0">
                  <a:pos x="6" y="24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6" y="36"/>
                </a:cxn>
                <a:cxn ang="0">
                  <a:pos x="18" y="42"/>
                </a:cxn>
                <a:cxn ang="0">
                  <a:pos x="24" y="42"/>
                </a:cxn>
                <a:cxn ang="0">
                  <a:pos x="30" y="48"/>
                </a:cxn>
                <a:cxn ang="0">
                  <a:pos x="36" y="54"/>
                </a:cxn>
                <a:cxn ang="0">
                  <a:pos x="42" y="54"/>
                </a:cxn>
                <a:cxn ang="0">
                  <a:pos x="48" y="48"/>
                </a:cxn>
                <a:cxn ang="0">
                  <a:pos x="48" y="36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60" y="18"/>
                </a:cxn>
                <a:cxn ang="0">
                  <a:pos x="66" y="18"/>
                </a:cxn>
                <a:cxn ang="0">
                  <a:pos x="66" y="12"/>
                </a:cxn>
                <a:cxn ang="0">
                  <a:pos x="60" y="6"/>
                </a:cxn>
                <a:cxn ang="0">
                  <a:pos x="54" y="0"/>
                </a:cxn>
              </a:cxnLst>
              <a:rect l="0" t="0" r="r" b="b"/>
              <a:pathLst>
                <a:path w="66" h="54">
                  <a:moveTo>
                    <a:pt x="54" y="0"/>
                  </a:moveTo>
                  <a:lnTo>
                    <a:pt x="48" y="0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42" y="12"/>
                  </a:lnTo>
                  <a:lnTo>
                    <a:pt x="36" y="18"/>
                  </a:lnTo>
                  <a:lnTo>
                    <a:pt x="30" y="24"/>
                  </a:lnTo>
                  <a:lnTo>
                    <a:pt x="18" y="24"/>
                  </a:lnTo>
                  <a:lnTo>
                    <a:pt x="6" y="24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6" y="36"/>
                  </a:lnTo>
                  <a:lnTo>
                    <a:pt x="18" y="42"/>
                  </a:lnTo>
                  <a:lnTo>
                    <a:pt x="24" y="42"/>
                  </a:lnTo>
                  <a:lnTo>
                    <a:pt x="30" y="48"/>
                  </a:lnTo>
                  <a:lnTo>
                    <a:pt x="36" y="54"/>
                  </a:lnTo>
                  <a:lnTo>
                    <a:pt x="42" y="54"/>
                  </a:lnTo>
                  <a:lnTo>
                    <a:pt x="48" y="48"/>
                  </a:lnTo>
                  <a:lnTo>
                    <a:pt x="48" y="36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60" y="18"/>
                  </a:lnTo>
                  <a:lnTo>
                    <a:pt x="66" y="18"/>
                  </a:lnTo>
                  <a:lnTo>
                    <a:pt x="66" y="12"/>
                  </a:lnTo>
                  <a:lnTo>
                    <a:pt x="60" y="6"/>
                  </a:lnTo>
                  <a:lnTo>
                    <a:pt x="54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1" name="Freeform 16">
              <a:extLst>
                <a:ext uri="{FF2B5EF4-FFF2-40B4-BE49-F238E27FC236}">
                  <a16:creationId xmlns:a16="http://schemas.microsoft.com/office/drawing/2014/main" id="{00000000-0008-0000-0200-000033000000}"/>
                </a:ext>
              </a:extLst>
            </xdr:cNvPr>
            <xdr:cNvSpPr>
              <a:spLocks/>
            </xdr:cNvSpPr>
          </xdr:nvSpPr>
          <xdr:spPr bwMode="auto">
            <a:xfrm>
              <a:off x="1428750" y="5697538"/>
              <a:ext cx="285750" cy="238125"/>
            </a:xfrm>
            <a:custGeom>
              <a:avLst/>
              <a:gdLst/>
              <a:ahLst/>
              <a:cxnLst>
                <a:cxn ang="0">
                  <a:pos x="156" y="6"/>
                </a:cxn>
                <a:cxn ang="0">
                  <a:pos x="144" y="6"/>
                </a:cxn>
                <a:cxn ang="0">
                  <a:pos x="132" y="6"/>
                </a:cxn>
                <a:cxn ang="0">
                  <a:pos x="114" y="18"/>
                </a:cxn>
                <a:cxn ang="0">
                  <a:pos x="108" y="30"/>
                </a:cxn>
                <a:cxn ang="0">
                  <a:pos x="90" y="42"/>
                </a:cxn>
                <a:cxn ang="0">
                  <a:pos x="78" y="48"/>
                </a:cxn>
                <a:cxn ang="0">
                  <a:pos x="60" y="48"/>
                </a:cxn>
                <a:cxn ang="0">
                  <a:pos x="30" y="54"/>
                </a:cxn>
                <a:cxn ang="0">
                  <a:pos x="18" y="48"/>
                </a:cxn>
                <a:cxn ang="0">
                  <a:pos x="6" y="54"/>
                </a:cxn>
                <a:cxn ang="0">
                  <a:pos x="6" y="66"/>
                </a:cxn>
                <a:cxn ang="0">
                  <a:pos x="12" y="72"/>
                </a:cxn>
                <a:cxn ang="0">
                  <a:pos x="18" y="96"/>
                </a:cxn>
                <a:cxn ang="0">
                  <a:pos x="30" y="120"/>
                </a:cxn>
                <a:cxn ang="0">
                  <a:pos x="42" y="126"/>
                </a:cxn>
                <a:cxn ang="0">
                  <a:pos x="48" y="138"/>
                </a:cxn>
                <a:cxn ang="0">
                  <a:pos x="54" y="150"/>
                </a:cxn>
                <a:cxn ang="0">
                  <a:pos x="66" y="150"/>
                </a:cxn>
                <a:cxn ang="0">
                  <a:pos x="84" y="144"/>
                </a:cxn>
                <a:cxn ang="0">
                  <a:pos x="90" y="138"/>
                </a:cxn>
                <a:cxn ang="0">
                  <a:pos x="96" y="126"/>
                </a:cxn>
                <a:cxn ang="0">
                  <a:pos x="108" y="114"/>
                </a:cxn>
                <a:cxn ang="0">
                  <a:pos x="114" y="102"/>
                </a:cxn>
                <a:cxn ang="0">
                  <a:pos x="120" y="78"/>
                </a:cxn>
                <a:cxn ang="0">
                  <a:pos x="126" y="66"/>
                </a:cxn>
                <a:cxn ang="0">
                  <a:pos x="132" y="54"/>
                </a:cxn>
                <a:cxn ang="0">
                  <a:pos x="144" y="42"/>
                </a:cxn>
                <a:cxn ang="0">
                  <a:pos x="156" y="30"/>
                </a:cxn>
                <a:cxn ang="0">
                  <a:pos x="168" y="18"/>
                </a:cxn>
                <a:cxn ang="0">
                  <a:pos x="180" y="12"/>
                </a:cxn>
                <a:cxn ang="0">
                  <a:pos x="180" y="0"/>
                </a:cxn>
                <a:cxn ang="0">
                  <a:pos x="168" y="0"/>
                </a:cxn>
              </a:cxnLst>
              <a:rect l="0" t="0" r="r" b="b"/>
              <a:pathLst>
                <a:path w="180" h="150">
                  <a:moveTo>
                    <a:pt x="168" y="0"/>
                  </a:moveTo>
                  <a:lnTo>
                    <a:pt x="156" y="6"/>
                  </a:lnTo>
                  <a:lnTo>
                    <a:pt x="150" y="6"/>
                  </a:lnTo>
                  <a:lnTo>
                    <a:pt x="144" y="6"/>
                  </a:lnTo>
                  <a:lnTo>
                    <a:pt x="138" y="0"/>
                  </a:lnTo>
                  <a:lnTo>
                    <a:pt x="132" y="6"/>
                  </a:lnTo>
                  <a:lnTo>
                    <a:pt x="120" y="12"/>
                  </a:lnTo>
                  <a:lnTo>
                    <a:pt x="114" y="18"/>
                  </a:lnTo>
                  <a:lnTo>
                    <a:pt x="114" y="24"/>
                  </a:lnTo>
                  <a:lnTo>
                    <a:pt x="108" y="30"/>
                  </a:lnTo>
                  <a:lnTo>
                    <a:pt x="96" y="36"/>
                  </a:lnTo>
                  <a:lnTo>
                    <a:pt x="90" y="42"/>
                  </a:lnTo>
                  <a:lnTo>
                    <a:pt x="84" y="42"/>
                  </a:lnTo>
                  <a:lnTo>
                    <a:pt x="78" y="48"/>
                  </a:lnTo>
                  <a:lnTo>
                    <a:pt x="72" y="48"/>
                  </a:lnTo>
                  <a:lnTo>
                    <a:pt x="60" y="48"/>
                  </a:lnTo>
                  <a:lnTo>
                    <a:pt x="48" y="54"/>
                  </a:lnTo>
                  <a:lnTo>
                    <a:pt x="30" y="54"/>
                  </a:lnTo>
                  <a:lnTo>
                    <a:pt x="24" y="54"/>
                  </a:lnTo>
                  <a:lnTo>
                    <a:pt x="18" y="48"/>
                  </a:lnTo>
                  <a:lnTo>
                    <a:pt x="12" y="54"/>
                  </a:lnTo>
                  <a:lnTo>
                    <a:pt x="6" y="54"/>
                  </a:lnTo>
                  <a:lnTo>
                    <a:pt x="0" y="60"/>
                  </a:lnTo>
                  <a:lnTo>
                    <a:pt x="6" y="66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8" y="78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30" y="120"/>
                  </a:lnTo>
                  <a:lnTo>
                    <a:pt x="36" y="126"/>
                  </a:lnTo>
                  <a:lnTo>
                    <a:pt x="42" y="126"/>
                  </a:lnTo>
                  <a:lnTo>
                    <a:pt x="42" y="132"/>
                  </a:lnTo>
                  <a:lnTo>
                    <a:pt x="48" y="138"/>
                  </a:lnTo>
                  <a:lnTo>
                    <a:pt x="48" y="144"/>
                  </a:lnTo>
                  <a:lnTo>
                    <a:pt x="54" y="150"/>
                  </a:lnTo>
                  <a:lnTo>
                    <a:pt x="60" y="150"/>
                  </a:lnTo>
                  <a:lnTo>
                    <a:pt x="66" y="150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90" y="144"/>
                  </a:lnTo>
                  <a:lnTo>
                    <a:pt x="90" y="138"/>
                  </a:lnTo>
                  <a:lnTo>
                    <a:pt x="90" y="132"/>
                  </a:lnTo>
                  <a:lnTo>
                    <a:pt x="96" y="126"/>
                  </a:lnTo>
                  <a:lnTo>
                    <a:pt x="102" y="126"/>
                  </a:lnTo>
                  <a:lnTo>
                    <a:pt x="108" y="114"/>
                  </a:lnTo>
                  <a:lnTo>
                    <a:pt x="114" y="108"/>
                  </a:lnTo>
                  <a:lnTo>
                    <a:pt x="114" y="102"/>
                  </a:lnTo>
                  <a:lnTo>
                    <a:pt x="120" y="84"/>
                  </a:lnTo>
                  <a:lnTo>
                    <a:pt x="120" y="78"/>
                  </a:lnTo>
                  <a:lnTo>
                    <a:pt x="126" y="72"/>
                  </a:lnTo>
                  <a:lnTo>
                    <a:pt x="126" y="66"/>
                  </a:lnTo>
                  <a:lnTo>
                    <a:pt x="126" y="60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44" y="42"/>
                  </a:lnTo>
                  <a:lnTo>
                    <a:pt x="150" y="36"/>
                  </a:lnTo>
                  <a:lnTo>
                    <a:pt x="156" y="30"/>
                  </a:lnTo>
                  <a:lnTo>
                    <a:pt x="156" y="24"/>
                  </a:lnTo>
                  <a:lnTo>
                    <a:pt x="168" y="18"/>
                  </a:lnTo>
                  <a:lnTo>
                    <a:pt x="174" y="18"/>
                  </a:lnTo>
                  <a:lnTo>
                    <a:pt x="180" y="12"/>
                  </a:lnTo>
                  <a:lnTo>
                    <a:pt x="180" y="6"/>
                  </a:lnTo>
                  <a:lnTo>
                    <a:pt x="180" y="0"/>
                  </a:lnTo>
                  <a:lnTo>
                    <a:pt x="174" y="0"/>
                  </a:lnTo>
                  <a:lnTo>
                    <a:pt x="168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2" name="Freeform 17">
              <a:extLst>
                <a:ext uri="{FF2B5EF4-FFF2-40B4-BE49-F238E27FC236}">
                  <a16:creationId xmlns:a16="http://schemas.microsoft.com/office/drawing/2014/main" id="{00000000-0008-0000-0200-000034000000}"/>
                </a:ext>
              </a:extLst>
            </xdr:cNvPr>
            <xdr:cNvSpPr>
              <a:spLocks/>
            </xdr:cNvSpPr>
          </xdr:nvSpPr>
          <xdr:spPr bwMode="auto">
            <a:xfrm>
              <a:off x="1819275" y="5859463"/>
              <a:ext cx="161925" cy="180975"/>
            </a:xfrm>
            <a:custGeom>
              <a:avLst/>
              <a:gdLst/>
              <a:ahLst/>
              <a:cxnLst>
                <a:cxn ang="0">
                  <a:pos x="96" y="18"/>
                </a:cxn>
                <a:cxn ang="0">
                  <a:pos x="90" y="12"/>
                </a:cxn>
                <a:cxn ang="0">
                  <a:pos x="90" y="6"/>
                </a:cxn>
                <a:cxn ang="0">
                  <a:pos x="96" y="6"/>
                </a:cxn>
                <a:cxn ang="0">
                  <a:pos x="96" y="0"/>
                </a:cxn>
                <a:cxn ang="0">
                  <a:pos x="90" y="0"/>
                </a:cxn>
                <a:cxn ang="0">
                  <a:pos x="84" y="0"/>
                </a:cxn>
                <a:cxn ang="0">
                  <a:pos x="84" y="6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6" y="6"/>
                </a:cxn>
                <a:cxn ang="0">
                  <a:pos x="60" y="6"/>
                </a:cxn>
                <a:cxn ang="0">
                  <a:pos x="48" y="12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36" y="6"/>
                </a:cxn>
                <a:cxn ang="0">
                  <a:pos x="30" y="6"/>
                </a:cxn>
                <a:cxn ang="0">
                  <a:pos x="24" y="12"/>
                </a:cxn>
                <a:cxn ang="0">
                  <a:pos x="24" y="18"/>
                </a:cxn>
                <a:cxn ang="0">
                  <a:pos x="24" y="24"/>
                </a:cxn>
                <a:cxn ang="0">
                  <a:pos x="24" y="30"/>
                </a:cxn>
                <a:cxn ang="0">
                  <a:pos x="18" y="36"/>
                </a:cxn>
                <a:cxn ang="0">
                  <a:pos x="6" y="42"/>
                </a:cxn>
                <a:cxn ang="0">
                  <a:pos x="0" y="42"/>
                </a:cxn>
                <a:cxn ang="0">
                  <a:pos x="0" y="48"/>
                </a:cxn>
                <a:cxn ang="0">
                  <a:pos x="0" y="60"/>
                </a:cxn>
                <a:cxn ang="0">
                  <a:pos x="0" y="66"/>
                </a:cxn>
                <a:cxn ang="0">
                  <a:pos x="0" y="72"/>
                </a:cxn>
                <a:cxn ang="0">
                  <a:pos x="0" y="78"/>
                </a:cxn>
                <a:cxn ang="0">
                  <a:pos x="6" y="84"/>
                </a:cxn>
                <a:cxn ang="0">
                  <a:pos x="12" y="96"/>
                </a:cxn>
                <a:cxn ang="0">
                  <a:pos x="30" y="108"/>
                </a:cxn>
                <a:cxn ang="0">
                  <a:pos x="42" y="108"/>
                </a:cxn>
                <a:cxn ang="0">
                  <a:pos x="54" y="114"/>
                </a:cxn>
                <a:cxn ang="0">
                  <a:pos x="60" y="114"/>
                </a:cxn>
                <a:cxn ang="0">
                  <a:pos x="60" y="108"/>
                </a:cxn>
                <a:cxn ang="0">
                  <a:pos x="66" y="108"/>
                </a:cxn>
                <a:cxn ang="0">
                  <a:pos x="78" y="96"/>
                </a:cxn>
                <a:cxn ang="0">
                  <a:pos x="84" y="96"/>
                </a:cxn>
                <a:cxn ang="0">
                  <a:pos x="90" y="90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2" y="78"/>
                </a:cxn>
                <a:cxn ang="0">
                  <a:pos x="96" y="72"/>
                </a:cxn>
                <a:cxn ang="0">
                  <a:pos x="102" y="66"/>
                </a:cxn>
                <a:cxn ang="0">
                  <a:pos x="102" y="60"/>
                </a:cxn>
                <a:cxn ang="0">
                  <a:pos x="102" y="48"/>
                </a:cxn>
                <a:cxn ang="0">
                  <a:pos x="102" y="42"/>
                </a:cxn>
                <a:cxn ang="0">
                  <a:pos x="96" y="36"/>
                </a:cxn>
                <a:cxn ang="0">
                  <a:pos x="96" y="30"/>
                </a:cxn>
                <a:cxn ang="0">
                  <a:pos x="90" y="24"/>
                </a:cxn>
                <a:cxn ang="0">
                  <a:pos x="90" y="18"/>
                </a:cxn>
                <a:cxn ang="0">
                  <a:pos x="96" y="18"/>
                </a:cxn>
              </a:cxnLst>
              <a:rect l="0" t="0" r="r" b="b"/>
              <a:pathLst>
                <a:path w="102" h="114">
                  <a:moveTo>
                    <a:pt x="96" y="18"/>
                  </a:moveTo>
                  <a:lnTo>
                    <a:pt x="90" y="12"/>
                  </a:lnTo>
                  <a:lnTo>
                    <a:pt x="90" y="6"/>
                  </a:lnTo>
                  <a:lnTo>
                    <a:pt x="96" y="6"/>
                  </a:lnTo>
                  <a:lnTo>
                    <a:pt x="96" y="0"/>
                  </a:lnTo>
                  <a:lnTo>
                    <a:pt x="90" y="0"/>
                  </a:lnTo>
                  <a:lnTo>
                    <a:pt x="84" y="0"/>
                  </a:lnTo>
                  <a:lnTo>
                    <a:pt x="84" y="6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6" y="6"/>
                  </a:lnTo>
                  <a:lnTo>
                    <a:pt x="60" y="6"/>
                  </a:lnTo>
                  <a:lnTo>
                    <a:pt x="48" y="12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36" y="6"/>
                  </a:lnTo>
                  <a:lnTo>
                    <a:pt x="30" y="6"/>
                  </a:lnTo>
                  <a:lnTo>
                    <a:pt x="24" y="12"/>
                  </a:lnTo>
                  <a:lnTo>
                    <a:pt x="24" y="18"/>
                  </a:lnTo>
                  <a:lnTo>
                    <a:pt x="24" y="24"/>
                  </a:lnTo>
                  <a:lnTo>
                    <a:pt x="24" y="30"/>
                  </a:lnTo>
                  <a:lnTo>
                    <a:pt x="18" y="36"/>
                  </a:lnTo>
                  <a:lnTo>
                    <a:pt x="6" y="42"/>
                  </a:lnTo>
                  <a:lnTo>
                    <a:pt x="0" y="42"/>
                  </a:lnTo>
                  <a:lnTo>
                    <a:pt x="0" y="48"/>
                  </a:lnTo>
                  <a:lnTo>
                    <a:pt x="0" y="60"/>
                  </a:lnTo>
                  <a:lnTo>
                    <a:pt x="0" y="66"/>
                  </a:lnTo>
                  <a:lnTo>
                    <a:pt x="0" y="72"/>
                  </a:lnTo>
                  <a:lnTo>
                    <a:pt x="0" y="78"/>
                  </a:lnTo>
                  <a:lnTo>
                    <a:pt x="6" y="84"/>
                  </a:lnTo>
                  <a:lnTo>
                    <a:pt x="12" y="96"/>
                  </a:lnTo>
                  <a:lnTo>
                    <a:pt x="30" y="108"/>
                  </a:lnTo>
                  <a:lnTo>
                    <a:pt x="42" y="108"/>
                  </a:lnTo>
                  <a:lnTo>
                    <a:pt x="54" y="114"/>
                  </a:lnTo>
                  <a:lnTo>
                    <a:pt x="60" y="114"/>
                  </a:lnTo>
                  <a:lnTo>
                    <a:pt x="60" y="108"/>
                  </a:lnTo>
                  <a:lnTo>
                    <a:pt x="66" y="108"/>
                  </a:lnTo>
                  <a:lnTo>
                    <a:pt x="78" y="96"/>
                  </a:lnTo>
                  <a:lnTo>
                    <a:pt x="84" y="96"/>
                  </a:lnTo>
                  <a:lnTo>
                    <a:pt x="90" y="90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2" y="78"/>
                  </a:lnTo>
                  <a:lnTo>
                    <a:pt x="96" y="72"/>
                  </a:lnTo>
                  <a:lnTo>
                    <a:pt x="102" y="66"/>
                  </a:lnTo>
                  <a:lnTo>
                    <a:pt x="102" y="60"/>
                  </a:lnTo>
                  <a:lnTo>
                    <a:pt x="102" y="48"/>
                  </a:lnTo>
                  <a:lnTo>
                    <a:pt x="102" y="42"/>
                  </a:lnTo>
                  <a:lnTo>
                    <a:pt x="96" y="36"/>
                  </a:lnTo>
                  <a:lnTo>
                    <a:pt x="96" y="30"/>
                  </a:lnTo>
                  <a:lnTo>
                    <a:pt x="90" y="24"/>
                  </a:lnTo>
                  <a:lnTo>
                    <a:pt x="90" y="18"/>
                  </a:lnTo>
                  <a:lnTo>
                    <a:pt x="96" y="18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'Data 1'!D39">
        <xdr:nvSpPr>
          <xdr:cNvPr id="27" name="CuadroTexto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/>
        </xdr:nvSpPr>
        <xdr:spPr>
          <a:xfrm>
            <a:off x="9448884" y="1280158"/>
            <a:ext cx="678040" cy="5105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B21B6D0E-5087-4A8D-B814-CD797A3A5265}" type="TxLink">
              <a:rPr lang="en-US" sz="800" b="1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Galicia 3.729 MW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29">
        <xdr:nvSpPr>
          <xdr:cNvPr id="28" name="CuadroTexto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/>
        </xdr:nvSpPr>
        <xdr:spPr>
          <a:xfrm>
            <a:off x="10202309" y="1130113"/>
            <a:ext cx="656192" cy="398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0E51EB2D-5744-4BA2-A423-6233CCF1B011}" type="TxLink">
              <a:rPr lang="en-US" sz="800" b="1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Asturias 805 MW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3">
        <xdr:nvSpPr>
          <xdr:cNvPr id="29" name="CuadroTexto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/>
        </xdr:nvSpPr>
        <xdr:spPr>
          <a:xfrm>
            <a:off x="11129773" y="1150394"/>
            <a:ext cx="644535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29DF0DA1-6530-4A84-A917-4D546CE643AC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Cantabria 99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45">
        <xdr:nvSpPr>
          <xdr:cNvPr id="30" name="CuadroTexto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/>
        </xdr:nvSpPr>
        <xdr:spPr>
          <a:xfrm>
            <a:off x="11696700" y="1240802"/>
            <a:ext cx="765432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7FD4E44B-E728-4D21-9DC1-A59ABEBF7C53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País Vasco 178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28">
        <xdr:nvSpPr>
          <xdr:cNvPr id="33" name="CuadroTexto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 txBox="1"/>
        </xdr:nvSpPr>
        <xdr:spPr>
          <a:xfrm>
            <a:off x="12639674" y="1943100"/>
            <a:ext cx="695326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A28CDDA-A287-4628-965A-02E8771D6DA5}" type="TxLink">
              <a:rPr lang="en-US" sz="800" b="1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Aragón 1.338 MW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6">
        <xdr:nvSpPr>
          <xdr:cNvPr id="34" name="CuadroTexto 33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SpPr txBox="1"/>
        </xdr:nvSpPr>
        <xdr:spPr>
          <a:xfrm>
            <a:off x="13556893" y="1910899"/>
            <a:ext cx="742866" cy="462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E8ABA73B-4DEE-4BD2-9023-00D2C3E51AB2}" type="TxLink">
              <a:rPr lang="en-US" sz="800" b="1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Cataluña 1.922 MW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5">
        <xdr:nvSpPr>
          <xdr:cNvPr id="35" name="CuadroTexto 34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SpPr txBox="1"/>
        </xdr:nvSpPr>
        <xdr:spPr>
          <a:xfrm>
            <a:off x="10648949" y="2047000"/>
            <a:ext cx="866776" cy="457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9321DCC7-A364-477E-A930-DC45C5804407}" type="TxLink">
              <a:rPr lang="en-U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rPr>
              <a:pPr marL="0" indent="0" algn="ctr"/>
              <a:t>Castilla y León 4.398 MW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D34">
        <xdr:nvSpPr>
          <xdr:cNvPr id="36" name="CuadroTexto 35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 txBox="1"/>
        </xdr:nvSpPr>
        <xdr:spPr>
          <a:xfrm>
            <a:off x="11361210" y="3410084"/>
            <a:ext cx="1118889" cy="4762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74E7C2A6-BADB-44A7-9265-51352C1C297F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Castilla-La Mancha 652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27">
        <xdr:nvSpPr>
          <xdr:cNvPr id="37" name="CuadroTexto 36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 txBox="1"/>
        </xdr:nvSpPr>
        <xdr:spPr>
          <a:xfrm>
            <a:off x="10858501" y="4314826"/>
            <a:ext cx="622194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B56C6B97-BC2B-45C7-A682-34D2BE50F2A6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Andalucía 623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43">
        <xdr:nvSpPr>
          <xdr:cNvPr id="38" name="CuadroTexto 37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 txBox="1"/>
        </xdr:nvSpPr>
        <xdr:spPr>
          <a:xfrm>
            <a:off x="12387093" y="4126689"/>
            <a:ext cx="557748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B724C035-067E-4BF8-AA63-98D7209FB2BE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Murcia 35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1">
        <xdr:nvSpPr>
          <xdr:cNvPr id="39" name="CuadroTexto 38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SpPr txBox="1"/>
        </xdr:nvSpPr>
        <xdr:spPr>
          <a:xfrm>
            <a:off x="12703192" y="3215192"/>
            <a:ext cx="797320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4B5A4E98-70CA-416B-9E28-0E03CBF8C67D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Comunidad Valenciana 642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0">
        <xdr:nvSpPr>
          <xdr:cNvPr id="40" name="CuadroTexto 39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 txBox="1"/>
        </xdr:nvSpPr>
        <xdr:spPr>
          <a:xfrm>
            <a:off x="14171793" y="2805707"/>
            <a:ext cx="836966" cy="419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E70E24A4-98C3-47D0-9586-80A7D75838C9}" type="TxLink">
              <a:rPr lang="en-US" sz="800" b="1" i="0" u="none" strike="noStrike">
                <a:solidFill>
                  <a:srgbClr val="215967"/>
                </a:solidFill>
                <a:latin typeface="Arial"/>
                <a:ea typeface="+mn-ea"/>
                <a:cs typeface="Arial"/>
              </a:rPr>
              <a:pPr marL="0" indent="0" algn="ctr"/>
              <a:t>Islas Baleares -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2">
        <xdr:nvSpPr>
          <xdr:cNvPr id="41" name="CuadroTexto 40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 txBox="1"/>
        </xdr:nvSpPr>
        <xdr:spPr>
          <a:xfrm>
            <a:off x="8573912" y="5263017"/>
            <a:ext cx="847547" cy="4571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E8CE1D9-7C1C-4ACA-8833-5521EEE972BC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Islas Canarias 2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8">
        <xdr:nvSpPr>
          <xdr:cNvPr id="42" name="CuadroTexto 41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 txBox="1"/>
        </xdr:nvSpPr>
        <xdr:spPr>
          <a:xfrm>
            <a:off x="10083450" y="3433111"/>
            <a:ext cx="866776" cy="390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4EA27AA2-11AA-47C0-BE22-83102360B05B}" type="TxLink">
              <a:rPr lang="en-US" sz="800" b="1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Extremadura 2.277 MW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41">
        <xdr:nvSpPr>
          <xdr:cNvPr id="43" name="CuadroTexto 42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SpPr txBox="1"/>
        </xdr:nvSpPr>
        <xdr:spPr>
          <a:xfrm>
            <a:off x="11298060" y="2761196"/>
            <a:ext cx="600076" cy="390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70C0D66-2E40-40DB-96EE-E073E55F5FEA}" type="TxLink">
              <a:rPr lang="en-US" sz="800" b="1" i="0" u="none" strike="noStrike">
                <a:solidFill>
                  <a:srgbClr val="215967"/>
                </a:solidFill>
                <a:latin typeface="Arial"/>
                <a:ea typeface="+mn-ea"/>
                <a:cs typeface="Arial"/>
              </a:rPr>
              <a:pPr marL="0" indent="0" algn="ctr"/>
              <a:t>Madrid 109 MW</a:t>
            </a:fld>
            <a:endParaRPr lang="es-ES" sz="900" b="1" i="0" u="none" strike="noStrike">
              <a:solidFill>
                <a:srgbClr val="215967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D44">
        <xdr:nvSpPr>
          <xdr:cNvPr id="31" name="CuadroTexto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 txBox="1"/>
        </xdr:nvSpPr>
        <xdr:spPr>
          <a:xfrm>
            <a:off x="12109798" y="1443586"/>
            <a:ext cx="695326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63F2BEE9-7F18-4055-BED3-D2F218822935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Navarra 238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4</xdr:col>
      <xdr:colOff>2676525</xdr:colOff>
      <xdr:row>38</xdr:row>
      <xdr:rowOff>57150</xdr:rowOff>
    </xdr:from>
    <xdr:to>
      <xdr:col>4</xdr:col>
      <xdr:colOff>3171825</xdr:colOff>
      <xdr:row>41</xdr:row>
      <xdr:rowOff>99269</xdr:rowOff>
    </xdr:to>
    <xdr:sp macro="" textlink="'Data 1'!D37">
      <xdr:nvSpPr>
        <xdr:cNvPr id="67" name="CuadroTexto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4533900" y="6105525"/>
          <a:ext cx="495300" cy="518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EDD724BB-C9D5-4914-B3B3-05D227C8EE09}" type="TxLink">
            <a:rPr lang="en-U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Ceuta -</a:t>
          </a:fld>
          <a:endParaRPr lang="es-ES" sz="800" b="1" i="0" u="none" strike="noStrike">
            <a:solidFill>
              <a:srgbClr val="215967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3810000</xdr:colOff>
      <xdr:row>39</xdr:row>
      <xdr:rowOff>76200</xdr:rowOff>
    </xdr:from>
    <xdr:to>
      <xdr:col>4</xdr:col>
      <xdr:colOff>4305300</xdr:colOff>
      <xdr:row>42</xdr:row>
      <xdr:rowOff>9525</xdr:rowOff>
    </xdr:to>
    <xdr:sp macro="" textlink="'Data 1'!D42">
      <xdr:nvSpPr>
        <xdr:cNvPr id="68" name="CuadroTexto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/>
      </xdr:nvSpPr>
      <xdr:spPr>
        <a:xfrm>
          <a:off x="5667375" y="6267450"/>
          <a:ext cx="49530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B764E25A-BAAB-49EF-A3FD-EE7526CB0297}" type="TxLink">
            <a:rPr lang="en-U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Melilla -</a:t>
          </a:fld>
          <a:endParaRPr lang="es-ES" sz="800" b="1" i="0" u="none" strike="noStrike">
            <a:solidFill>
              <a:srgbClr val="215967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5495925</xdr:colOff>
      <xdr:row>38</xdr:row>
      <xdr:rowOff>19050</xdr:rowOff>
    </xdr:from>
    <xdr:to>
      <xdr:col>4</xdr:col>
      <xdr:colOff>7496175</xdr:colOff>
      <xdr:row>43</xdr:row>
      <xdr:rowOff>28575</xdr:rowOff>
    </xdr:to>
    <xdr:pic>
      <xdr:nvPicPr>
        <xdr:cNvPr id="65" name="Imagen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6067425"/>
          <a:ext cx="2000250" cy="7715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19050</xdr:rowOff>
    </xdr:from>
    <xdr:to>
      <xdr:col>4</xdr:col>
      <xdr:colOff>7020000</xdr:colOff>
      <xdr:row>23</xdr:row>
      <xdr:rowOff>146325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6392956</xdr:colOff>
      <xdr:row>8</xdr:row>
      <xdr:rowOff>140634</xdr:rowOff>
    </xdr:from>
    <xdr:ext cx="390043" cy="21025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8250331" y="1521759"/>
          <a:ext cx="390043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800" b="1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max</a:t>
          </a:r>
        </a:p>
      </xdr:txBody>
    </xdr:sp>
    <xdr:clientData/>
  </xdr:oneCellAnchor>
  <xdr:oneCellAnchor>
    <xdr:from>
      <xdr:col>4</xdr:col>
      <xdr:colOff>6365501</xdr:colOff>
      <xdr:row>33</xdr:row>
      <xdr:rowOff>76200</xdr:rowOff>
    </xdr:from>
    <xdr:ext cx="367088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222876" y="5410200"/>
          <a:ext cx="36708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800" b="1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min</a:t>
          </a:r>
        </a:p>
      </xdr:txBody>
    </xdr:sp>
    <xdr:clientData/>
  </xdr:oneCellAnchor>
  <xdr:twoCellAnchor>
    <xdr:from>
      <xdr:col>4</xdr:col>
      <xdr:colOff>4982697</xdr:colOff>
      <xdr:row>32</xdr:row>
      <xdr:rowOff>77876</xdr:rowOff>
    </xdr:from>
    <xdr:to>
      <xdr:col>4</xdr:col>
      <xdr:colOff>6867524</xdr:colOff>
      <xdr:row>36</xdr:row>
      <xdr:rowOff>133345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6919447" y="5126126"/>
          <a:ext cx="1884827" cy="557119"/>
          <a:chOff x="5065061" y="6118409"/>
          <a:chExt cx="1613645" cy="481852"/>
        </a:xfrm>
      </xdr:grpSpPr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 txBox="1"/>
        </xdr:nvSpPr>
        <xdr:spPr>
          <a:xfrm>
            <a:off x="5065061" y="6118409"/>
            <a:ext cx="1613645" cy="4818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ES" sz="1100" b="0">
                <a:solidFill>
                  <a:srgbClr val="006699"/>
                </a:solidFill>
              </a:rPr>
              <a:t>                </a:t>
            </a:r>
            <a:r>
              <a:rPr lang="es-ES" sz="1100" b="0" baseline="0">
                <a:solidFill>
                  <a:srgbClr val="006699"/>
                </a:solidFill>
              </a:rPr>
              <a:t>  </a:t>
            </a:r>
            <a:r>
              <a:rPr lang="es-ES" sz="800" b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RdT</a:t>
            </a:r>
            <a:r>
              <a:rPr lang="es-ES" sz="800" b="0" baseline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400 kV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800" b="0" baseline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                  </a:t>
            </a:r>
            <a:r>
              <a:rPr lang="es-ES" sz="800" b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RdT</a:t>
            </a:r>
            <a:r>
              <a:rPr lang="es-ES" sz="800" b="0" baseline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220 kV</a:t>
            </a:r>
            <a:endParaRPr lang="es-ES" sz="800" b="0">
              <a:solidFill>
                <a:srgbClr val="004563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CxnSpPr/>
        </xdr:nvCxnSpPr>
        <xdr:spPr>
          <a:xfrm>
            <a:off x="5197479" y="6227487"/>
            <a:ext cx="358588" cy="0"/>
          </a:xfrm>
          <a:prstGeom prst="line">
            <a:avLst/>
          </a:prstGeom>
          <a:ln w="25400">
            <a:solidFill>
              <a:srgbClr val="FF0000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CxnSpPr/>
        </xdr:nvCxnSpPr>
        <xdr:spPr>
          <a:xfrm>
            <a:off x="5197479" y="6358376"/>
            <a:ext cx="358588" cy="0"/>
          </a:xfrm>
          <a:prstGeom prst="line">
            <a:avLst/>
          </a:prstGeom>
          <a:ln w="25400">
            <a:solidFill>
              <a:srgbClr val="6FB124"/>
            </a:solidFill>
          </a:ln>
        </xdr:spPr>
        <xdr:style>
          <a:lnRef idx="1">
            <a:schemeClr val="accent3"/>
          </a:lnRef>
          <a:fillRef idx="0">
            <a:schemeClr val="accent3"/>
          </a:fillRef>
          <a:effectRef idx="0">
            <a:schemeClr val="accent3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2</xdr:col>
      <xdr:colOff>0</xdr:colOff>
      <xdr:row>3</xdr:row>
      <xdr:rowOff>19050</xdr:rowOff>
    </xdr:from>
    <xdr:to>
      <xdr:col>4</xdr:col>
      <xdr:colOff>7035075</xdr:colOff>
      <xdr:row>3</xdr:row>
      <xdr:rowOff>19050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171450</xdr:rowOff>
    </xdr:from>
    <xdr:to>
      <xdr:col>2</xdr:col>
      <xdr:colOff>914400</xdr:colOff>
      <xdr:row>2</xdr:row>
      <xdr:rowOff>180975</xdr:rowOff>
    </xdr:to>
    <xdr:pic>
      <xdr:nvPicPr>
        <xdr:cNvPr id="10" name="Picture 4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6</xdr:row>
      <xdr:rowOff>28575</xdr:rowOff>
    </xdr:from>
    <xdr:to>
      <xdr:col>4</xdr:col>
      <xdr:colOff>6992400</xdr:colOff>
      <xdr:row>40</xdr:row>
      <xdr:rowOff>32454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085850"/>
          <a:ext cx="6840000" cy="5280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6</xdr:row>
      <xdr:rowOff>28575</xdr:rowOff>
    </xdr:from>
    <xdr:to>
      <xdr:col>4</xdr:col>
      <xdr:colOff>6972375</xdr:colOff>
      <xdr:row>23</xdr:row>
      <xdr:rowOff>155850</xdr:rowOff>
    </xdr:to>
    <xdr:graphicFrame macro="">
      <xdr:nvGraphicFramePr>
        <xdr:cNvPr id="5" name="41 Gráfi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2781086</xdr:colOff>
      <xdr:row>16</xdr:row>
      <xdr:rowOff>36791</xdr:rowOff>
    </xdr:from>
    <xdr:to>
      <xdr:col>4</xdr:col>
      <xdr:colOff>4805736</xdr:colOff>
      <xdr:row>27</xdr:row>
      <xdr:rowOff>82584</xdr:rowOff>
    </xdr:to>
    <xdr:sp macro="" textlink="">
      <xdr:nvSpPr>
        <xdr:cNvPr id="161" name="Castilla La-Mancha">
          <a:extLst>
            <a:ext uri="{FF2B5EF4-FFF2-40B4-BE49-F238E27FC236}">
              <a16:creationId xmlns:a16="http://schemas.microsoft.com/office/drawing/2014/main" id="{00000000-0008-0000-0600-0000A1000000}"/>
            </a:ext>
          </a:extLst>
        </xdr:cNvPr>
        <xdr:cNvSpPr>
          <a:spLocks/>
        </xdr:cNvSpPr>
      </xdr:nvSpPr>
      <xdr:spPr bwMode="auto">
        <a:xfrm>
          <a:off x="4705136" y="2713316"/>
          <a:ext cx="2024650" cy="1826968"/>
        </a:xfrm>
        <a:custGeom>
          <a:avLst/>
          <a:gdLst/>
          <a:ahLst/>
          <a:cxnLst>
            <a:cxn ang="0">
              <a:pos x="210" y="798"/>
            </a:cxn>
            <a:cxn ang="0">
              <a:pos x="174" y="852"/>
            </a:cxn>
            <a:cxn ang="0">
              <a:pos x="150" y="918"/>
            </a:cxn>
            <a:cxn ang="0">
              <a:pos x="138" y="984"/>
            </a:cxn>
            <a:cxn ang="0">
              <a:pos x="162" y="1038"/>
            </a:cxn>
            <a:cxn ang="0">
              <a:pos x="240" y="1092"/>
            </a:cxn>
            <a:cxn ang="0">
              <a:pos x="312" y="1146"/>
            </a:cxn>
            <a:cxn ang="0">
              <a:pos x="390" y="1134"/>
            </a:cxn>
            <a:cxn ang="0">
              <a:pos x="486" y="1134"/>
            </a:cxn>
            <a:cxn ang="0">
              <a:pos x="558" y="1134"/>
            </a:cxn>
            <a:cxn ang="0">
              <a:pos x="606" y="1128"/>
            </a:cxn>
            <a:cxn ang="0">
              <a:pos x="654" y="1104"/>
            </a:cxn>
            <a:cxn ang="0">
              <a:pos x="720" y="1104"/>
            </a:cxn>
            <a:cxn ang="0">
              <a:pos x="780" y="1098"/>
            </a:cxn>
            <a:cxn ang="0">
              <a:pos x="858" y="1080"/>
            </a:cxn>
            <a:cxn ang="0">
              <a:pos x="894" y="1134"/>
            </a:cxn>
            <a:cxn ang="0">
              <a:pos x="888" y="1224"/>
            </a:cxn>
            <a:cxn ang="0">
              <a:pos x="912" y="1266"/>
            </a:cxn>
            <a:cxn ang="0">
              <a:pos x="984" y="1206"/>
            </a:cxn>
            <a:cxn ang="0">
              <a:pos x="1062" y="1164"/>
            </a:cxn>
            <a:cxn ang="0">
              <a:pos x="1140" y="1128"/>
            </a:cxn>
            <a:cxn ang="0">
              <a:pos x="1194" y="1128"/>
            </a:cxn>
            <a:cxn ang="0">
              <a:pos x="1206" y="1044"/>
            </a:cxn>
            <a:cxn ang="0">
              <a:pos x="1242" y="1008"/>
            </a:cxn>
            <a:cxn ang="0">
              <a:pos x="1356" y="1014"/>
            </a:cxn>
            <a:cxn ang="0">
              <a:pos x="1368" y="912"/>
            </a:cxn>
            <a:cxn ang="0">
              <a:pos x="1266" y="840"/>
            </a:cxn>
            <a:cxn ang="0">
              <a:pos x="1242" y="750"/>
            </a:cxn>
            <a:cxn ang="0">
              <a:pos x="1188" y="720"/>
            </a:cxn>
            <a:cxn ang="0">
              <a:pos x="1218" y="630"/>
            </a:cxn>
            <a:cxn ang="0">
              <a:pos x="1260" y="558"/>
            </a:cxn>
            <a:cxn ang="0">
              <a:pos x="1266" y="486"/>
            </a:cxn>
            <a:cxn ang="0">
              <a:pos x="1188" y="450"/>
            </a:cxn>
            <a:cxn ang="0">
              <a:pos x="1110" y="390"/>
            </a:cxn>
            <a:cxn ang="0">
              <a:pos x="1116" y="270"/>
            </a:cxn>
            <a:cxn ang="0">
              <a:pos x="1122" y="126"/>
            </a:cxn>
            <a:cxn ang="0">
              <a:pos x="1008" y="54"/>
            </a:cxn>
            <a:cxn ang="0">
              <a:pos x="936" y="90"/>
            </a:cxn>
            <a:cxn ang="0">
              <a:pos x="828" y="30"/>
            </a:cxn>
            <a:cxn ang="0">
              <a:pos x="762" y="12"/>
            </a:cxn>
            <a:cxn ang="0">
              <a:pos x="678" y="6"/>
            </a:cxn>
            <a:cxn ang="0">
              <a:pos x="570" y="60"/>
            </a:cxn>
            <a:cxn ang="0">
              <a:pos x="600" y="120"/>
            </a:cxn>
            <a:cxn ang="0">
              <a:pos x="588" y="216"/>
            </a:cxn>
            <a:cxn ang="0">
              <a:pos x="624" y="276"/>
            </a:cxn>
            <a:cxn ang="0">
              <a:pos x="684" y="354"/>
            </a:cxn>
            <a:cxn ang="0">
              <a:pos x="696" y="420"/>
            </a:cxn>
            <a:cxn ang="0">
              <a:pos x="660" y="480"/>
            </a:cxn>
            <a:cxn ang="0">
              <a:pos x="570" y="498"/>
            </a:cxn>
            <a:cxn ang="0">
              <a:pos x="462" y="540"/>
            </a:cxn>
            <a:cxn ang="0">
              <a:pos x="534" y="486"/>
            </a:cxn>
            <a:cxn ang="0">
              <a:pos x="456" y="444"/>
            </a:cxn>
            <a:cxn ang="0">
              <a:pos x="378" y="396"/>
            </a:cxn>
            <a:cxn ang="0">
              <a:pos x="318" y="396"/>
            </a:cxn>
            <a:cxn ang="0">
              <a:pos x="264" y="438"/>
            </a:cxn>
            <a:cxn ang="0">
              <a:pos x="198" y="414"/>
            </a:cxn>
            <a:cxn ang="0">
              <a:pos x="144" y="468"/>
            </a:cxn>
            <a:cxn ang="0">
              <a:pos x="84" y="474"/>
            </a:cxn>
            <a:cxn ang="0">
              <a:pos x="36" y="570"/>
            </a:cxn>
            <a:cxn ang="0">
              <a:pos x="78" y="642"/>
            </a:cxn>
            <a:cxn ang="0">
              <a:pos x="174" y="750"/>
            </a:cxn>
          </a:cxnLst>
          <a:rect l="0" t="0" r="r" b="b"/>
          <a:pathLst>
            <a:path w="1374" h="1272">
              <a:moveTo>
                <a:pt x="228" y="732"/>
              </a:moveTo>
              <a:lnTo>
                <a:pt x="222" y="720"/>
              </a:lnTo>
              <a:lnTo>
                <a:pt x="228" y="732"/>
              </a:lnTo>
              <a:lnTo>
                <a:pt x="228" y="738"/>
              </a:lnTo>
              <a:lnTo>
                <a:pt x="228" y="750"/>
              </a:lnTo>
              <a:lnTo>
                <a:pt x="222" y="762"/>
              </a:lnTo>
              <a:lnTo>
                <a:pt x="216" y="774"/>
              </a:lnTo>
              <a:lnTo>
                <a:pt x="210" y="780"/>
              </a:lnTo>
              <a:lnTo>
                <a:pt x="210" y="798"/>
              </a:lnTo>
              <a:lnTo>
                <a:pt x="216" y="810"/>
              </a:lnTo>
              <a:lnTo>
                <a:pt x="228" y="828"/>
              </a:lnTo>
              <a:lnTo>
                <a:pt x="234" y="828"/>
              </a:lnTo>
              <a:lnTo>
                <a:pt x="234" y="834"/>
              </a:lnTo>
              <a:lnTo>
                <a:pt x="228" y="840"/>
              </a:lnTo>
              <a:lnTo>
                <a:pt x="198" y="828"/>
              </a:lnTo>
              <a:lnTo>
                <a:pt x="186" y="828"/>
              </a:lnTo>
              <a:lnTo>
                <a:pt x="174" y="840"/>
              </a:lnTo>
              <a:lnTo>
                <a:pt x="174" y="852"/>
              </a:lnTo>
              <a:lnTo>
                <a:pt x="162" y="864"/>
              </a:lnTo>
              <a:lnTo>
                <a:pt x="174" y="870"/>
              </a:lnTo>
              <a:lnTo>
                <a:pt x="174" y="888"/>
              </a:lnTo>
              <a:lnTo>
                <a:pt x="156" y="888"/>
              </a:lnTo>
              <a:lnTo>
                <a:pt x="150" y="882"/>
              </a:lnTo>
              <a:lnTo>
                <a:pt x="144" y="882"/>
              </a:lnTo>
              <a:lnTo>
                <a:pt x="144" y="894"/>
              </a:lnTo>
              <a:lnTo>
                <a:pt x="150" y="912"/>
              </a:lnTo>
              <a:lnTo>
                <a:pt x="150" y="918"/>
              </a:lnTo>
              <a:lnTo>
                <a:pt x="162" y="918"/>
              </a:lnTo>
              <a:lnTo>
                <a:pt x="174" y="924"/>
              </a:lnTo>
              <a:lnTo>
                <a:pt x="180" y="924"/>
              </a:lnTo>
              <a:lnTo>
                <a:pt x="180" y="930"/>
              </a:lnTo>
              <a:lnTo>
                <a:pt x="174" y="948"/>
              </a:lnTo>
              <a:lnTo>
                <a:pt x="144" y="948"/>
              </a:lnTo>
              <a:lnTo>
                <a:pt x="144" y="960"/>
              </a:lnTo>
              <a:lnTo>
                <a:pt x="144" y="978"/>
              </a:lnTo>
              <a:lnTo>
                <a:pt x="138" y="984"/>
              </a:lnTo>
              <a:lnTo>
                <a:pt x="138" y="990"/>
              </a:lnTo>
              <a:lnTo>
                <a:pt x="132" y="1002"/>
              </a:lnTo>
              <a:lnTo>
                <a:pt x="120" y="1002"/>
              </a:lnTo>
              <a:lnTo>
                <a:pt x="120" y="1008"/>
              </a:lnTo>
              <a:lnTo>
                <a:pt x="138" y="1020"/>
              </a:lnTo>
              <a:lnTo>
                <a:pt x="144" y="1020"/>
              </a:lnTo>
              <a:lnTo>
                <a:pt x="156" y="1020"/>
              </a:lnTo>
              <a:lnTo>
                <a:pt x="162" y="1020"/>
              </a:lnTo>
              <a:lnTo>
                <a:pt x="162" y="1038"/>
              </a:lnTo>
              <a:lnTo>
                <a:pt x="180" y="1050"/>
              </a:lnTo>
              <a:lnTo>
                <a:pt x="186" y="1050"/>
              </a:lnTo>
              <a:lnTo>
                <a:pt x="198" y="1062"/>
              </a:lnTo>
              <a:lnTo>
                <a:pt x="210" y="1068"/>
              </a:lnTo>
              <a:lnTo>
                <a:pt x="216" y="1068"/>
              </a:lnTo>
              <a:lnTo>
                <a:pt x="222" y="1074"/>
              </a:lnTo>
              <a:lnTo>
                <a:pt x="228" y="1074"/>
              </a:lnTo>
              <a:lnTo>
                <a:pt x="234" y="1080"/>
              </a:lnTo>
              <a:lnTo>
                <a:pt x="240" y="1092"/>
              </a:lnTo>
              <a:lnTo>
                <a:pt x="252" y="1098"/>
              </a:lnTo>
              <a:lnTo>
                <a:pt x="258" y="1098"/>
              </a:lnTo>
              <a:lnTo>
                <a:pt x="264" y="1104"/>
              </a:lnTo>
              <a:lnTo>
                <a:pt x="270" y="1104"/>
              </a:lnTo>
              <a:lnTo>
                <a:pt x="276" y="1116"/>
              </a:lnTo>
              <a:lnTo>
                <a:pt x="294" y="1122"/>
              </a:lnTo>
              <a:lnTo>
                <a:pt x="294" y="1128"/>
              </a:lnTo>
              <a:lnTo>
                <a:pt x="300" y="1134"/>
              </a:lnTo>
              <a:lnTo>
                <a:pt x="312" y="1146"/>
              </a:lnTo>
              <a:lnTo>
                <a:pt x="318" y="1146"/>
              </a:lnTo>
              <a:lnTo>
                <a:pt x="336" y="1152"/>
              </a:lnTo>
              <a:lnTo>
                <a:pt x="348" y="1152"/>
              </a:lnTo>
              <a:lnTo>
                <a:pt x="348" y="1134"/>
              </a:lnTo>
              <a:lnTo>
                <a:pt x="354" y="1134"/>
              </a:lnTo>
              <a:lnTo>
                <a:pt x="372" y="1134"/>
              </a:lnTo>
              <a:lnTo>
                <a:pt x="378" y="1134"/>
              </a:lnTo>
              <a:lnTo>
                <a:pt x="384" y="1134"/>
              </a:lnTo>
              <a:lnTo>
                <a:pt x="390" y="1134"/>
              </a:lnTo>
              <a:lnTo>
                <a:pt x="402" y="1134"/>
              </a:lnTo>
              <a:lnTo>
                <a:pt x="408" y="1134"/>
              </a:lnTo>
              <a:lnTo>
                <a:pt x="420" y="1146"/>
              </a:lnTo>
              <a:lnTo>
                <a:pt x="426" y="1146"/>
              </a:lnTo>
              <a:lnTo>
                <a:pt x="444" y="1146"/>
              </a:lnTo>
              <a:lnTo>
                <a:pt x="450" y="1146"/>
              </a:lnTo>
              <a:lnTo>
                <a:pt x="462" y="1146"/>
              </a:lnTo>
              <a:lnTo>
                <a:pt x="468" y="1134"/>
              </a:lnTo>
              <a:lnTo>
                <a:pt x="486" y="1134"/>
              </a:lnTo>
              <a:lnTo>
                <a:pt x="486" y="1122"/>
              </a:lnTo>
              <a:lnTo>
                <a:pt x="492" y="1122"/>
              </a:lnTo>
              <a:lnTo>
                <a:pt x="504" y="1122"/>
              </a:lnTo>
              <a:lnTo>
                <a:pt x="510" y="1122"/>
              </a:lnTo>
              <a:lnTo>
                <a:pt x="522" y="1122"/>
              </a:lnTo>
              <a:lnTo>
                <a:pt x="528" y="1128"/>
              </a:lnTo>
              <a:lnTo>
                <a:pt x="534" y="1128"/>
              </a:lnTo>
              <a:lnTo>
                <a:pt x="546" y="1134"/>
              </a:lnTo>
              <a:lnTo>
                <a:pt x="558" y="1134"/>
              </a:lnTo>
              <a:lnTo>
                <a:pt x="558" y="1128"/>
              </a:lnTo>
              <a:lnTo>
                <a:pt x="564" y="1116"/>
              </a:lnTo>
              <a:lnTo>
                <a:pt x="564" y="1104"/>
              </a:lnTo>
              <a:lnTo>
                <a:pt x="570" y="1116"/>
              </a:lnTo>
              <a:lnTo>
                <a:pt x="576" y="1122"/>
              </a:lnTo>
              <a:lnTo>
                <a:pt x="576" y="1128"/>
              </a:lnTo>
              <a:lnTo>
                <a:pt x="582" y="1134"/>
              </a:lnTo>
              <a:lnTo>
                <a:pt x="588" y="1128"/>
              </a:lnTo>
              <a:lnTo>
                <a:pt x="606" y="1128"/>
              </a:lnTo>
              <a:lnTo>
                <a:pt x="612" y="1122"/>
              </a:lnTo>
              <a:lnTo>
                <a:pt x="618" y="1122"/>
              </a:lnTo>
              <a:lnTo>
                <a:pt x="618" y="1116"/>
              </a:lnTo>
              <a:lnTo>
                <a:pt x="618" y="1098"/>
              </a:lnTo>
              <a:lnTo>
                <a:pt x="624" y="1098"/>
              </a:lnTo>
              <a:lnTo>
                <a:pt x="636" y="1098"/>
              </a:lnTo>
              <a:lnTo>
                <a:pt x="642" y="1098"/>
              </a:lnTo>
              <a:lnTo>
                <a:pt x="648" y="1104"/>
              </a:lnTo>
              <a:lnTo>
                <a:pt x="654" y="1104"/>
              </a:lnTo>
              <a:lnTo>
                <a:pt x="660" y="1104"/>
              </a:lnTo>
              <a:lnTo>
                <a:pt x="678" y="1104"/>
              </a:lnTo>
              <a:lnTo>
                <a:pt x="684" y="1104"/>
              </a:lnTo>
              <a:lnTo>
                <a:pt x="690" y="1104"/>
              </a:lnTo>
              <a:lnTo>
                <a:pt x="696" y="1116"/>
              </a:lnTo>
              <a:lnTo>
                <a:pt x="702" y="1104"/>
              </a:lnTo>
              <a:lnTo>
                <a:pt x="714" y="1098"/>
              </a:lnTo>
              <a:lnTo>
                <a:pt x="720" y="1098"/>
              </a:lnTo>
              <a:lnTo>
                <a:pt x="720" y="1104"/>
              </a:lnTo>
              <a:lnTo>
                <a:pt x="732" y="1116"/>
              </a:lnTo>
              <a:lnTo>
                <a:pt x="732" y="1122"/>
              </a:lnTo>
              <a:lnTo>
                <a:pt x="738" y="1122"/>
              </a:lnTo>
              <a:lnTo>
                <a:pt x="750" y="1098"/>
              </a:lnTo>
              <a:lnTo>
                <a:pt x="756" y="1098"/>
              </a:lnTo>
              <a:lnTo>
                <a:pt x="762" y="1098"/>
              </a:lnTo>
              <a:lnTo>
                <a:pt x="768" y="1104"/>
              </a:lnTo>
              <a:lnTo>
                <a:pt x="774" y="1104"/>
              </a:lnTo>
              <a:lnTo>
                <a:pt x="780" y="1098"/>
              </a:lnTo>
              <a:lnTo>
                <a:pt x="792" y="1092"/>
              </a:lnTo>
              <a:lnTo>
                <a:pt x="804" y="1080"/>
              </a:lnTo>
              <a:lnTo>
                <a:pt x="810" y="1074"/>
              </a:lnTo>
              <a:lnTo>
                <a:pt x="816" y="1074"/>
              </a:lnTo>
              <a:lnTo>
                <a:pt x="828" y="1080"/>
              </a:lnTo>
              <a:lnTo>
                <a:pt x="834" y="1080"/>
              </a:lnTo>
              <a:lnTo>
                <a:pt x="840" y="1080"/>
              </a:lnTo>
              <a:lnTo>
                <a:pt x="852" y="1080"/>
              </a:lnTo>
              <a:lnTo>
                <a:pt x="858" y="1080"/>
              </a:lnTo>
              <a:lnTo>
                <a:pt x="870" y="1092"/>
              </a:lnTo>
              <a:lnTo>
                <a:pt x="876" y="1098"/>
              </a:lnTo>
              <a:lnTo>
                <a:pt x="876" y="1104"/>
              </a:lnTo>
              <a:lnTo>
                <a:pt x="870" y="1116"/>
              </a:lnTo>
              <a:lnTo>
                <a:pt x="876" y="1122"/>
              </a:lnTo>
              <a:lnTo>
                <a:pt x="882" y="1122"/>
              </a:lnTo>
              <a:lnTo>
                <a:pt x="888" y="1122"/>
              </a:lnTo>
              <a:lnTo>
                <a:pt x="894" y="1128"/>
              </a:lnTo>
              <a:lnTo>
                <a:pt x="894" y="1134"/>
              </a:lnTo>
              <a:lnTo>
                <a:pt x="906" y="1158"/>
              </a:lnTo>
              <a:lnTo>
                <a:pt x="906" y="1164"/>
              </a:lnTo>
              <a:lnTo>
                <a:pt x="912" y="1176"/>
              </a:lnTo>
              <a:lnTo>
                <a:pt x="912" y="1188"/>
              </a:lnTo>
              <a:lnTo>
                <a:pt x="912" y="1194"/>
              </a:lnTo>
              <a:lnTo>
                <a:pt x="912" y="1206"/>
              </a:lnTo>
              <a:lnTo>
                <a:pt x="906" y="1218"/>
              </a:lnTo>
              <a:lnTo>
                <a:pt x="894" y="1218"/>
              </a:lnTo>
              <a:lnTo>
                <a:pt x="888" y="1224"/>
              </a:lnTo>
              <a:lnTo>
                <a:pt x="882" y="1236"/>
              </a:lnTo>
              <a:lnTo>
                <a:pt x="882" y="1242"/>
              </a:lnTo>
              <a:lnTo>
                <a:pt x="882" y="1236"/>
              </a:lnTo>
              <a:lnTo>
                <a:pt x="882" y="1242"/>
              </a:lnTo>
              <a:lnTo>
                <a:pt x="882" y="1248"/>
              </a:lnTo>
              <a:lnTo>
                <a:pt x="888" y="1248"/>
              </a:lnTo>
              <a:lnTo>
                <a:pt x="894" y="1248"/>
              </a:lnTo>
              <a:lnTo>
                <a:pt x="906" y="1248"/>
              </a:lnTo>
              <a:lnTo>
                <a:pt x="912" y="1266"/>
              </a:lnTo>
              <a:lnTo>
                <a:pt x="918" y="1266"/>
              </a:lnTo>
              <a:lnTo>
                <a:pt x="930" y="1266"/>
              </a:lnTo>
              <a:lnTo>
                <a:pt x="936" y="1272"/>
              </a:lnTo>
              <a:lnTo>
                <a:pt x="948" y="1266"/>
              </a:lnTo>
              <a:lnTo>
                <a:pt x="954" y="1254"/>
              </a:lnTo>
              <a:lnTo>
                <a:pt x="960" y="1242"/>
              </a:lnTo>
              <a:lnTo>
                <a:pt x="972" y="1224"/>
              </a:lnTo>
              <a:lnTo>
                <a:pt x="972" y="1218"/>
              </a:lnTo>
              <a:lnTo>
                <a:pt x="984" y="1206"/>
              </a:lnTo>
              <a:lnTo>
                <a:pt x="990" y="1194"/>
              </a:lnTo>
              <a:lnTo>
                <a:pt x="996" y="1188"/>
              </a:lnTo>
              <a:lnTo>
                <a:pt x="1008" y="1182"/>
              </a:lnTo>
              <a:lnTo>
                <a:pt x="1020" y="1182"/>
              </a:lnTo>
              <a:lnTo>
                <a:pt x="1032" y="1164"/>
              </a:lnTo>
              <a:lnTo>
                <a:pt x="1032" y="1158"/>
              </a:lnTo>
              <a:lnTo>
                <a:pt x="1038" y="1158"/>
              </a:lnTo>
              <a:lnTo>
                <a:pt x="1044" y="1164"/>
              </a:lnTo>
              <a:lnTo>
                <a:pt x="1062" y="1164"/>
              </a:lnTo>
              <a:lnTo>
                <a:pt x="1068" y="1158"/>
              </a:lnTo>
              <a:lnTo>
                <a:pt x="1080" y="1152"/>
              </a:lnTo>
              <a:lnTo>
                <a:pt x="1086" y="1146"/>
              </a:lnTo>
              <a:lnTo>
                <a:pt x="1104" y="1134"/>
              </a:lnTo>
              <a:lnTo>
                <a:pt x="1116" y="1128"/>
              </a:lnTo>
              <a:lnTo>
                <a:pt x="1122" y="1122"/>
              </a:lnTo>
              <a:lnTo>
                <a:pt x="1128" y="1122"/>
              </a:lnTo>
              <a:lnTo>
                <a:pt x="1140" y="1122"/>
              </a:lnTo>
              <a:lnTo>
                <a:pt x="1140" y="1128"/>
              </a:lnTo>
              <a:lnTo>
                <a:pt x="1146" y="1134"/>
              </a:lnTo>
              <a:lnTo>
                <a:pt x="1146" y="1146"/>
              </a:lnTo>
              <a:lnTo>
                <a:pt x="1152" y="1152"/>
              </a:lnTo>
              <a:lnTo>
                <a:pt x="1158" y="1152"/>
              </a:lnTo>
              <a:lnTo>
                <a:pt x="1164" y="1152"/>
              </a:lnTo>
              <a:lnTo>
                <a:pt x="1176" y="1152"/>
              </a:lnTo>
              <a:lnTo>
                <a:pt x="1182" y="1146"/>
              </a:lnTo>
              <a:lnTo>
                <a:pt x="1188" y="1134"/>
              </a:lnTo>
              <a:lnTo>
                <a:pt x="1194" y="1128"/>
              </a:lnTo>
              <a:lnTo>
                <a:pt x="1200" y="1128"/>
              </a:lnTo>
              <a:lnTo>
                <a:pt x="1206" y="1128"/>
              </a:lnTo>
              <a:lnTo>
                <a:pt x="1206" y="1116"/>
              </a:lnTo>
              <a:lnTo>
                <a:pt x="1206" y="1104"/>
              </a:lnTo>
              <a:lnTo>
                <a:pt x="1206" y="1098"/>
              </a:lnTo>
              <a:lnTo>
                <a:pt x="1206" y="1080"/>
              </a:lnTo>
              <a:lnTo>
                <a:pt x="1200" y="1074"/>
              </a:lnTo>
              <a:lnTo>
                <a:pt x="1200" y="1062"/>
              </a:lnTo>
              <a:lnTo>
                <a:pt x="1206" y="1044"/>
              </a:lnTo>
              <a:lnTo>
                <a:pt x="1218" y="1044"/>
              </a:lnTo>
              <a:lnTo>
                <a:pt x="1224" y="1038"/>
              </a:lnTo>
              <a:lnTo>
                <a:pt x="1224" y="1020"/>
              </a:lnTo>
              <a:lnTo>
                <a:pt x="1224" y="1014"/>
              </a:lnTo>
              <a:lnTo>
                <a:pt x="1224" y="1008"/>
              </a:lnTo>
              <a:lnTo>
                <a:pt x="1230" y="1002"/>
              </a:lnTo>
              <a:lnTo>
                <a:pt x="1236" y="1002"/>
              </a:lnTo>
              <a:lnTo>
                <a:pt x="1236" y="1008"/>
              </a:lnTo>
              <a:lnTo>
                <a:pt x="1242" y="1008"/>
              </a:lnTo>
              <a:lnTo>
                <a:pt x="1260" y="1002"/>
              </a:lnTo>
              <a:lnTo>
                <a:pt x="1266" y="990"/>
              </a:lnTo>
              <a:lnTo>
                <a:pt x="1272" y="984"/>
              </a:lnTo>
              <a:lnTo>
                <a:pt x="1290" y="972"/>
              </a:lnTo>
              <a:lnTo>
                <a:pt x="1308" y="978"/>
              </a:lnTo>
              <a:lnTo>
                <a:pt x="1314" y="990"/>
              </a:lnTo>
              <a:lnTo>
                <a:pt x="1332" y="1008"/>
              </a:lnTo>
              <a:lnTo>
                <a:pt x="1344" y="1008"/>
              </a:lnTo>
              <a:lnTo>
                <a:pt x="1356" y="1014"/>
              </a:lnTo>
              <a:lnTo>
                <a:pt x="1374" y="1008"/>
              </a:lnTo>
              <a:lnTo>
                <a:pt x="1374" y="990"/>
              </a:lnTo>
              <a:lnTo>
                <a:pt x="1368" y="984"/>
              </a:lnTo>
              <a:lnTo>
                <a:pt x="1356" y="978"/>
              </a:lnTo>
              <a:lnTo>
                <a:pt x="1368" y="960"/>
              </a:lnTo>
              <a:lnTo>
                <a:pt x="1374" y="954"/>
              </a:lnTo>
              <a:lnTo>
                <a:pt x="1374" y="924"/>
              </a:lnTo>
              <a:lnTo>
                <a:pt x="1368" y="918"/>
              </a:lnTo>
              <a:lnTo>
                <a:pt x="1368" y="912"/>
              </a:lnTo>
              <a:lnTo>
                <a:pt x="1356" y="900"/>
              </a:lnTo>
              <a:lnTo>
                <a:pt x="1350" y="900"/>
              </a:lnTo>
              <a:lnTo>
                <a:pt x="1338" y="912"/>
              </a:lnTo>
              <a:lnTo>
                <a:pt x="1314" y="912"/>
              </a:lnTo>
              <a:lnTo>
                <a:pt x="1302" y="900"/>
              </a:lnTo>
              <a:lnTo>
                <a:pt x="1272" y="870"/>
              </a:lnTo>
              <a:lnTo>
                <a:pt x="1260" y="864"/>
              </a:lnTo>
              <a:lnTo>
                <a:pt x="1266" y="852"/>
              </a:lnTo>
              <a:lnTo>
                <a:pt x="1266" y="840"/>
              </a:lnTo>
              <a:lnTo>
                <a:pt x="1272" y="828"/>
              </a:lnTo>
              <a:lnTo>
                <a:pt x="1278" y="822"/>
              </a:lnTo>
              <a:lnTo>
                <a:pt x="1278" y="810"/>
              </a:lnTo>
              <a:lnTo>
                <a:pt x="1296" y="792"/>
              </a:lnTo>
              <a:lnTo>
                <a:pt x="1290" y="774"/>
              </a:lnTo>
              <a:lnTo>
                <a:pt x="1290" y="762"/>
              </a:lnTo>
              <a:lnTo>
                <a:pt x="1272" y="762"/>
              </a:lnTo>
              <a:lnTo>
                <a:pt x="1254" y="750"/>
              </a:lnTo>
              <a:lnTo>
                <a:pt x="1242" y="750"/>
              </a:lnTo>
              <a:lnTo>
                <a:pt x="1230" y="744"/>
              </a:lnTo>
              <a:lnTo>
                <a:pt x="1224" y="738"/>
              </a:lnTo>
              <a:lnTo>
                <a:pt x="1206" y="744"/>
              </a:lnTo>
              <a:lnTo>
                <a:pt x="1206" y="738"/>
              </a:lnTo>
              <a:lnTo>
                <a:pt x="1200" y="738"/>
              </a:lnTo>
              <a:lnTo>
                <a:pt x="1200" y="732"/>
              </a:lnTo>
              <a:lnTo>
                <a:pt x="1194" y="732"/>
              </a:lnTo>
              <a:lnTo>
                <a:pt x="1194" y="720"/>
              </a:lnTo>
              <a:lnTo>
                <a:pt x="1188" y="720"/>
              </a:lnTo>
              <a:lnTo>
                <a:pt x="1182" y="714"/>
              </a:lnTo>
              <a:lnTo>
                <a:pt x="1182" y="690"/>
              </a:lnTo>
              <a:lnTo>
                <a:pt x="1188" y="684"/>
              </a:lnTo>
              <a:lnTo>
                <a:pt x="1188" y="660"/>
              </a:lnTo>
              <a:lnTo>
                <a:pt x="1200" y="654"/>
              </a:lnTo>
              <a:lnTo>
                <a:pt x="1200" y="648"/>
              </a:lnTo>
              <a:lnTo>
                <a:pt x="1206" y="642"/>
              </a:lnTo>
              <a:lnTo>
                <a:pt x="1218" y="642"/>
              </a:lnTo>
              <a:lnTo>
                <a:pt x="1218" y="630"/>
              </a:lnTo>
              <a:lnTo>
                <a:pt x="1224" y="624"/>
              </a:lnTo>
              <a:lnTo>
                <a:pt x="1224" y="618"/>
              </a:lnTo>
              <a:lnTo>
                <a:pt x="1230" y="618"/>
              </a:lnTo>
              <a:lnTo>
                <a:pt x="1230" y="624"/>
              </a:lnTo>
              <a:lnTo>
                <a:pt x="1242" y="624"/>
              </a:lnTo>
              <a:lnTo>
                <a:pt x="1242" y="612"/>
              </a:lnTo>
              <a:lnTo>
                <a:pt x="1254" y="600"/>
              </a:lnTo>
              <a:lnTo>
                <a:pt x="1260" y="588"/>
              </a:lnTo>
              <a:lnTo>
                <a:pt x="1260" y="558"/>
              </a:lnTo>
              <a:lnTo>
                <a:pt x="1266" y="546"/>
              </a:lnTo>
              <a:lnTo>
                <a:pt x="1266" y="534"/>
              </a:lnTo>
              <a:lnTo>
                <a:pt x="1260" y="528"/>
              </a:lnTo>
              <a:lnTo>
                <a:pt x="1260" y="516"/>
              </a:lnTo>
              <a:lnTo>
                <a:pt x="1266" y="516"/>
              </a:lnTo>
              <a:lnTo>
                <a:pt x="1278" y="504"/>
              </a:lnTo>
              <a:lnTo>
                <a:pt x="1290" y="498"/>
              </a:lnTo>
              <a:lnTo>
                <a:pt x="1278" y="486"/>
              </a:lnTo>
              <a:lnTo>
                <a:pt x="1266" y="486"/>
              </a:lnTo>
              <a:lnTo>
                <a:pt x="1260" y="498"/>
              </a:lnTo>
              <a:lnTo>
                <a:pt x="1254" y="486"/>
              </a:lnTo>
              <a:lnTo>
                <a:pt x="1230" y="486"/>
              </a:lnTo>
              <a:lnTo>
                <a:pt x="1224" y="498"/>
              </a:lnTo>
              <a:lnTo>
                <a:pt x="1218" y="486"/>
              </a:lnTo>
              <a:lnTo>
                <a:pt x="1218" y="480"/>
              </a:lnTo>
              <a:lnTo>
                <a:pt x="1200" y="468"/>
              </a:lnTo>
              <a:lnTo>
                <a:pt x="1200" y="450"/>
              </a:lnTo>
              <a:lnTo>
                <a:pt x="1188" y="450"/>
              </a:lnTo>
              <a:lnTo>
                <a:pt x="1194" y="438"/>
              </a:lnTo>
              <a:lnTo>
                <a:pt x="1194" y="426"/>
              </a:lnTo>
              <a:lnTo>
                <a:pt x="1188" y="420"/>
              </a:lnTo>
              <a:lnTo>
                <a:pt x="1158" y="420"/>
              </a:lnTo>
              <a:lnTo>
                <a:pt x="1140" y="396"/>
              </a:lnTo>
              <a:lnTo>
                <a:pt x="1128" y="396"/>
              </a:lnTo>
              <a:lnTo>
                <a:pt x="1128" y="384"/>
              </a:lnTo>
              <a:lnTo>
                <a:pt x="1116" y="384"/>
              </a:lnTo>
              <a:lnTo>
                <a:pt x="1110" y="390"/>
              </a:lnTo>
              <a:lnTo>
                <a:pt x="1110" y="378"/>
              </a:lnTo>
              <a:lnTo>
                <a:pt x="1116" y="366"/>
              </a:lnTo>
              <a:lnTo>
                <a:pt x="1110" y="366"/>
              </a:lnTo>
              <a:lnTo>
                <a:pt x="1110" y="354"/>
              </a:lnTo>
              <a:lnTo>
                <a:pt x="1104" y="348"/>
              </a:lnTo>
              <a:lnTo>
                <a:pt x="1086" y="348"/>
              </a:lnTo>
              <a:lnTo>
                <a:pt x="1080" y="336"/>
              </a:lnTo>
              <a:lnTo>
                <a:pt x="1116" y="300"/>
              </a:lnTo>
              <a:lnTo>
                <a:pt x="1116" y="270"/>
              </a:lnTo>
              <a:lnTo>
                <a:pt x="1152" y="270"/>
              </a:lnTo>
              <a:lnTo>
                <a:pt x="1158" y="234"/>
              </a:lnTo>
              <a:lnTo>
                <a:pt x="1152" y="216"/>
              </a:lnTo>
              <a:lnTo>
                <a:pt x="1152" y="174"/>
              </a:lnTo>
              <a:lnTo>
                <a:pt x="1140" y="168"/>
              </a:lnTo>
              <a:lnTo>
                <a:pt x="1128" y="156"/>
              </a:lnTo>
              <a:lnTo>
                <a:pt x="1128" y="144"/>
              </a:lnTo>
              <a:lnTo>
                <a:pt x="1128" y="138"/>
              </a:lnTo>
              <a:lnTo>
                <a:pt x="1122" y="126"/>
              </a:lnTo>
              <a:lnTo>
                <a:pt x="1080" y="84"/>
              </a:lnTo>
              <a:lnTo>
                <a:pt x="1074" y="72"/>
              </a:lnTo>
              <a:lnTo>
                <a:pt x="1068" y="72"/>
              </a:lnTo>
              <a:lnTo>
                <a:pt x="1062" y="66"/>
              </a:lnTo>
              <a:lnTo>
                <a:pt x="1044" y="60"/>
              </a:lnTo>
              <a:lnTo>
                <a:pt x="1038" y="60"/>
              </a:lnTo>
              <a:lnTo>
                <a:pt x="1032" y="42"/>
              </a:lnTo>
              <a:lnTo>
                <a:pt x="1026" y="42"/>
              </a:lnTo>
              <a:lnTo>
                <a:pt x="1008" y="54"/>
              </a:lnTo>
              <a:lnTo>
                <a:pt x="1002" y="54"/>
              </a:lnTo>
              <a:lnTo>
                <a:pt x="1002" y="84"/>
              </a:lnTo>
              <a:lnTo>
                <a:pt x="996" y="84"/>
              </a:lnTo>
              <a:lnTo>
                <a:pt x="984" y="66"/>
              </a:lnTo>
              <a:lnTo>
                <a:pt x="972" y="66"/>
              </a:lnTo>
              <a:lnTo>
                <a:pt x="972" y="72"/>
              </a:lnTo>
              <a:lnTo>
                <a:pt x="954" y="72"/>
              </a:lnTo>
              <a:lnTo>
                <a:pt x="948" y="84"/>
              </a:lnTo>
              <a:lnTo>
                <a:pt x="936" y="90"/>
              </a:lnTo>
              <a:lnTo>
                <a:pt x="918" y="90"/>
              </a:lnTo>
              <a:lnTo>
                <a:pt x="912" y="72"/>
              </a:lnTo>
              <a:lnTo>
                <a:pt x="906" y="84"/>
              </a:lnTo>
              <a:lnTo>
                <a:pt x="888" y="90"/>
              </a:lnTo>
              <a:lnTo>
                <a:pt x="858" y="60"/>
              </a:lnTo>
              <a:lnTo>
                <a:pt x="846" y="60"/>
              </a:lnTo>
              <a:lnTo>
                <a:pt x="846" y="36"/>
              </a:lnTo>
              <a:lnTo>
                <a:pt x="834" y="36"/>
              </a:lnTo>
              <a:lnTo>
                <a:pt x="828" y="30"/>
              </a:lnTo>
              <a:lnTo>
                <a:pt x="816" y="30"/>
              </a:lnTo>
              <a:lnTo>
                <a:pt x="810" y="24"/>
              </a:lnTo>
              <a:lnTo>
                <a:pt x="810" y="12"/>
              </a:lnTo>
              <a:lnTo>
                <a:pt x="804" y="6"/>
              </a:lnTo>
              <a:lnTo>
                <a:pt x="798" y="12"/>
              </a:lnTo>
              <a:lnTo>
                <a:pt x="792" y="12"/>
              </a:lnTo>
              <a:lnTo>
                <a:pt x="780" y="24"/>
              </a:lnTo>
              <a:lnTo>
                <a:pt x="768" y="24"/>
              </a:lnTo>
              <a:lnTo>
                <a:pt x="762" y="12"/>
              </a:lnTo>
              <a:lnTo>
                <a:pt x="762" y="6"/>
              </a:lnTo>
              <a:lnTo>
                <a:pt x="756" y="0"/>
              </a:lnTo>
              <a:lnTo>
                <a:pt x="738" y="0"/>
              </a:lnTo>
              <a:lnTo>
                <a:pt x="732" y="6"/>
              </a:lnTo>
              <a:lnTo>
                <a:pt x="720" y="6"/>
              </a:lnTo>
              <a:lnTo>
                <a:pt x="714" y="12"/>
              </a:lnTo>
              <a:lnTo>
                <a:pt x="696" y="12"/>
              </a:lnTo>
              <a:lnTo>
                <a:pt x="684" y="6"/>
              </a:lnTo>
              <a:lnTo>
                <a:pt x="678" y="6"/>
              </a:lnTo>
              <a:lnTo>
                <a:pt x="660" y="0"/>
              </a:lnTo>
              <a:lnTo>
                <a:pt x="648" y="0"/>
              </a:lnTo>
              <a:lnTo>
                <a:pt x="648" y="12"/>
              </a:lnTo>
              <a:lnTo>
                <a:pt x="636" y="24"/>
              </a:lnTo>
              <a:lnTo>
                <a:pt x="600" y="24"/>
              </a:lnTo>
              <a:lnTo>
                <a:pt x="600" y="42"/>
              </a:lnTo>
              <a:lnTo>
                <a:pt x="588" y="42"/>
              </a:lnTo>
              <a:lnTo>
                <a:pt x="576" y="54"/>
              </a:lnTo>
              <a:lnTo>
                <a:pt x="570" y="60"/>
              </a:lnTo>
              <a:lnTo>
                <a:pt x="558" y="60"/>
              </a:lnTo>
              <a:lnTo>
                <a:pt x="564" y="66"/>
              </a:lnTo>
              <a:lnTo>
                <a:pt x="570" y="72"/>
              </a:lnTo>
              <a:lnTo>
                <a:pt x="576" y="84"/>
              </a:lnTo>
              <a:lnTo>
                <a:pt x="576" y="90"/>
              </a:lnTo>
              <a:lnTo>
                <a:pt x="582" y="90"/>
              </a:lnTo>
              <a:lnTo>
                <a:pt x="588" y="102"/>
              </a:lnTo>
              <a:lnTo>
                <a:pt x="588" y="114"/>
              </a:lnTo>
              <a:lnTo>
                <a:pt x="600" y="120"/>
              </a:lnTo>
              <a:lnTo>
                <a:pt x="600" y="126"/>
              </a:lnTo>
              <a:lnTo>
                <a:pt x="600" y="138"/>
              </a:lnTo>
              <a:lnTo>
                <a:pt x="588" y="150"/>
              </a:lnTo>
              <a:lnTo>
                <a:pt x="582" y="156"/>
              </a:lnTo>
              <a:lnTo>
                <a:pt x="582" y="186"/>
              </a:lnTo>
              <a:lnTo>
                <a:pt x="570" y="204"/>
              </a:lnTo>
              <a:lnTo>
                <a:pt x="576" y="210"/>
              </a:lnTo>
              <a:lnTo>
                <a:pt x="588" y="210"/>
              </a:lnTo>
              <a:lnTo>
                <a:pt x="588" y="216"/>
              </a:lnTo>
              <a:lnTo>
                <a:pt x="588" y="234"/>
              </a:lnTo>
              <a:lnTo>
                <a:pt x="582" y="240"/>
              </a:lnTo>
              <a:lnTo>
                <a:pt x="582" y="246"/>
              </a:lnTo>
              <a:lnTo>
                <a:pt x="600" y="246"/>
              </a:lnTo>
              <a:lnTo>
                <a:pt x="600" y="240"/>
              </a:lnTo>
              <a:lnTo>
                <a:pt x="606" y="240"/>
              </a:lnTo>
              <a:lnTo>
                <a:pt x="618" y="258"/>
              </a:lnTo>
              <a:lnTo>
                <a:pt x="624" y="258"/>
              </a:lnTo>
              <a:lnTo>
                <a:pt x="624" y="276"/>
              </a:lnTo>
              <a:lnTo>
                <a:pt x="636" y="288"/>
              </a:lnTo>
              <a:lnTo>
                <a:pt x="636" y="294"/>
              </a:lnTo>
              <a:lnTo>
                <a:pt x="642" y="300"/>
              </a:lnTo>
              <a:lnTo>
                <a:pt x="648" y="300"/>
              </a:lnTo>
              <a:lnTo>
                <a:pt x="654" y="306"/>
              </a:lnTo>
              <a:lnTo>
                <a:pt x="660" y="318"/>
              </a:lnTo>
              <a:lnTo>
                <a:pt x="660" y="336"/>
              </a:lnTo>
              <a:lnTo>
                <a:pt x="678" y="336"/>
              </a:lnTo>
              <a:lnTo>
                <a:pt x="684" y="354"/>
              </a:lnTo>
              <a:lnTo>
                <a:pt x="684" y="378"/>
              </a:lnTo>
              <a:lnTo>
                <a:pt x="672" y="390"/>
              </a:lnTo>
              <a:lnTo>
                <a:pt x="660" y="408"/>
              </a:lnTo>
              <a:lnTo>
                <a:pt x="660" y="414"/>
              </a:lnTo>
              <a:lnTo>
                <a:pt x="678" y="414"/>
              </a:lnTo>
              <a:lnTo>
                <a:pt x="684" y="408"/>
              </a:lnTo>
              <a:lnTo>
                <a:pt x="690" y="408"/>
              </a:lnTo>
              <a:lnTo>
                <a:pt x="690" y="414"/>
              </a:lnTo>
              <a:lnTo>
                <a:pt x="696" y="420"/>
              </a:lnTo>
              <a:lnTo>
                <a:pt x="696" y="444"/>
              </a:lnTo>
              <a:lnTo>
                <a:pt x="702" y="444"/>
              </a:lnTo>
              <a:lnTo>
                <a:pt x="696" y="450"/>
              </a:lnTo>
              <a:lnTo>
                <a:pt x="690" y="450"/>
              </a:lnTo>
              <a:lnTo>
                <a:pt x="702" y="468"/>
              </a:lnTo>
              <a:lnTo>
                <a:pt x="702" y="474"/>
              </a:lnTo>
              <a:lnTo>
                <a:pt x="690" y="486"/>
              </a:lnTo>
              <a:lnTo>
                <a:pt x="678" y="480"/>
              </a:lnTo>
              <a:lnTo>
                <a:pt x="660" y="480"/>
              </a:lnTo>
              <a:lnTo>
                <a:pt x="648" y="486"/>
              </a:lnTo>
              <a:lnTo>
                <a:pt x="642" y="486"/>
              </a:lnTo>
              <a:lnTo>
                <a:pt x="624" y="480"/>
              </a:lnTo>
              <a:lnTo>
                <a:pt x="612" y="480"/>
              </a:lnTo>
              <a:lnTo>
                <a:pt x="606" y="498"/>
              </a:lnTo>
              <a:lnTo>
                <a:pt x="600" y="498"/>
              </a:lnTo>
              <a:lnTo>
                <a:pt x="588" y="486"/>
              </a:lnTo>
              <a:lnTo>
                <a:pt x="576" y="486"/>
              </a:lnTo>
              <a:lnTo>
                <a:pt x="570" y="498"/>
              </a:lnTo>
              <a:lnTo>
                <a:pt x="564" y="504"/>
              </a:lnTo>
              <a:lnTo>
                <a:pt x="546" y="504"/>
              </a:lnTo>
              <a:lnTo>
                <a:pt x="534" y="516"/>
              </a:lnTo>
              <a:lnTo>
                <a:pt x="522" y="534"/>
              </a:lnTo>
              <a:lnTo>
                <a:pt x="504" y="540"/>
              </a:lnTo>
              <a:lnTo>
                <a:pt x="492" y="558"/>
              </a:lnTo>
              <a:lnTo>
                <a:pt x="468" y="558"/>
              </a:lnTo>
              <a:lnTo>
                <a:pt x="462" y="546"/>
              </a:lnTo>
              <a:lnTo>
                <a:pt x="462" y="540"/>
              </a:lnTo>
              <a:lnTo>
                <a:pt x="468" y="534"/>
              </a:lnTo>
              <a:lnTo>
                <a:pt x="486" y="534"/>
              </a:lnTo>
              <a:lnTo>
                <a:pt x="492" y="528"/>
              </a:lnTo>
              <a:lnTo>
                <a:pt x="504" y="528"/>
              </a:lnTo>
              <a:lnTo>
                <a:pt x="504" y="510"/>
              </a:lnTo>
              <a:lnTo>
                <a:pt x="510" y="504"/>
              </a:lnTo>
              <a:lnTo>
                <a:pt x="528" y="504"/>
              </a:lnTo>
              <a:lnTo>
                <a:pt x="534" y="498"/>
              </a:lnTo>
              <a:lnTo>
                <a:pt x="534" y="486"/>
              </a:lnTo>
              <a:lnTo>
                <a:pt x="540" y="474"/>
              </a:lnTo>
              <a:lnTo>
                <a:pt x="540" y="468"/>
              </a:lnTo>
              <a:lnTo>
                <a:pt x="528" y="468"/>
              </a:lnTo>
              <a:lnTo>
                <a:pt x="528" y="456"/>
              </a:lnTo>
              <a:lnTo>
                <a:pt x="492" y="456"/>
              </a:lnTo>
              <a:lnTo>
                <a:pt x="486" y="450"/>
              </a:lnTo>
              <a:lnTo>
                <a:pt x="480" y="450"/>
              </a:lnTo>
              <a:lnTo>
                <a:pt x="462" y="444"/>
              </a:lnTo>
              <a:lnTo>
                <a:pt x="456" y="444"/>
              </a:lnTo>
              <a:lnTo>
                <a:pt x="450" y="438"/>
              </a:lnTo>
              <a:lnTo>
                <a:pt x="432" y="438"/>
              </a:lnTo>
              <a:lnTo>
                <a:pt x="426" y="426"/>
              </a:lnTo>
              <a:lnTo>
                <a:pt x="420" y="426"/>
              </a:lnTo>
              <a:lnTo>
                <a:pt x="414" y="414"/>
              </a:lnTo>
              <a:lnTo>
                <a:pt x="402" y="414"/>
              </a:lnTo>
              <a:lnTo>
                <a:pt x="390" y="420"/>
              </a:lnTo>
              <a:lnTo>
                <a:pt x="378" y="408"/>
              </a:lnTo>
              <a:lnTo>
                <a:pt x="378" y="396"/>
              </a:lnTo>
              <a:lnTo>
                <a:pt x="372" y="396"/>
              </a:lnTo>
              <a:lnTo>
                <a:pt x="372" y="408"/>
              </a:lnTo>
              <a:lnTo>
                <a:pt x="366" y="414"/>
              </a:lnTo>
              <a:lnTo>
                <a:pt x="354" y="414"/>
              </a:lnTo>
              <a:lnTo>
                <a:pt x="342" y="426"/>
              </a:lnTo>
              <a:lnTo>
                <a:pt x="336" y="420"/>
              </a:lnTo>
              <a:lnTo>
                <a:pt x="330" y="420"/>
              </a:lnTo>
              <a:lnTo>
                <a:pt x="330" y="408"/>
              </a:lnTo>
              <a:lnTo>
                <a:pt x="318" y="396"/>
              </a:lnTo>
              <a:lnTo>
                <a:pt x="318" y="390"/>
              </a:lnTo>
              <a:lnTo>
                <a:pt x="312" y="396"/>
              </a:lnTo>
              <a:lnTo>
                <a:pt x="312" y="408"/>
              </a:lnTo>
              <a:lnTo>
                <a:pt x="306" y="414"/>
              </a:lnTo>
              <a:lnTo>
                <a:pt x="300" y="420"/>
              </a:lnTo>
              <a:lnTo>
                <a:pt x="288" y="420"/>
              </a:lnTo>
              <a:lnTo>
                <a:pt x="276" y="426"/>
              </a:lnTo>
              <a:lnTo>
                <a:pt x="270" y="426"/>
              </a:lnTo>
              <a:lnTo>
                <a:pt x="264" y="438"/>
              </a:lnTo>
              <a:lnTo>
                <a:pt x="258" y="438"/>
              </a:lnTo>
              <a:lnTo>
                <a:pt x="258" y="426"/>
              </a:lnTo>
              <a:lnTo>
                <a:pt x="240" y="438"/>
              </a:lnTo>
              <a:lnTo>
                <a:pt x="228" y="438"/>
              </a:lnTo>
              <a:lnTo>
                <a:pt x="222" y="426"/>
              </a:lnTo>
              <a:lnTo>
                <a:pt x="222" y="414"/>
              </a:lnTo>
              <a:lnTo>
                <a:pt x="216" y="408"/>
              </a:lnTo>
              <a:lnTo>
                <a:pt x="210" y="408"/>
              </a:lnTo>
              <a:lnTo>
                <a:pt x="198" y="414"/>
              </a:lnTo>
              <a:lnTo>
                <a:pt x="192" y="408"/>
              </a:lnTo>
              <a:lnTo>
                <a:pt x="186" y="408"/>
              </a:lnTo>
              <a:lnTo>
                <a:pt x="180" y="414"/>
              </a:lnTo>
              <a:lnTo>
                <a:pt x="180" y="426"/>
              </a:lnTo>
              <a:lnTo>
                <a:pt x="174" y="438"/>
              </a:lnTo>
              <a:lnTo>
                <a:pt x="162" y="438"/>
              </a:lnTo>
              <a:lnTo>
                <a:pt x="150" y="450"/>
              </a:lnTo>
              <a:lnTo>
                <a:pt x="150" y="468"/>
              </a:lnTo>
              <a:lnTo>
                <a:pt x="144" y="468"/>
              </a:lnTo>
              <a:lnTo>
                <a:pt x="138" y="474"/>
              </a:lnTo>
              <a:lnTo>
                <a:pt x="120" y="474"/>
              </a:lnTo>
              <a:lnTo>
                <a:pt x="120" y="468"/>
              </a:lnTo>
              <a:lnTo>
                <a:pt x="132" y="456"/>
              </a:lnTo>
              <a:lnTo>
                <a:pt x="120" y="450"/>
              </a:lnTo>
              <a:lnTo>
                <a:pt x="114" y="450"/>
              </a:lnTo>
              <a:lnTo>
                <a:pt x="108" y="456"/>
              </a:lnTo>
              <a:lnTo>
                <a:pt x="102" y="456"/>
              </a:lnTo>
              <a:lnTo>
                <a:pt x="84" y="474"/>
              </a:lnTo>
              <a:lnTo>
                <a:pt x="60" y="474"/>
              </a:lnTo>
              <a:lnTo>
                <a:pt x="30" y="468"/>
              </a:lnTo>
              <a:lnTo>
                <a:pt x="18" y="480"/>
              </a:lnTo>
              <a:lnTo>
                <a:pt x="18" y="534"/>
              </a:lnTo>
              <a:lnTo>
                <a:pt x="0" y="546"/>
              </a:lnTo>
              <a:lnTo>
                <a:pt x="6" y="558"/>
              </a:lnTo>
              <a:lnTo>
                <a:pt x="30" y="558"/>
              </a:lnTo>
              <a:lnTo>
                <a:pt x="36" y="564"/>
              </a:lnTo>
              <a:lnTo>
                <a:pt x="36" y="570"/>
              </a:lnTo>
              <a:lnTo>
                <a:pt x="30" y="576"/>
              </a:lnTo>
              <a:lnTo>
                <a:pt x="30" y="594"/>
              </a:lnTo>
              <a:lnTo>
                <a:pt x="36" y="600"/>
              </a:lnTo>
              <a:lnTo>
                <a:pt x="42" y="600"/>
              </a:lnTo>
              <a:lnTo>
                <a:pt x="72" y="588"/>
              </a:lnTo>
              <a:lnTo>
                <a:pt x="78" y="600"/>
              </a:lnTo>
              <a:lnTo>
                <a:pt x="78" y="618"/>
              </a:lnTo>
              <a:lnTo>
                <a:pt x="84" y="624"/>
              </a:lnTo>
              <a:lnTo>
                <a:pt x="78" y="642"/>
              </a:lnTo>
              <a:lnTo>
                <a:pt x="78" y="654"/>
              </a:lnTo>
              <a:lnTo>
                <a:pt x="66" y="672"/>
              </a:lnTo>
              <a:lnTo>
                <a:pt x="108" y="714"/>
              </a:lnTo>
              <a:lnTo>
                <a:pt x="114" y="714"/>
              </a:lnTo>
              <a:lnTo>
                <a:pt x="144" y="738"/>
              </a:lnTo>
              <a:lnTo>
                <a:pt x="144" y="750"/>
              </a:lnTo>
              <a:lnTo>
                <a:pt x="150" y="744"/>
              </a:lnTo>
              <a:lnTo>
                <a:pt x="156" y="750"/>
              </a:lnTo>
              <a:lnTo>
                <a:pt x="174" y="750"/>
              </a:lnTo>
              <a:lnTo>
                <a:pt x="186" y="744"/>
              </a:lnTo>
              <a:lnTo>
                <a:pt x="192" y="738"/>
              </a:lnTo>
              <a:lnTo>
                <a:pt x="210" y="738"/>
              </a:lnTo>
              <a:lnTo>
                <a:pt x="210" y="732"/>
              </a:lnTo>
              <a:lnTo>
                <a:pt x="222" y="720"/>
              </a:lnTo>
              <a:lnTo>
                <a:pt x="228" y="732"/>
              </a:lnTo>
              <a:close/>
            </a:path>
          </a:pathLst>
        </a:custGeom>
        <a:solidFill>
          <a:srgbClr val="00CCFF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4036545</xdr:colOff>
      <xdr:row>9</xdr:row>
      <xdr:rowOff>37644</xdr:rowOff>
    </xdr:from>
    <xdr:to>
      <xdr:col>4</xdr:col>
      <xdr:colOff>4823418</xdr:colOff>
      <xdr:row>14</xdr:row>
      <xdr:rowOff>3619</xdr:rowOff>
    </xdr:to>
    <xdr:sp macro="" textlink="">
      <xdr:nvSpPr>
        <xdr:cNvPr id="162" name="Navarra">
          <a:extLst>
            <a:ext uri="{FF2B5EF4-FFF2-40B4-BE49-F238E27FC236}">
              <a16:creationId xmlns:a16="http://schemas.microsoft.com/office/drawing/2014/main" id="{00000000-0008-0000-0600-0000A2000000}"/>
            </a:ext>
          </a:extLst>
        </xdr:cNvPr>
        <xdr:cNvSpPr>
          <a:spLocks/>
        </xdr:cNvSpPr>
      </xdr:nvSpPr>
      <xdr:spPr bwMode="auto">
        <a:xfrm>
          <a:off x="5960595" y="1580694"/>
          <a:ext cx="786873" cy="775600"/>
        </a:xfrm>
        <a:custGeom>
          <a:avLst/>
          <a:gdLst/>
          <a:ahLst/>
          <a:cxnLst>
            <a:cxn ang="0">
              <a:pos x="492" y="174"/>
            </a:cxn>
            <a:cxn ang="0">
              <a:pos x="480" y="210"/>
            </a:cxn>
            <a:cxn ang="0">
              <a:pos x="444" y="228"/>
            </a:cxn>
            <a:cxn ang="0">
              <a:pos x="414" y="252"/>
            </a:cxn>
            <a:cxn ang="0">
              <a:pos x="372" y="282"/>
            </a:cxn>
            <a:cxn ang="0">
              <a:pos x="354" y="300"/>
            </a:cxn>
            <a:cxn ang="0">
              <a:pos x="354" y="318"/>
            </a:cxn>
            <a:cxn ang="0">
              <a:pos x="342" y="336"/>
            </a:cxn>
            <a:cxn ang="0">
              <a:pos x="336" y="366"/>
            </a:cxn>
            <a:cxn ang="0">
              <a:pos x="336" y="378"/>
            </a:cxn>
            <a:cxn ang="0">
              <a:pos x="324" y="402"/>
            </a:cxn>
            <a:cxn ang="0">
              <a:pos x="330" y="456"/>
            </a:cxn>
            <a:cxn ang="0">
              <a:pos x="348" y="480"/>
            </a:cxn>
            <a:cxn ang="0">
              <a:pos x="342" y="510"/>
            </a:cxn>
            <a:cxn ang="0">
              <a:pos x="312" y="522"/>
            </a:cxn>
            <a:cxn ang="0">
              <a:pos x="276" y="540"/>
            </a:cxn>
            <a:cxn ang="0">
              <a:pos x="228" y="522"/>
            </a:cxn>
            <a:cxn ang="0">
              <a:pos x="192" y="510"/>
            </a:cxn>
            <a:cxn ang="0">
              <a:pos x="180" y="486"/>
            </a:cxn>
            <a:cxn ang="0">
              <a:pos x="192" y="462"/>
            </a:cxn>
            <a:cxn ang="0">
              <a:pos x="246" y="450"/>
            </a:cxn>
            <a:cxn ang="0">
              <a:pos x="234" y="432"/>
            </a:cxn>
            <a:cxn ang="0">
              <a:pos x="222" y="420"/>
            </a:cxn>
            <a:cxn ang="0">
              <a:pos x="192" y="414"/>
            </a:cxn>
            <a:cxn ang="0">
              <a:pos x="180" y="396"/>
            </a:cxn>
            <a:cxn ang="0">
              <a:pos x="168" y="372"/>
            </a:cxn>
            <a:cxn ang="0">
              <a:pos x="144" y="366"/>
            </a:cxn>
            <a:cxn ang="0">
              <a:pos x="120" y="342"/>
            </a:cxn>
            <a:cxn ang="0">
              <a:pos x="96" y="348"/>
            </a:cxn>
            <a:cxn ang="0">
              <a:pos x="78" y="336"/>
            </a:cxn>
            <a:cxn ang="0">
              <a:pos x="54" y="330"/>
            </a:cxn>
            <a:cxn ang="0">
              <a:pos x="36" y="330"/>
            </a:cxn>
            <a:cxn ang="0">
              <a:pos x="24" y="318"/>
            </a:cxn>
            <a:cxn ang="0">
              <a:pos x="36" y="300"/>
            </a:cxn>
            <a:cxn ang="0">
              <a:pos x="24" y="288"/>
            </a:cxn>
            <a:cxn ang="0">
              <a:pos x="0" y="276"/>
            </a:cxn>
            <a:cxn ang="0">
              <a:pos x="24" y="258"/>
            </a:cxn>
            <a:cxn ang="0">
              <a:pos x="54" y="270"/>
            </a:cxn>
            <a:cxn ang="0">
              <a:pos x="60" y="252"/>
            </a:cxn>
            <a:cxn ang="0">
              <a:pos x="54" y="228"/>
            </a:cxn>
            <a:cxn ang="0">
              <a:pos x="66" y="198"/>
            </a:cxn>
            <a:cxn ang="0">
              <a:pos x="78" y="186"/>
            </a:cxn>
            <a:cxn ang="0">
              <a:pos x="78" y="156"/>
            </a:cxn>
            <a:cxn ang="0">
              <a:pos x="108" y="138"/>
            </a:cxn>
            <a:cxn ang="0">
              <a:pos x="138" y="126"/>
            </a:cxn>
            <a:cxn ang="0">
              <a:pos x="174" y="66"/>
            </a:cxn>
            <a:cxn ang="0">
              <a:pos x="174" y="42"/>
            </a:cxn>
            <a:cxn ang="0">
              <a:pos x="192" y="30"/>
            </a:cxn>
            <a:cxn ang="0">
              <a:pos x="210" y="12"/>
            </a:cxn>
            <a:cxn ang="0">
              <a:pos x="252" y="36"/>
            </a:cxn>
            <a:cxn ang="0">
              <a:pos x="294" y="42"/>
            </a:cxn>
            <a:cxn ang="0">
              <a:pos x="336" y="90"/>
            </a:cxn>
            <a:cxn ang="0">
              <a:pos x="354" y="126"/>
            </a:cxn>
            <a:cxn ang="0">
              <a:pos x="390" y="84"/>
            </a:cxn>
            <a:cxn ang="0">
              <a:pos x="426" y="126"/>
            </a:cxn>
            <a:cxn ang="0">
              <a:pos x="528" y="138"/>
            </a:cxn>
          </a:cxnLst>
          <a:rect l="0" t="0" r="r" b="b"/>
          <a:pathLst>
            <a:path w="534" h="540">
              <a:moveTo>
                <a:pt x="534" y="168"/>
              </a:moveTo>
              <a:lnTo>
                <a:pt x="504" y="168"/>
              </a:lnTo>
              <a:lnTo>
                <a:pt x="492" y="174"/>
              </a:lnTo>
              <a:lnTo>
                <a:pt x="486" y="192"/>
              </a:lnTo>
              <a:lnTo>
                <a:pt x="486" y="210"/>
              </a:lnTo>
              <a:lnTo>
                <a:pt x="480" y="210"/>
              </a:lnTo>
              <a:lnTo>
                <a:pt x="468" y="210"/>
              </a:lnTo>
              <a:lnTo>
                <a:pt x="462" y="216"/>
              </a:lnTo>
              <a:lnTo>
                <a:pt x="444" y="228"/>
              </a:lnTo>
              <a:lnTo>
                <a:pt x="420" y="228"/>
              </a:lnTo>
              <a:lnTo>
                <a:pt x="420" y="252"/>
              </a:lnTo>
              <a:lnTo>
                <a:pt x="414" y="252"/>
              </a:lnTo>
              <a:lnTo>
                <a:pt x="390" y="252"/>
              </a:lnTo>
              <a:lnTo>
                <a:pt x="384" y="270"/>
              </a:lnTo>
              <a:lnTo>
                <a:pt x="372" y="282"/>
              </a:lnTo>
              <a:lnTo>
                <a:pt x="372" y="288"/>
              </a:lnTo>
              <a:lnTo>
                <a:pt x="366" y="288"/>
              </a:lnTo>
              <a:lnTo>
                <a:pt x="354" y="300"/>
              </a:lnTo>
              <a:lnTo>
                <a:pt x="354" y="306"/>
              </a:lnTo>
              <a:lnTo>
                <a:pt x="366" y="312"/>
              </a:lnTo>
              <a:lnTo>
                <a:pt x="354" y="318"/>
              </a:lnTo>
              <a:lnTo>
                <a:pt x="354" y="330"/>
              </a:lnTo>
              <a:lnTo>
                <a:pt x="348" y="336"/>
              </a:lnTo>
              <a:lnTo>
                <a:pt x="342" y="336"/>
              </a:lnTo>
              <a:lnTo>
                <a:pt x="342" y="348"/>
              </a:lnTo>
              <a:lnTo>
                <a:pt x="336" y="360"/>
              </a:lnTo>
              <a:lnTo>
                <a:pt x="336" y="366"/>
              </a:lnTo>
              <a:lnTo>
                <a:pt x="342" y="366"/>
              </a:lnTo>
              <a:lnTo>
                <a:pt x="342" y="378"/>
              </a:lnTo>
              <a:lnTo>
                <a:pt x="336" y="378"/>
              </a:lnTo>
              <a:lnTo>
                <a:pt x="330" y="390"/>
              </a:lnTo>
              <a:lnTo>
                <a:pt x="330" y="396"/>
              </a:lnTo>
              <a:lnTo>
                <a:pt x="324" y="402"/>
              </a:lnTo>
              <a:lnTo>
                <a:pt x="324" y="426"/>
              </a:lnTo>
              <a:lnTo>
                <a:pt x="330" y="432"/>
              </a:lnTo>
              <a:lnTo>
                <a:pt x="330" y="456"/>
              </a:lnTo>
              <a:lnTo>
                <a:pt x="336" y="462"/>
              </a:lnTo>
              <a:lnTo>
                <a:pt x="342" y="480"/>
              </a:lnTo>
              <a:lnTo>
                <a:pt x="348" y="480"/>
              </a:lnTo>
              <a:lnTo>
                <a:pt x="348" y="492"/>
              </a:lnTo>
              <a:lnTo>
                <a:pt x="342" y="504"/>
              </a:lnTo>
              <a:lnTo>
                <a:pt x="342" y="510"/>
              </a:lnTo>
              <a:lnTo>
                <a:pt x="336" y="516"/>
              </a:lnTo>
              <a:lnTo>
                <a:pt x="330" y="522"/>
              </a:lnTo>
              <a:lnTo>
                <a:pt x="312" y="522"/>
              </a:lnTo>
              <a:lnTo>
                <a:pt x="306" y="534"/>
              </a:lnTo>
              <a:lnTo>
                <a:pt x="300" y="540"/>
              </a:lnTo>
              <a:lnTo>
                <a:pt x="276" y="540"/>
              </a:lnTo>
              <a:lnTo>
                <a:pt x="270" y="534"/>
              </a:lnTo>
              <a:lnTo>
                <a:pt x="264" y="522"/>
              </a:lnTo>
              <a:lnTo>
                <a:pt x="228" y="522"/>
              </a:lnTo>
              <a:lnTo>
                <a:pt x="222" y="516"/>
              </a:lnTo>
              <a:lnTo>
                <a:pt x="222" y="510"/>
              </a:lnTo>
              <a:lnTo>
                <a:pt x="192" y="510"/>
              </a:lnTo>
              <a:lnTo>
                <a:pt x="186" y="504"/>
              </a:lnTo>
              <a:lnTo>
                <a:pt x="186" y="492"/>
              </a:lnTo>
              <a:lnTo>
                <a:pt x="180" y="486"/>
              </a:lnTo>
              <a:lnTo>
                <a:pt x="186" y="474"/>
              </a:lnTo>
              <a:lnTo>
                <a:pt x="192" y="474"/>
              </a:lnTo>
              <a:lnTo>
                <a:pt x="192" y="462"/>
              </a:lnTo>
              <a:lnTo>
                <a:pt x="198" y="456"/>
              </a:lnTo>
              <a:lnTo>
                <a:pt x="234" y="456"/>
              </a:lnTo>
              <a:lnTo>
                <a:pt x="246" y="450"/>
              </a:lnTo>
              <a:lnTo>
                <a:pt x="252" y="444"/>
              </a:lnTo>
              <a:lnTo>
                <a:pt x="246" y="432"/>
              </a:lnTo>
              <a:lnTo>
                <a:pt x="234" y="432"/>
              </a:lnTo>
              <a:lnTo>
                <a:pt x="234" y="426"/>
              </a:lnTo>
              <a:lnTo>
                <a:pt x="228" y="426"/>
              </a:lnTo>
              <a:lnTo>
                <a:pt x="222" y="420"/>
              </a:lnTo>
              <a:lnTo>
                <a:pt x="210" y="420"/>
              </a:lnTo>
              <a:lnTo>
                <a:pt x="210" y="414"/>
              </a:lnTo>
              <a:lnTo>
                <a:pt x="192" y="414"/>
              </a:lnTo>
              <a:lnTo>
                <a:pt x="192" y="402"/>
              </a:lnTo>
              <a:lnTo>
                <a:pt x="186" y="396"/>
              </a:lnTo>
              <a:lnTo>
                <a:pt x="180" y="396"/>
              </a:lnTo>
              <a:lnTo>
                <a:pt x="180" y="390"/>
              </a:lnTo>
              <a:lnTo>
                <a:pt x="174" y="378"/>
              </a:lnTo>
              <a:lnTo>
                <a:pt x="168" y="372"/>
              </a:lnTo>
              <a:lnTo>
                <a:pt x="156" y="372"/>
              </a:lnTo>
              <a:lnTo>
                <a:pt x="156" y="366"/>
              </a:lnTo>
              <a:lnTo>
                <a:pt x="144" y="366"/>
              </a:lnTo>
              <a:lnTo>
                <a:pt x="132" y="366"/>
              </a:lnTo>
              <a:lnTo>
                <a:pt x="132" y="348"/>
              </a:lnTo>
              <a:lnTo>
                <a:pt x="120" y="342"/>
              </a:lnTo>
              <a:lnTo>
                <a:pt x="108" y="342"/>
              </a:lnTo>
              <a:lnTo>
                <a:pt x="102" y="348"/>
              </a:lnTo>
              <a:lnTo>
                <a:pt x="96" y="348"/>
              </a:lnTo>
              <a:lnTo>
                <a:pt x="96" y="342"/>
              </a:lnTo>
              <a:lnTo>
                <a:pt x="78" y="342"/>
              </a:lnTo>
              <a:lnTo>
                <a:pt x="78" y="336"/>
              </a:lnTo>
              <a:lnTo>
                <a:pt x="66" y="336"/>
              </a:lnTo>
              <a:lnTo>
                <a:pt x="66" y="330"/>
              </a:lnTo>
              <a:lnTo>
                <a:pt x="54" y="330"/>
              </a:lnTo>
              <a:lnTo>
                <a:pt x="54" y="336"/>
              </a:lnTo>
              <a:lnTo>
                <a:pt x="42" y="336"/>
              </a:lnTo>
              <a:lnTo>
                <a:pt x="36" y="330"/>
              </a:lnTo>
              <a:lnTo>
                <a:pt x="24" y="330"/>
              </a:lnTo>
              <a:lnTo>
                <a:pt x="18" y="318"/>
              </a:lnTo>
              <a:lnTo>
                <a:pt x="24" y="318"/>
              </a:lnTo>
              <a:lnTo>
                <a:pt x="30" y="312"/>
              </a:lnTo>
              <a:lnTo>
                <a:pt x="30" y="306"/>
              </a:lnTo>
              <a:lnTo>
                <a:pt x="36" y="300"/>
              </a:lnTo>
              <a:lnTo>
                <a:pt x="36" y="288"/>
              </a:lnTo>
              <a:lnTo>
                <a:pt x="30" y="282"/>
              </a:lnTo>
              <a:lnTo>
                <a:pt x="24" y="288"/>
              </a:lnTo>
              <a:lnTo>
                <a:pt x="18" y="288"/>
              </a:lnTo>
              <a:lnTo>
                <a:pt x="6" y="282"/>
              </a:lnTo>
              <a:lnTo>
                <a:pt x="0" y="276"/>
              </a:lnTo>
              <a:lnTo>
                <a:pt x="6" y="276"/>
              </a:lnTo>
              <a:lnTo>
                <a:pt x="18" y="270"/>
              </a:lnTo>
              <a:lnTo>
                <a:pt x="24" y="258"/>
              </a:lnTo>
              <a:lnTo>
                <a:pt x="36" y="258"/>
              </a:lnTo>
              <a:lnTo>
                <a:pt x="36" y="270"/>
              </a:lnTo>
              <a:lnTo>
                <a:pt x="54" y="270"/>
              </a:lnTo>
              <a:lnTo>
                <a:pt x="54" y="258"/>
              </a:lnTo>
              <a:lnTo>
                <a:pt x="66" y="258"/>
              </a:lnTo>
              <a:lnTo>
                <a:pt x="60" y="252"/>
              </a:lnTo>
              <a:lnTo>
                <a:pt x="60" y="246"/>
              </a:lnTo>
              <a:lnTo>
                <a:pt x="54" y="246"/>
              </a:lnTo>
              <a:lnTo>
                <a:pt x="54" y="228"/>
              </a:lnTo>
              <a:lnTo>
                <a:pt x="60" y="228"/>
              </a:lnTo>
              <a:lnTo>
                <a:pt x="66" y="222"/>
              </a:lnTo>
              <a:lnTo>
                <a:pt x="66" y="198"/>
              </a:lnTo>
              <a:lnTo>
                <a:pt x="72" y="192"/>
              </a:lnTo>
              <a:lnTo>
                <a:pt x="78" y="192"/>
              </a:lnTo>
              <a:lnTo>
                <a:pt x="78" y="186"/>
              </a:lnTo>
              <a:lnTo>
                <a:pt x="72" y="168"/>
              </a:lnTo>
              <a:lnTo>
                <a:pt x="72" y="162"/>
              </a:lnTo>
              <a:lnTo>
                <a:pt x="78" y="156"/>
              </a:lnTo>
              <a:lnTo>
                <a:pt x="102" y="150"/>
              </a:lnTo>
              <a:lnTo>
                <a:pt x="108" y="150"/>
              </a:lnTo>
              <a:lnTo>
                <a:pt x="108" y="138"/>
              </a:lnTo>
              <a:lnTo>
                <a:pt x="114" y="138"/>
              </a:lnTo>
              <a:lnTo>
                <a:pt x="132" y="126"/>
              </a:lnTo>
              <a:lnTo>
                <a:pt x="138" y="126"/>
              </a:lnTo>
              <a:lnTo>
                <a:pt x="138" y="120"/>
              </a:lnTo>
              <a:lnTo>
                <a:pt x="138" y="102"/>
              </a:lnTo>
              <a:lnTo>
                <a:pt x="174" y="66"/>
              </a:lnTo>
              <a:lnTo>
                <a:pt x="168" y="60"/>
              </a:lnTo>
              <a:lnTo>
                <a:pt x="168" y="48"/>
              </a:lnTo>
              <a:lnTo>
                <a:pt x="174" y="42"/>
              </a:lnTo>
              <a:lnTo>
                <a:pt x="180" y="42"/>
              </a:lnTo>
              <a:lnTo>
                <a:pt x="186" y="36"/>
              </a:lnTo>
              <a:lnTo>
                <a:pt x="192" y="30"/>
              </a:lnTo>
              <a:lnTo>
                <a:pt x="198" y="30"/>
              </a:lnTo>
              <a:lnTo>
                <a:pt x="198" y="18"/>
              </a:lnTo>
              <a:lnTo>
                <a:pt x="210" y="12"/>
              </a:lnTo>
              <a:lnTo>
                <a:pt x="234" y="0"/>
              </a:lnTo>
              <a:lnTo>
                <a:pt x="246" y="18"/>
              </a:lnTo>
              <a:lnTo>
                <a:pt x="252" y="36"/>
              </a:lnTo>
              <a:lnTo>
                <a:pt x="270" y="18"/>
              </a:lnTo>
              <a:lnTo>
                <a:pt x="276" y="42"/>
              </a:lnTo>
              <a:lnTo>
                <a:pt x="294" y="42"/>
              </a:lnTo>
              <a:lnTo>
                <a:pt x="312" y="30"/>
              </a:lnTo>
              <a:lnTo>
                <a:pt x="342" y="42"/>
              </a:lnTo>
              <a:lnTo>
                <a:pt x="336" y="90"/>
              </a:lnTo>
              <a:lnTo>
                <a:pt x="312" y="102"/>
              </a:lnTo>
              <a:lnTo>
                <a:pt x="330" y="126"/>
              </a:lnTo>
              <a:lnTo>
                <a:pt x="354" y="126"/>
              </a:lnTo>
              <a:lnTo>
                <a:pt x="354" y="96"/>
              </a:lnTo>
              <a:lnTo>
                <a:pt x="366" y="78"/>
              </a:lnTo>
              <a:lnTo>
                <a:pt x="390" y="84"/>
              </a:lnTo>
              <a:lnTo>
                <a:pt x="372" y="108"/>
              </a:lnTo>
              <a:lnTo>
                <a:pt x="390" y="120"/>
              </a:lnTo>
              <a:lnTo>
                <a:pt x="426" y="126"/>
              </a:lnTo>
              <a:lnTo>
                <a:pt x="456" y="150"/>
              </a:lnTo>
              <a:lnTo>
                <a:pt x="498" y="156"/>
              </a:lnTo>
              <a:lnTo>
                <a:pt x="528" y="138"/>
              </a:lnTo>
              <a:lnTo>
                <a:pt x="534" y="168"/>
              </a:lnTo>
              <a:close/>
            </a:path>
          </a:pathLst>
        </a:custGeom>
        <a:solidFill>
          <a:srgbClr val="00CCFF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1234832</xdr:colOff>
      <xdr:row>7</xdr:row>
      <xdr:rowOff>85725</xdr:rowOff>
    </xdr:from>
    <xdr:to>
      <xdr:col>4</xdr:col>
      <xdr:colOff>2269259</xdr:colOff>
      <xdr:row>14</xdr:row>
      <xdr:rowOff>63943</xdr:rowOff>
    </xdr:to>
    <xdr:sp macro="" textlink="">
      <xdr:nvSpPr>
        <xdr:cNvPr id="163" name="Galicia">
          <a:extLst>
            <a:ext uri="{FF2B5EF4-FFF2-40B4-BE49-F238E27FC236}">
              <a16:creationId xmlns:a16="http://schemas.microsoft.com/office/drawing/2014/main" id="{00000000-0008-0000-0600-0000A3000000}"/>
            </a:ext>
          </a:extLst>
        </xdr:cNvPr>
        <xdr:cNvSpPr>
          <a:spLocks/>
        </xdr:cNvSpPr>
      </xdr:nvSpPr>
      <xdr:spPr bwMode="auto">
        <a:xfrm>
          <a:off x="3158882" y="1304925"/>
          <a:ext cx="1034427" cy="1111693"/>
        </a:xfrm>
        <a:custGeom>
          <a:avLst/>
          <a:gdLst/>
          <a:ahLst/>
          <a:cxnLst>
            <a:cxn ang="0">
              <a:pos x="300" y="702"/>
            </a:cxn>
            <a:cxn ang="0">
              <a:pos x="390" y="762"/>
            </a:cxn>
            <a:cxn ang="0">
              <a:pos x="546" y="756"/>
            </a:cxn>
            <a:cxn ang="0">
              <a:pos x="636" y="672"/>
            </a:cxn>
            <a:cxn ang="0">
              <a:pos x="702" y="594"/>
            </a:cxn>
            <a:cxn ang="0">
              <a:pos x="690" y="534"/>
            </a:cxn>
            <a:cxn ang="0">
              <a:pos x="624" y="492"/>
            </a:cxn>
            <a:cxn ang="0">
              <a:pos x="642" y="414"/>
            </a:cxn>
            <a:cxn ang="0">
              <a:pos x="684" y="354"/>
            </a:cxn>
            <a:cxn ang="0">
              <a:pos x="654" y="312"/>
            </a:cxn>
            <a:cxn ang="0">
              <a:pos x="648" y="252"/>
            </a:cxn>
            <a:cxn ang="0">
              <a:pos x="612" y="180"/>
            </a:cxn>
            <a:cxn ang="0">
              <a:pos x="654" y="108"/>
            </a:cxn>
            <a:cxn ang="0">
              <a:pos x="588" y="102"/>
            </a:cxn>
            <a:cxn ang="0">
              <a:pos x="564" y="60"/>
            </a:cxn>
            <a:cxn ang="0">
              <a:pos x="498" y="36"/>
            </a:cxn>
            <a:cxn ang="0">
              <a:pos x="462" y="42"/>
            </a:cxn>
            <a:cxn ang="0">
              <a:pos x="438" y="24"/>
            </a:cxn>
            <a:cxn ang="0">
              <a:pos x="414" y="48"/>
            </a:cxn>
            <a:cxn ang="0">
              <a:pos x="426" y="12"/>
            </a:cxn>
            <a:cxn ang="0">
              <a:pos x="366" y="36"/>
            </a:cxn>
            <a:cxn ang="0">
              <a:pos x="330" y="60"/>
            </a:cxn>
            <a:cxn ang="0">
              <a:pos x="300" y="96"/>
            </a:cxn>
            <a:cxn ang="0">
              <a:pos x="300" y="120"/>
            </a:cxn>
            <a:cxn ang="0">
              <a:pos x="342" y="102"/>
            </a:cxn>
            <a:cxn ang="0">
              <a:pos x="300" y="132"/>
            </a:cxn>
            <a:cxn ang="0">
              <a:pos x="306" y="156"/>
            </a:cxn>
            <a:cxn ang="0">
              <a:pos x="270" y="150"/>
            </a:cxn>
            <a:cxn ang="0">
              <a:pos x="204" y="174"/>
            </a:cxn>
            <a:cxn ang="0">
              <a:pos x="120" y="174"/>
            </a:cxn>
            <a:cxn ang="0">
              <a:pos x="114" y="204"/>
            </a:cxn>
            <a:cxn ang="0">
              <a:pos x="54" y="210"/>
            </a:cxn>
            <a:cxn ang="0">
              <a:pos x="48" y="234"/>
            </a:cxn>
            <a:cxn ang="0">
              <a:pos x="18" y="252"/>
            </a:cxn>
            <a:cxn ang="0">
              <a:pos x="12" y="288"/>
            </a:cxn>
            <a:cxn ang="0">
              <a:pos x="6" y="324"/>
            </a:cxn>
            <a:cxn ang="0">
              <a:pos x="36" y="312"/>
            </a:cxn>
            <a:cxn ang="0">
              <a:pos x="42" y="348"/>
            </a:cxn>
            <a:cxn ang="0">
              <a:pos x="66" y="378"/>
            </a:cxn>
            <a:cxn ang="0">
              <a:pos x="102" y="372"/>
            </a:cxn>
            <a:cxn ang="0">
              <a:pos x="96" y="378"/>
            </a:cxn>
            <a:cxn ang="0">
              <a:pos x="66" y="414"/>
            </a:cxn>
            <a:cxn ang="0">
              <a:pos x="66" y="474"/>
            </a:cxn>
            <a:cxn ang="0">
              <a:pos x="102" y="444"/>
            </a:cxn>
            <a:cxn ang="0">
              <a:pos x="120" y="438"/>
            </a:cxn>
            <a:cxn ang="0">
              <a:pos x="150" y="420"/>
            </a:cxn>
            <a:cxn ang="0">
              <a:pos x="144" y="450"/>
            </a:cxn>
            <a:cxn ang="0">
              <a:pos x="138" y="480"/>
            </a:cxn>
            <a:cxn ang="0">
              <a:pos x="120" y="498"/>
            </a:cxn>
            <a:cxn ang="0">
              <a:pos x="90" y="492"/>
            </a:cxn>
            <a:cxn ang="0">
              <a:pos x="126" y="522"/>
            </a:cxn>
            <a:cxn ang="0">
              <a:pos x="168" y="522"/>
            </a:cxn>
            <a:cxn ang="0">
              <a:pos x="120" y="570"/>
            </a:cxn>
            <a:cxn ang="0">
              <a:pos x="150" y="570"/>
            </a:cxn>
            <a:cxn ang="0">
              <a:pos x="180" y="558"/>
            </a:cxn>
            <a:cxn ang="0">
              <a:pos x="138" y="594"/>
            </a:cxn>
            <a:cxn ang="0">
              <a:pos x="114" y="636"/>
            </a:cxn>
            <a:cxn ang="0">
              <a:pos x="120" y="708"/>
            </a:cxn>
          </a:cxnLst>
          <a:rect l="0" t="0" r="r" b="b"/>
          <a:pathLst>
            <a:path w="702" h="774">
              <a:moveTo>
                <a:pt x="156" y="684"/>
              </a:moveTo>
              <a:lnTo>
                <a:pt x="216" y="654"/>
              </a:lnTo>
              <a:lnTo>
                <a:pt x="276" y="642"/>
              </a:lnTo>
              <a:lnTo>
                <a:pt x="300" y="648"/>
              </a:lnTo>
              <a:lnTo>
                <a:pt x="288" y="672"/>
              </a:lnTo>
              <a:lnTo>
                <a:pt x="312" y="654"/>
              </a:lnTo>
              <a:lnTo>
                <a:pt x="336" y="684"/>
              </a:lnTo>
              <a:lnTo>
                <a:pt x="300" y="702"/>
              </a:lnTo>
              <a:lnTo>
                <a:pt x="294" y="726"/>
              </a:lnTo>
              <a:lnTo>
                <a:pt x="306" y="762"/>
              </a:lnTo>
              <a:lnTo>
                <a:pt x="342" y="762"/>
              </a:lnTo>
              <a:lnTo>
                <a:pt x="354" y="756"/>
              </a:lnTo>
              <a:lnTo>
                <a:pt x="372" y="744"/>
              </a:lnTo>
              <a:lnTo>
                <a:pt x="378" y="726"/>
              </a:lnTo>
              <a:lnTo>
                <a:pt x="390" y="714"/>
              </a:lnTo>
              <a:lnTo>
                <a:pt x="390" y="762"/>
              </a:lnTo>
              <a:lnTo>
                <a:pt x="432" y="732"/>
              </a:lnTo>
              <a:lnTo>
                <a:pt x="480" y="744"/>
              </a:lnTo>
              <a:lnTo>
                <a:pt x="480" y="768"/>
              </a:lnTo>
              <a:lnTo>
                <a:pt x="498" y="768"/>
              </a:lnTo>
              <a:lnTo>
                <a:pt x="504" y="744"/>
              </a:lnTo>
              <a:lnTo>
                <a:pt x="510" y="744"/>
              </a:lnTo>
              <a:lnTo>
                <a:pt x="528" y="774"/>
              </a:lnTo>
              <a:lnTo>
                <a:pt x="546" y="756"/>
              </a:lnTo>
              <a:lnTo>
                <a:pt x="558" y="762"/>
              </a:lnTo>
              <a:lnTo>
                <a:pt x="600" y="738"/>
              </a:lnTo>
              <a:lnTo>
                <a:pt x="600" y="708"/>
              </a:lnTo>
              <a:lnTo>
                <a:pt x="618" y="708"/>
              </a:lnTo>
              <a:lnTo>
                <a:pt x="636" y="726"/>
              </a:lnTo>
              <a:lnTo>
                <a:pt x="636" y="696"/>
              </a:lnTo>
              <a:lnTo>
                <a:pt x="618" y="684"/>
              </a:lnTo>
              <a:lnTo>
                <a:pt x="636" y="672"/>
              </a:lnTo>
              <a:lnTo>
                <a:pt x="642" y="666"/>
              </a:lnTo>
              <a:lnTo>
                <a:pt x="642" y="648"/>
              </a:lnTo>
              <a:lnTo>
                <a:pt x="654" y="642"/>
              </a:lnTo>
              <a:lnTo>
                <a:pt x="660" y="624"/>
              </a:lnTo>
              <a:lnTo>
                <a:pt x="678" y="624"/>
              </a:lnTo>
              <a:lnTo>
                <a:pt x="690" y="636"/>
              </a:lnTo>
              <a:lnTo>
                <a:pt x="696" y="612"/>
              </a:lnTo>
              <a:lnTo>
                <a:pt x="702" y="594"/>
              </a:lnTo>
              <a:lnTo>
                <a:pt x="702" y="576"/>
              </a:lnTo>
              <a:lnTo>
                <a:pt x="684" y="558"/>
              </a:lnTo>
              <a:lnTo>
                <a:pt x="678" y="558"/>
              </a:lnTo>
              <a:lnTo>
                <a:pt x="654" y="552"/>
              </a:lnTo>
              <a:lnTo>
                <a:pt x="654" y="546"/>
              </a:lnTo>
              <a:lnTo>
                <a:pt x="666" y="552"/>
              </a:lnTo>
              <a:lnTo>
                <a:pt x="684" y="552"/>
              </a:lnTo>
              <a:lnTo>
                <a:pt x="690" y="534"/>
              </a:lnTo>
              <a:lnTo>
                <a:pt x="684" y="522"/>
              </a:lnTo>
              <a:lnTo>
                <a:pt x="666" y="522"/>
              </a:lnTo>
              <a:lnTo>
                <a:pt x="660" y="516"/>
              </a:lnTo>
              <a:lnTo>
                <a:pt x="648" y="504"/>
              </a:lnTo>
              <a:lnTo>
                <a:pt x="642" y="522"/>
              </a:lnTo>
              <a:lnTo>
                <a:pt x="624" y="522"/>
              </a:lnTo>
              <a:lnTo>
                <a:pt x="612" y="504"/>
              </a:lnTo>
              <a:lnTo>
                <a:pt x="624" y="492"/>
              </a:lnTo>
              <a:lnTo>
                <a:pt x="624" y="486"/>
              </a:lnTo>
              <a:lnTo>
                <a:pt x="618" y="468"/>
              </a:lnTo>
              <a:lnTo>
                <a:pt x="636" y="462"/>
              </a:lnTo>
              <a:lnTo>
                <a:pt x="636" y="456"/>
              </a:lnTo>
              <a:lnTo>
                <a:pt x="624" y="444"/>
              </a:lnTo>
              <a:lnTo>
                <a:pt x="636" y="432"/>
              </a:lnTo>
              <a:lnTo>
                <a:pt x="642" y="432"/>
              </a:lnTo>
              <a:lnTo>
                <a:pt x="642" y="414"/>
              </a:lnTo>
              <a:lnTo>
                <a:pt x="648" y="426"/>
              </a:lnTo>
              <a:lnTo>
                <a:pt x="660" y="426"/>
              </a:lnTo>
              <a:lnTo>
                <a:pt x="660" y="414"/>
              </a:lnTo>
              <a:lnTo>
                <a:pt x="678" y="402"/>
              </a:lnTo>
              <a:lnTo>
                <a:pt x="684" y="396"/>
              </a:lnTo>
              <a:lnTo>
                <a:pt x="678" y="378"/>
              </a:lnTo>
              <a:lnTo>
                <a:pt x="684" y="372"/>
              </a:lnTo>
              <a:lnTo>
                <a:pt x="684" y="354"/>
              </a:lnTo>
              <a:lnTo>
                <a:pt x="690" y="342"/>
              </a:lnTo>
              <a:lnTo>
                <a:pt x="678" y="336"/>
              </a:lnTo>
              <a:lnTo>
                <a:pt x="660" y="318"/>
              </a:lnTo>
              <a:lnTo>
                <a:pt x="654" y="318"/>
              </a:lnTo>
              <a:lnTo>
                <a:pt x="654" y="324"/>
              </a:lnTo>
              <a:lnTo>
                <a:pt x="648" y="324"/>
              </a:lnTo>
              <a:lnTo>
                <a:pt x="642" y="318"/>
              </a:lnTo>
              <a:lnTo>
                <a:pt x="654" y="312"/>
              </a:lnTo>
              <a:lnTo>
                <a:pt x="654" y="294"/>
              </a:lnTo>
              <a:lnTo>
                <a:pt x="666" y="288"/>
              </a:lnTo>
              <a:lnTo>
                <a:pt x="684" y="282"/>
              </a:lnTo>
              <a:lnTo>
                <a:pt x="690" y="264"/>
              </a:lnTo>
              <a:lnTo>
                <a:pt x="684" y="252"/>
              </a:lnTo>
              <a:lnTo>
                <a:pt x="666" y="264"/>
              </a:lnTo>
              <a:lnTo>
                <a:pt x="660" y="270"/>
              </a:lnTo>
              <a:lnTo>
                <a:pt x="648" y="252"/>
              </a:lnTo>
              <a:lnTo>
                <a:pt x="648" y="240"/>
              </a:lnTo>
              <a:lnTo>
                <a:pt x="636" y="234"/>
              </a:lnTo>
              <a:lnTo>
                <a:pt x="636" y="204"/>
              </a:lnTo>
              <a:lnTo>
                <a:pt x="624" y="204"/>
              </a:lnTo>
              <a:lnTo>
                <a:pt x="618" y="192"/>
              </a:lnTo>
              <a:lnTo>
                <a:pt x="624" y="180"/>
              </a:lnTo>
              <a:lnTo>
                <a:pt x="618" y="174"/>
              </a:lnTo>
              <a:lnTo>
                <a:pt x="612" y="180"/>
              </a:lnTo>
              <a:lnTo>
                <a:pt x="606" y="174"/>
              </a:lnTo>
              <a:lnTo>
                <a:pt x="606" y="162"/>
              </a:lnTo>
              <a:lnTo>
                <a:pt x="618" y="162"/>
              </a:lnTo>
              <a:lnTo>
                <a:pt x="636" y="144"/>
              </a:lnTo>
              <a:lnTo>
                <a:pt x="642" y="144"/>
              </a:lnTo>
              <a:lnTo>
                <a:pt x="648" y="132"/>
              </a:lnTo>
              <a:lnTo>
                <a:pt x="648" y="120"/>
              </a:lnTo>
              <a:lnTo>
                <a:pt x="654" y="108"/>
              </a:lnTo>
              <a:lnTo>
                <a:pt x="660" y="102"/>
              </a:lnTo>
              <a:lnTo>
                <a:pt x="654" y="96"/>
              </a:lnTo>
              <a:lnTo>
                <a:pt x="648" y="96"/>
              </a:lnTo>
              <a:lnTo>
                <a:pt x="624" y="96"/>
              </a:lnTo>
              <a:lnTo>
                <a:pt x="612" y="96"/>
              </a:lnTo>
              <a:lnTo>
                <a:pt x="600" y="90"/>
              </a:lnTo>
              <a:lnTo>
                <a:pt x="594" y="96"/>
              </a:lnTo>
              <a:lnTo>
                <a:pt x="588" y="102"/>
              </a:lnTo>
              <a:lnTo>
                <a:pt x="588" y="96"/>
              </a:lnTo>
              <a:lnTo>
                <a:pt x="588" y="90"/>
              </a:lnTo>
              <a:lnTo>
                <a:pt x="594" y="90"/>
              </a:lnTo>
              <a:lnTo>
                <a:pt x="588" y="84"/>
              </a:lnTo>
              <a:lnTo>
                <a:pt x="582" y="78"/>
              </a:lnTo>
              <a:lnTo>
                <a:pt x="576" y="72"/>
              </a:lnTo>
              <a:lnTo>
                <a:pt x="570" y="66"/>
              </a:lnTo>
              <a:lnTo>
                <a:pt x="564" y="60"/>
              </a:lnTo>
              <a:lnTo>
                <a:pt x="564" y="54"/>
              </a:lnTo>
              <a:lnTo>
                <a:pt x="552" y="42"/>
              </a:lnTo>
              <a:lnTo>
                <a:pt x="534" y="36"/>
              </a:lnTo>
              <a:lnTo>
                <a:pt x="522" y="30"/>
              </a:lnTo>
              <a:lnTo>
                <a:pt x="516" y="24"/>
              </a:lnTo>
              <a:lnTo>
                <a:pt x="510" y="24"/>
              </a:lnTo>
              <a:lnTo>
                <a:pt x="504" y="30"/>
              </a:lnTo>
              <a:lnTo>
                <a:pt x="498" y="36"/>
              </a:lnTo>
              <a:lnTo>
                <a:pt x="498" y="48"/>
              </a:lnTo>
              <a:lnTo>
                <a:pt x="492" y="42"/>
              </a:lnTo>
              <a:lnTo>
                <a:pt x="492" y="36"/>
              </a:lnTo>
              <a:lnTo>
                <a:pt x="486" y="12"/>
              </a:lnTo>
              <a:lnTo>
                <a:pt x="474" y="18"/>
              </a:lnTo>
              <a:lnTo>
                <a:pt x="474" y="24"/>
              </a:lnTo>
              <a:lnTo>
                <a:pt x="468" y="48"/>
              </a:lnTo>
              <a:lnTo>
                <a:pt x="462" y="42"/>
              </a:lnTo>
              <a:lnTo>
                <a:pt x="468" y="18"/>
              </a:lnTo>
              <a:lnTo>
                <a:pt x="474" y="12"/>
              </a:lnTo>
              <a:lnTo>
                <a:pt x="480" y="6"/>
              </a:lnTo>
              <a:lnTo>
                <a:pt x="480" y="0"/>
              </a:lnTo>
              <a:lnTo>
                <a:pt x="474" y="0"/>
              </a:lnTo>
              <a:lnTo>
                <a:pt x="462" y="12"/>
              </a:lnTo>
              <a:lnTo>
                <a:pt x="450" y="24"/>
              </a:lnTo>
              <a:lnTo>
                <a:pt x="438" y="24"/>
              </a:lnTo>
              <a:lnTo>
                <a:pt x="432" y="30"/>
              </a:lnTo>
              <a:lnTo>
                <a:pt x="438" y="42"/>
              </a:lnTo>
              <a:lnTo>
                <a:pt x="426" y="36"/>
              </a:lnTo>
              <a:lnTo>
                <a:pt x="420" y="36"/>
              </a:lnTo>
              <a:lnTo>
                <a:pt x="420" y="42"/>
              </a:lnTo>
              <a:lnTo>
                <a:pt x="426" y="42"/>
              </a:lnTo>
              <a:lnTo>
                <a:pt x="420" y="48"/>
              </a:lnTo>
              <a:lnTo>
                <a:pt x="414" y="48"/>
              </a:lnTo>
              <a:lnTo>
                <a:pt x="414" y="42"/>
              </a:lnTo>
              <a:lnTo>
                <a:pt x="420" y="42"/>
              </a:lnTo>
              <a:lnTo>
                <a:pt x="414" y="36"/>
              </a:lnTo>
              <a:lnTo>
                <a:pt x="420" y="30"/>
              </a:lnTo>
              <a:lnTo>
                <a:pt x="420" y="24"/>
              </a:lnTo>
              <a:lnTo>
                <a:pt x="426" y="30"/>
              </a:lnTo>
              <a:lnTo>
                <a:pt x="420" y="18"/>
              </a:lnTo>
              <a:lnTo>
                <a:pt x="426" y="12"/>
              </a:lnTo>
              <a:lnTo>
                <a:pt x="420" y="12"/>
              </a:lnTo>
              <a:lnTo>
                <a:pt x="408" y="12"/>
              </a:lnTo>
              <a:lnTo>
                <a:pt x="396" y="18"/>
              </a:lnTo>
              <a:lnTo>
                <a:pt x="390" y="24"/>
              </a:lnTo>
              <a:lnTo>
                <a:pt x="378" y="24"/>
              </a:lnTo>
              <a:lnTo>
                <a:pt x="372" y="24"/>
              </a:lnTo>
              <a:lnTo>
                <a:pt x="366" y="30"/>
              </a:lnTo>
              <a:lnTo>
                <a:pt x="366" y="36"/>
              </a:lnTo>
              <a:lnTo>
                <a:pt x="360" y="42"/>
              </a:lnTo>
              <a:lnTo>
                <a:pt x="366" y="48"/>
              </a:lnTo>
              <a:lnTo>
                <a:pt x="366" y="54"/>
              </a:lnTo>
              <a:lnTo>
                <a:pt x="372" y="54"/>
              </a:lnTo>
              <a:lnTo>
                <a:pt x="366" y="60"/>
              </a:lnTo>
              <a:lnTo>
                <a:pt x="360" y="54"/>
              </a:lnTo>
              <a:lnTo>
                <a:pt x="336" y="60"/>
              </a:lnTo>
              <a:lnTo>
                <a:pt x="330" y="60"/>
              </a:lnTo>
              <a:lnTo>
                <a:pt x="324" y="72"/>
              </a:lnTo>
              <a:lnTo>
                <a:pt x="318" y="78"/>
              </a:lnTo>
              <a:lnTo>
                <a:pt x="306" y="84"/>
              </a:lnTo>
              <a:lnTo>
                <a:pt x="300" y="84"/>
              </a:lnTo>
              <a:lnTo>
                <a:pt x="294" y="78"/>
              </a:lnTo>
              <a:lnTo>
                <a:pt x="294" y="84"/>
              </a:lnTo>
              <a:lnTo>
                <a:pt x="294" y="90"/>
              </a:lnTo>
              <a:lnTo>
                <a:pt x="300" y="96"/>
              </a:lnTo>
              <a:lnTo>
                <a:pt x="294" y="102"/>
              </a:lnTo>
              <a:lnTo>
                <a:pt x="288" y="96"/>
              </a:lnTo>
              <a:lnTo>
                <a:pt x="288" y="102"/>
              </a:lnTo>
              <a:lnTo>
                <a:pt x="288" y="108"/>
              </a:lnTo>
              <a:lnTo>
                <a:pt x="288" y="114"/>
              </a:lnTo>
              <a:lnTo>
                <a:pt x="282" y="120"/>
              </a:lnTo>
              <a:lnTo>
                <a:pt x="288" y="120"/>
              </a:lnTo>
              <a:lnTo>
                <a:pt x="300" y="120"/>
              </a:lnTo>
              <a:lnTo>
                <a:pt x="306" y="114"/>
              </a:lnTo>
              <a:lnTo>
                <a:pt x="306" y="108"/>
              </a:lnTo>
              <a:lnTo>
                <a:pt x="312" y="108"/>
              </a:lnTo>
              <a:lnTo>
                <a:pt x="312" y="114"/>
              </a:lnTo>
              <a:lnTo>
                <a:pt x="318" y="114"/>
              </a:lnTo>
              <a:lnTo>
                <a:pt x="324" y="114"/>
              </a:lnTo>
              <a:lnTo>
                <a:pt x="330" y="102"/>
              </a:lnTo>
              <a:lnTo>
                <a:pt x="342" y="102"/>
              </a:lnTo>
              <a:lnTo>
                <a:pt x="330" y="114"/>
              </a:lnTo>
              <a:lnTo>
                <a:pt x="324" y="120"/>
              </a:lnTo>
              <a:lnTo>
                <a:pt x="324" y="126"/>
              </a:lnTo>
              <a:lnTo>
                <a:pt x="312" y="120"/>
              </a:lnTo>
              <a:lnTo>
                <a:pt x="300" y="126"/>
              </a:lnTo>
              <a:lnTo>
                <a:pt x="288" y="126"/>
              </a:lnTo>
              <a:lnTo>
                <a:pt x="294" y="132"/>
              </a:lnTo>
              <a:lnTo>
                <a:pt x="300" y="132"/>
              </a:lnTo>
              <a:lnTo>
                <a:pt x="306" y="132"/>
              </a:lnTo>
              <a:lnTo>
                <a:pt x="318" y="138"/>
              </a:lnTo>
              <a:lnTo>
                <a:pt x="324" y="138"/>
              </a:lnTo>
              <a:lnTo>
                <a:pt x="330" y="138"/>
              </a:lnTo>
              <a:lnTo>
                <a:pt x="318" y="144"/>
              </a:lnTo>
              <a:lnTo>
                <a:pt x="318" y="168"/>
              </a:lnTo>
              <a:lnTo>
                <a:pt x="312" y="162"/>
              </a:lnTo>
              <a:lnTo>
                <a:pt x="306" y="156"/>
              </a:lnTo>
              <a:lnTo>
                <a:pt x="306" y="150"/>
              </a:lnTo>
              <a:lnTo>
                <a:pt x="300" y="150"/>
              </a:lnTo>
              <a:lnTo>
                <a:pt x="288" y="150"/>
              </a:lnTo>
              <a:lnTo>
                <a:pt x="282" y="156"/>
              </a:lnTo>
              <a:lnTo>
                <a:pt x="282" y="162"/>
              </a:lnTo>
              <a:lnTo>
                <a:pt x="276" y="162"/>
              </a:lnTo>
              <a:lnTo>
                <a:pt x="270" y="162"/>
              </a:lnTo>
              <a:lnTo>
                <a:pt x="270" y="150"/>
              </a:lnTo>
              <a:lnTo>
                <a:pt x="264" y="150"/>
              </a:lnTo>
              <a:lnTo>
                <a:pt x="258" y="150"/>
              </a:lnTo>
              <a:lnTo>
                <a:pt x="252" y="156"/>
              </a:lnTo>
              <a:lnTo>
                <a:pt x="246" y="156"/>
              </a:lnTo>
              <a:lnTo>
                <a:pt x="240" y="156"/>
              </a:lnTo>
              <a:lnTo>
                <a:pt x="234" y="168"/>
              </a:lnTo>
              <a:lnTo>
                <a:pt x="228" y="168"/>
              </a:lnTo>
              <a:lnTo>
                <a:pt x="204" y="174"/>
              </a:lnTo>
              <a:lnTo>
                <a:pt x="174" y="180"/>
              </a:lnTo>
              <a:lnTo>
                <a:pt x="162" y="180"/>
              </a:lnTo>
              <a:lnTo>
                <a:pt x="156" y="174"/>
              </a:lnTo>
              <a:lnTo>
                <a:pt x="138" y="162"/>
              </a:lnTo>
              <a:lnTo>
                <a:pt x="138" y="168"/>
              </a:lnTo>
              <a:lnTo>
                <a:pt x="126" y="168"/>
              </a:lnTo>
              <a:lnTo>
                <a:pt x="120" y="168"/>
              </a:lnTo>
              <a:lnTo>
                <a:pt x="120" y="174"/>
              </a:lnTo>
              <a:lnTo>
                <a:pt x="108" y="180"/>
              </a:lnTo>
              <a:lnTo>
                <a:pt x="102" y="180"/>
              </a:lnTo>
              <a:lnTo>
                <a:pt x="96" y="186"/>
              </a:lnTo>
              <a:lnTo>
                <a:pt x="108" y="186"/>
              </a:lnTo>
              <a:lnTo>
                <a:pt x="108" y="198"/>
              </a:lnTo>
              <a:lnTo>
                <a:pt x="114" y="198"/>
              </a:lnTo>
              <a:lnTo>
                <a:pt x="120" y="198"/>
              </a:lnTo>
              <a:lnTo>
                <a:pt x="114" y="204"/>
              </a:lnTo>
              <a:lnTo>
                <a:pt x="108" y="204"/>
              </a:lnTo>
              <a:lnTo>
                <a:pt x="102" y="204"/>
              </a:lnTo>
              <a:lnTo>
                <a:pt x="84" y="204"/>
              </a:lnTo>
              <a:lnTo>
                <a:pt x="78" y="210"/>
              </a:lnTo>
              <a:lnTo>
                <a:pt x="78" y="216"/>
              </a:lnTo>
              <a:lnTo>
                <a:pt x="66" y="216"/>
              </a:lnTo>
              <a:lnTo>
                <a:pt x="60" y="216"/>
              </a:lnTo>
              <a:lnTo>
                <a:pt x="54" y="210"/>
              </a:lnTo>
              <a:lnTo>
                <a:pt x="42" y="216"/>
              </a:lnTo>
              <a:lnTo>
                <a:pt x="36" y="216"/>
              </a:lnTo>
              <a:lnTo>
                <a:pt x="36" y="222"/>
              </a:lnTo>
              <a:lnTo>
                <a:pt x="30" y="222"/>
              </a:lnTo>
              <a:lnTo>
                <a:pt x="30" y="228"/>
              </a:lnTo>
              <a:lnTo>
                <a:pt x="36" y="240"/>
              </a:lnTo>
              <a:lnTo>
                <a:pt x="42" y="234"/>
              </a:lnTo>
              <a:lnTo>
                <a:pt x="48" y="234"/>
              </a:lnTo>
              <a:lnTo>
                <a:pt x="54" y="234"/>
              </a:lnTo>
              <a:lnTo>
                <a:pt x="60" y="234"/>
              </a:lnTo>
              <a:lnTo>
                <a:pt x="42" y="240"/>
              </a:lnTo>
              <a:lnTo>
                <a:pt x="42" y="246"/>
              </a:lnTo>
              <a:lnTo>
                <a:pt x="36" y="252"/>
              </a:lnTo>
              <a:lnTo>
                <a:pt x="30" y="246"/>
              </a:lnTo>
              <a:lnTo>
                <a:pt x="24" y="252"/>
              </a:lnTo>
              <a:lnTo>
                <a:pt x="18" y="252"/>
              </a:lnTo>
              <a:lnTo>
                <a:pt x="18" y="258"/>
              </a:lnTo>
              <a:lnTo>
                <a:pt x="18" y="264"/>
              </a:lnTo>
              <a:lnTo>
                <a:pt x="12" y="264"/>
              </a:lnTo>
              <a:lnTo>
                <a:pt x="6" y="264"/>
              </a:lnTo>
              <a:lnTo>
                <a:pt x="6" y="270"/>
              </a:lnTo>
              <a:lnTo>
                <a:pt x="6" y="276"/>
              </a:lnTo>
              <a:lnTo>
                <a:pt x="12" y="282"/>
              </a:lnTo>
              <a:lnTo>
                <a:pt x="12" y="288"/>
              </a:lnTo>
              <a:lnTo>
                <a:pt x="12" y="294"/>
              </a:lnTo>
              <a:lnTo>
                <a:pt x="6" y="294"/>
              </a:lnTo>
              <a:lnTo>
                <a:pt x="0" y="300"/>
              </a:lnTo>
              <a:lnTo>
                <a:pt x="0" y="306"/>
              </a:lnTo>
              <a:lnTo>
                <a:pt x="0" y="324"/>
              </a:lnTo>
              <a:lnTo>
                <a:pt x="0" y="330"/>
              </a:lnTo>
              <a:lnTo>
                <a:pt x="6" y="330"/>
              </a:lnTo>
              <a:lnTo>
                <a:pt x="6" y="324"/>
              </a:lnTo>
              <a:lnTo>
                <a:pt x="12" y="318"/>
              </a:lnTo>
              <a:lnTo>
                <a:pt x="18" y="312"/>
              </a:lnTo>
              <a:lnTo>
                <a:pt x="24" y="318"/>
              </a:lnTo>
              <a:lnTo>
                <a:pt x="30" y="324"/>
              </a:lnTo>
              <a:lnTo>
                <a:pt x="30" y="318"/>
              </a:lnTo>
              <a:lnTo>
                <a:pt x="30" y="312"/>
              </a:lnTo>
              <a:lnTo>
                <a:pt x="30" y="306"/>
              </a:lnTo>
              <a:lnTo>
                <a:pt x="36" y="312"/>
              </a:lnTo>
              <a:lnTo>
                <a:pt x="36" y="318"/>
              </a:lnTo>
              <a:lnTo>
                <a:pt x="36" y="324"/>
              </a:lnTo>
              <a:lnTo>
                <a:pt x="42" y="324"/>
              </a:lnTo>
              <a:lnTo>
                <a:pt x="48" y="324"/>
              </a:lnTo>
              <a:lnTo>
                <a:pt x="42" y="330"/>
              </a:lnTo>
              <a:lnTo>
                <a:pt x="36" y="336"/>
              </a:lnTo>
              <a:lnTo>
                <a:pt x="42" y="342"/>
              </a:lnTo>
              <a:lnTo>
                <a:pt x="42" y="348"/>
              </a:lnTo>
              <a:lnTo>
                <a:pt x="54" y="348"/>
              </a:lnTo>
              <a:lnTo>
                <a:pt x="48" y="360"/>
              </a:lnTo>
              <a:lnTo>
                <a:pt x="42" y="360"/>
              </a:lnTo>
              <a:lnTo>
                <a:pt x="48" y="378"/>
              </a:lnTo>
              <a:lnTo>
                <a:pt x="48" y="384"/>
              </a:lnTo>
              <a:lnTo>
                <a:pt x="54" y="390"/>
              </a:lnTo>
              <a:lnTo>
                <a:pt x="54" y="384"/>
              </a:lnTo>
              <a:lnTo>
                <a:pt x="66" y="378"/>
              </a:lnTo>
              <a:lnTo>
                <a:pt x="66" y="372"/>
              </a:lnTo>
              <a:lnTo>
                <a:pt x="78" y="372"/>
              </a:lnTo>
              <a:lnTo>
                <a:pt x="84" y="378"/>
              </a:lnTo>
              <a:lnTo>
                <a:pt x="84" y="372"/>
              </a:lnTo>
              <a:lnTo>
                <a:pt x="90" y="372"/>
              </a:lnTo>
              <a:lnTo>
                <a:pt x="96" y="372"/>
              </a:lnTo>
              <a:lnTo>
                <a:pt x="96" y="366"/>
              </a:lnTo>
              <a:lnTo>
                <a:pt x="102" y="372"/>
              </a:lnTo>
              <a:lnTo>
                <a:pt x="108" y="366"/>
              </a:lnTo>
              <a:lnTo>
                <a:pt x="108" y="360"/>
              </a:lnTo>
              <a:lnTo>
                <a:pt x="120" y="354"/>
              </a:lnTo>
              <a:lnTo>
                <a:pt x="126" y="360"/>
              </a:lnTo>
              <a:lnTo>
                <a:pt x="114" y="366"/>
              </a:lnTo>
              <a:lnTo>
                <a:pt x="108" y="372"/>
              </a:lnTo>
              <a:lnTo>
                <a:pt x="96" y="372"/>
              </a:lnTo>
              <a:lnTo>
                <a:pt x="96" y="378"/>
              </a:lnTo>
              <a:lnTo>
                <a:pt x="96" y="384"/>
              </a:lnTo>
              <a:lnTo>
                <a:pt x="90" y="390"/>
              </a:lnTo>
              <a:lnTo>
                <a:pt x="84" y="390"/>
              </a:lnTo>
              <a:lnTo>
                <a:pt x="84" y="396"/>
              </a:lnTo>
              <a:lnTo>
                <a:pt x="78" y="402"/>
              </a:lnTo>
              <a:lnTo>
                <a:pt x="72" y="408"/>
              </a:lnTo>
              <a:lnTo>
                <a:pt x="66" y="408"/>
              </a:lnTo>
              <a:lnTo>
                <a:pt x="66" y="414"/>
              </a:lnTo>
              <a:lnTo>
                <a:pt x="66" y="426"/>
              </a:lnTo>
              <a:lnTo>
                <a:pt x="60" y="438"/>
              </a:lnTo>
              <a:lnTo>
                <a:pt x="54" y="444"/>
              </a:lnTo>
              <a:lnTo>
                <a:pt x="54" y="450"/>
              </a:lnTo>
              <a:lnTo>
                <a:pt x="66" y="456"/>
              </a:lnTo>
              <a:lnTo>
                <a:pt x="66" y="462"/>
              </a:lnTo>
              <a:lnTo>
                <a:pt x="60" y="468"/>
              </a:lnTo>
              <a:lnTo>
                <a:pt x="66" y="474"/>
              </a:lnTo>
              <a:lnTo>
                <a:pt x="72" y="474"/>
              </a:lnTo>
              <a:lnTo>
                <a:pt x="78" y="468"/>
              </a:lnTo>
              <a:lnTo>
                <a:pt x="78" y="462"/>
              </a:lnTo>
              <a:lnTo>
                <a:pt x="78" y="456"/>
              </a:lnTo>
              <a:lnTo>
                <a:pt x="90" y="456"/>
              </a:lnTo>
              <a:lnTo>
                <a:pt x="90" y="450"/>
              </a:lnTo>
              <a:lnTo>
                <a:pt x="102" y="456"/>
              </a:lnTo>
              <a:lnTo>
                <a:pt x="102" y="444"/>
              </a:lnTo>
              <a:lnTo>
                <a:pt x="96" y="444"/>
              </a:lnTo>
              <a:lnTo>
                <a:pt x="96" y="438"/>
              </a:lnTo>
              <a:lnTo>
                <a:pt x="102" y="438"/>
              </a:lnTo>
              <a:lnTo>
                <a:pt x="108" y="432"/>
              </a:lnTo>
              <a:lnTo>
                <a:pt x="114" y="432"/>
              </a:lnTo>
              <a:lnTo>
                <a:pt x="108" y="438"/>
              </a:lnTo>
              <a:lnTo>
                <a:pt x="114" y="444"/>
              </a:lnTo>
              <a:lnTo>
                <a:pt x="120" y="438"/>
              </a:lnTo>
              <a:lnTo>
                <a:pt x="114" y="426"/>
              </a:lnTo>
              <a:lnTo>
                <a:pt x="120" y="420"/>
              </a:lnTo>
              <a:lnTo>
                <a:pt x="126" y="414"/>
              </a:lnTo>
              <a:lnTo>
                <a:pt x="126" y="420"/>
              </a:lnTo>
              <a:lnTo>
                <a:pt x="132" y="426"/>
              </a:lnTo>
              <a:lnTo>
                <a:pt x="132" y="432"/>
              </a:lnTo>
              <a:lnTo>
                <a:pt x="144" y="432"/>
              </a:lnTo>
              <a:lnTo>
                <a:pt x="150" y="420"/>
              </a:lnTo>
              <a:lnTo>
                <a:pt x="156" y="414"/>
              </a:lnTo>
              <a:lnTo>
                <a:pt x="162" y="408"/>
              </a:lnTo>
              <a:lnTo>
                <a:pt x="162" y="414"/>
              </a:lnTo>
              <a:lnTo>
                <a:pt x="156" y="426"/>
              </a:lnTo>
              <a:lnTo>
                <a:pt x="150" y="432"/>
              </a:lnTo>
              <a:lnTo>
                <a:pt x="144" y="438"/>
              </a:lnTo>
              <a:lnTo>
                <a:pt x="138" y="444"/>
              </a:lnTo>
              <a:lnTo>
                <a:pt x="144" y="450"/>
              </a:lnTo>
              <a:lnTo>
                <a:pt x="132" y="456"/>
              </a:lnTo>
              <a:lnTo>
                <a:pt x="126" y="462"/>
              </a:lnTo>
              <a:lnTo>
                <a:pt x="126" y="468"/>
              </a:lnTo>
              <a:lnTo>
                <a:pt x="126" y="474"/>
              </a:lnTo>
              <a:lnTo>
                <a:pt x="132" y="474"/>
              </a:lnTo>
              <a:lnTo>
                <a:pt x="126" y="480"/>
              </a:lnTo>
              <a:lnTo>
                <a:pt x="132" y="480"/>
              </a:lnTo>
              <a:lnTo>
                <a:pt x="138" y="480"/>
              </a:lnTo>
              <a:lnTo>
                <a:pt x="138" y="486"/>
              </a:lnTo>
              <a:lnTo>
                <a:pt x="132" y="486"/>
              </a:lnTo>
              <a:lnTo>
                <a:pt x="126" y="486"/>
              </a:lnTo>
              <a:lnTo>
                <a:pt x="120" y="492"/>
              </a:lnTo>
              <a:lnTo>
                <a:pt x="120" y="498"/>
              </a:lnTo>
              <a:lnTo>
                <a:pt x="126" y="498"/>
              </a:lnTo>
              <a:lnTo>
                <a:pt x="126" y="504"/>
              </a:lnTo>
              <a:lnTo>
                <a:pt x="120" y="498"/>
              </a:lnTo>
              <a:lnTo>
                <a:pt x="114" y="504"/>
              </a:lnTo>
              <a:lnTo>
                <a:pt x="114" y="498"/>
              </a:lnTo>
              <a:lnTo>
                <a:pt x="114" y="492"/>
              </a:lnTo>
              <a:lnTo>
                <a:pt x="114" y="486"/>
              </a:lnTo>
              <a:lnTo>
                <a:pt x="108" y="486"/>
              </a:lnTo>
              <a:lnTo>
                <a:pt x="102" y="492"/>
              </a:lnTo>
              <a:lnTo>
                <a:pt x="96" y="492"/>
              </a:lnTo>
              <a:lnTo>
                <a:pt x="90" y="492"/>
              </a:lnTo>
              <a:lnTo>
                <a:pt x="90" y="498"/>
              </a:lnTo>
              <a:lnTo>
                <a:pt x="96" y="504"/>
              </a:lnTo>
              <a:lnTo>
                <a:pt x="102" y="498"/>
              </a:lnTo>
              <a:lnTo>
                <a:pt x="108" y="504"/>
              </a:lnTo>
              <a:lnTo>
                <a:pt x="108" y="510"/>
              </a:lnTo>
              <a:lnTo>
                <a:pt x="114" y="516"/>
              </a:lnTo>
              <a:lnTo>
                <a:pt x="120" y="528"/>
              </a:lnTo>
              <a:lnTo>
                <a:pt x="126" y="522"/>
              </a:lnTo>
              <a:lnTo>
                <a:pt x="132" y="522"/>
              </a:lnTo>
              <a:lnTo>
                <a:pt x="138" y="528"/>
              </a:lnTo>
              <a:lnTo>
                <a:pt x="150" y="522"/>
              </a:lnTo>
              <a:lnTo>
                <a:pt x="162" y="510"/>
              </a:lnTo>
              <a:lnTo>
                <a:pt x="168" y="516"/>
              </a:lnTo>
              <a:lnTo>
                <a:pt x="174" y="510"/>
              </a:lnTo>
              <a:lnTo>
                <a:pt x="174" y="516"/>
              </a:lnTo>
              <a:lnTo>
                <a:pt x="168" y="522"/>
              </a:lnTo>
              <a:lnTo>
                <a:pt x="156" y="528"/>
              </a:lnTo>
              <a:lnTo>
                <a:pt x="150" y="540"/>
              </a:lnTo>
              <a:lnTo>
                <a:pt x="144" y="546"/>
              </a:lnTo>
              <a:lnTo>
                <a:pt x="132" y="552"/>
              </a:lnTo>
              <a:lnTo>
                <a:pt x="132" y="546"/>
              </a:lnTo>
              <a:lnTo>
                <a:pt x="126" y="546"/>
              </a:lnTo>
              <a:lnTo>
                <a:pt x="120" y="552"/>
              </a:lnTo>
              <a:lnTo>
                <a:pt x="120" y="570"/>
              </a:lnTo>
              <a:lnTo>
                <a:pt x="114" y="564"/>
              </a:lnTo>
              <a:lnTo>
                <a:pt x="114" y="558"/>
              </a:lnTo>
              <a:lnTo>
                <a:pt x="108" y="570"/>
              </a:lnTo>
              <a:lnTo>
                <a:pt x="108" y="582"/>
              </a:lnTo>
              <a:lnTo>
                <a:pt x="120" y="582"/>
              </a:lnTo>
              <a:lnTo>
                <a:pt x="126" y="582"/>
              </a:lnTo>
              <a:lnTo>
                <a:pt x="132" y="582"/>
              </a:lnTo>
              <a:lnTo>
                <a:pt x="150" y="570"/>
              </a:lnTo>
              <a:lnTo>
                <a:pt x="150" y="576"/>
              </a:lnTo>
              <a:lnTo>
                <a:pt x="156" y="576"/>
              </a:lnTo>
              <a:lnTo>
                <a:pt x="162" y="576"/>
              </a:lnTo>
              <a:lnTo>
                <a:pt x="162" y="570"/>
              </a:lnTo>
              <a:lnTo>
                <a:pt x="168" y="564"/>
              </a:lnTo>
              <a:lnTo>
                <a:pt x="174" y="552"/>
              </a:lnTo>
              <a:lnTo>
                <a:pt x="180" y="552"/>
              </a:lnTo>
              <a:lnTo>
                <a:pt x="180" y="558"/>
              </a:lnTo>
              <a:lnTo>
                <a:pt x="180" y="564"/>
              </a:lnTo>
              <a:lnTo>
                <a:pt x="186" y="570"/>
              </a:lnTo>
              <a:lnTo>
                <a:pt x="180" y="576"/>
              </a:lnTo>
              <a:lnTo>
                <a:pt x="174" y="570"/>
              </a:lnTo>
              <a:lnTo>
                <a:pt x="162" y="576"/>
              </a:lnTo>
              <a:lnTo>
                <a:pt x="150" y="588"/>
              </a:lnTo>
              <a:lnTo>
                <a:pt x="144" y="588"/>
              </a:lnTo>
              <a:lnTo>
                <a:pt x="138" y="594"/>
              </a:lnTo>
              <a:lnTo>
                <a:pt x="126" y="600"/>
              </a:lnTo>
              <a:lnTo>
                <a:pt x="120" y="612"/>
              </a:lnTo>
              <a:lnTo>
                <a:pt x="120" y="618"/>
              </a:lnTo>
              <a:lnTo>
                <a:pt x="108" y="618"/>
              </a:lnTo>
              <a:lnTo>
                <a:pt x="108" y="624"/>
              </a:lnTo>
              <a:lnTo>
                <a:pt x="114" y="624"/>
              </a:lnTo>
              <a:lnTo>
                <a:pt x="120" y="630"/>
              </a:lnTo>
              <a:lnTo>
                <a:pt x="114" y="636"/>
              </a:lnTo>
              <a:lnTo>
                <a:pt x="108" y="630"/>
              </a:lnTo>
              <a:lnTo>
                <a:pt x="96" y="642"/>
              </a:lnTo>
              <a:lnTo>
                <a:pt x="96" y="648"/>
              </a:lnTo>
              <a:lnTo>
                <a:pt x="96" y="654"/>
              </a:lnTo>
              <a:lnTo>
                <a:pt x="96" y="702"/>
              </a:lnTo>
              <a:lnTo>
                <a:pt x="102" y="708"/>
              </a:lnTo>
              <a:lnTo>
                <a:pt x="108" y="708"/>
              </a:lnTo>
              <a:lnTo>
                <a:pt x="120" y="708"/>
              </a:lnTo>
              <a:lnTo>
                <a:pt x="132" y="696"/>
              </a:lnTo>
              <a:lnTo>
                <a:pt x="144" y="690"/>
              </a:lnTo>
              <a:lnTo>
                <a:pt x="156" y="684"/>
              </a:lnTo>
              <a:close/>
            </a:path>
          </a:pathLst>
        </a:custGeom>
        <a:solidFill>
          <a:srgbClr val="006699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2073784</xdr:colOff>
      <xdr:row>8</xdr:row>
      <xdr:rowOff>18596</xdr:rowOff>
    </xdr:from>
    <xdr:to>
      <xdr:col>4</xdr:col>
      <xdr:colOff>3205466</xdr:colOff>
      <xdr:row>10</xdr:row>
      <xdr:rowOff>142870</xdr:rowOff>
    </xdr:to>
    <xdr:sp macro="" textlink="">
      <xdr:nvSpPr>
        <xdr:cNvPr id="164" name="Asturias">
          <a:extLst>
            <a:ext uri="{FF2B5EF4-FFF2-40B4-BE49-F238E27FC236}">
              <a16:creationId xmlns:a16="http://schemas.microsoft.com/office/drawing/2014/main" id="{00000000-0008-0000-0600-0000A4000000}"/>
            </a:ext>
          </a:extLst>
        </xdr:cNvPr>
        <xdr:cNvSpPr>
          <a:spLocks/>
        </xdr:cNvSpPr>
      </xdr:nvSpPr>
      <xdr:spPr bwMode="auto">
        <a:xfrm>
          <a:off x="3997834" y="1399721"/>
          <a:ext cx="1131682" cy="448124"/>
        </a:xfrm>
        <a:custGeom>
          <a:avLst/>
          <a:gdLst/>
          <a:ahLst/>
          <a:cxnLst>
            <a:cxn ang="0">
              <a:pos x="48" y="48"/>
            </a:cxn>
            <a:cxn ang="0">
              <a:pos x="60" y="30"/>
            </a:cxn>
            <a:cxn ang="0">
              <a:pos x="78" y="24"/>
            </a:cxn>
            <a:cxn ang="0">
              <a:pos x="102" y="30"/>
            </a:cxn>
            <a:cxn ang="0">
              <a:pos x="156" y="30"/>
            </a:cxn>
            <a:cxn ang="0">
              <a:pos x="186" y="36"/>
            </a:cxn>
            <a:cxn ang="0">
              <a:pos x="210" y="36"/>
            </a:cxn>
            <a:cxn ang="0">
              <a:pos x="222" y="36"/>
            </a:cxn>
            <a:cxn ang="0">
              <a:pos x="258" y="30"/>
            </a:cxn>
            <a:cxn ang="0">
              <a:pos x="288" y="24"/>
            </a:cxn>
            <a:cxn ang="0">
              <a:pos x="318" y="36"/>
            </a:cxn>
            <a:cxn ang="0">
              <a:pos x="324" y="36"/>
            </a:cxn>
            <a:cxn ang="0">
              <a:pos x="342" y="30"/>
            </a:cxn>
            <a:cxn ang="0">
              <a:pos x="372" y="12"/>
            </a:cxn>
            <a:cxn ang="0">
              <a:pos x="390" y="0"/>
            </a:cxn>
            <a:cxn ang="0">
              <a:pos x="408" y="18"/>
            </a:cxn>
            <a:cxn ang="0">
              <a:pos x="438" y="48"/>
            </a:cxn>
            <a:cxn ang="0">
              <a:pos x="462" y="42"/>
            </a:cxn>
            <a:cxn ang="0">
              <a:pos x="522" y="48"/>
            </a:cxn>
            <a:cxn ang="0">
              <a:pos x="504" y="72"/>
            </a:cxn>
            <a:cxn ang="0">
              <a:pos x="516" y="60"/>
            </a:cxn>
            <a:cxn ang="0">
              <a:pos x="546" y="54"/>
            </a:cxn>
            <a:cxn ang="0">
              <a:pos x="570" y="78"/>
            </a:cxn>
            <a:cxn ang="0">
              <a:pos x="606" y="78"/>
            </a:cxn>
            <a:cxn ang="0">
              <a:pos x="666" y="84"/>
            </a:cxn>
            <a:cxn ang="0">
              <a:pos x="720" y="108"/>
            </a:cxn>
            <a:cxn ang="0">
              <a:pos x="768" y="126"/>
            </a:cxn>
            <a:cxn ang="0">
              <a:pos x="744" y="156"/>
            </a:cxn>
            <a:cxn ang="0">
              <a:pos x="690" y="162"/>
            </a:cxn>
            <a:cxn ang="0">
              <a:pos x="672" y="186"/>
            </a:cxn>
            <a:cxn ang="0">
              <a:pos x="636" y="168"/>
            </a:cxn>
            <a:cxn ang="0">
              <a:pos x="594" y="192"/>
            </a:cxn>
            <a:cxn ang="0">
              <a:pos x="558" y="222"/>
            </a:cxn>
            <a:cxn ang="0">
              <a:pos x="516" y="234"/>
            </a:cxn>
            <a:cxn ang="0">
              <a:pos x="498" y="228"/>
            </a:cxn>
            <a:cxn ang="0">
              <a:pos x="462" y="252"/>
            </a:cxn>
            <a:cxn ang="0">
              <a:pos x="432" y="252"/>
            </a:cxn>
            <a:cxn ang="0">
              <a:pos x="390" y="252"/>
            </a:cxn>
            <a:cxn ang="0">
              <a:pos x="354" y="276"/>
            </a:cxn>
            <a:cxn ang="0">
              <a:pos x="312" y="234"/>
            </a:cxn>
            <a:cxn ang="0">
              <a:pos x="282" y="258"/>
            </a:cxn>
            <a:cxn ang="0">
              <a:pos x="252" y="252"/>
            </a:cxn>
            <a:cxn ang="0">
              <a:pos x="234" y="252"/>
            </a:cxn>
            <a:cxn ang="0">
              <a:pos x="204" y="258"/>
            </a:cxn>
            <a:cxn ang="0">
              <a:pos x="174" y="288"/>
            </a:cxn>
            <a:cxn ang="0">
              <a:pos x="96" y="312"/>
            </a:cxn>
            <a:cxn ang="0">
              <a:pos x="78" y="288"/>
            </a:cxn>
            <a:cxn ang="0">
              <a:pos x="54" y="252"/>
            </a:cxn>
            <a:cxn ang="0">
              <a:pos x="42" y="258"/>
            </a:cxn>
            <a:cxn ang="0">
              <a:pos x="48" y="228"/>
            </a:cxn>
            <a:cxn ang="0">
              <a:pos x="84" y="198"/>
            </a:cxn>
            <a:cxn ang="0">
              <a:pos x="54" y="204"/>
            </a:cxn>
            <a:cxn ang="0">
              <a:pos x="30" y="168"/>
            </a:cxn>
            <a:cxn ang="0">
              <a:pos x="12" y="126"/>
            </a:cxn>
            <a:cxn ang="0">
              <a:pos x="6" y="114"/>
            </a:cxn>
            <a:cxn ang="0">
              <a:pos x="12" y="96"/>
            </a:cxn>
            <a:cxn ang="0">
              <a:pos x="42" y="66"/>
            </a:cxn>
          </a:cxnLst>
          <a:rect l="0" t="0" r="r" b="b"/>
          <a:pathLst>
            <a:path w="768" h="312">
              <a:moveTo>
                <a:pt x="42" y="66"/>
              </a:moveTo>
              <a:lnTo>
                <a:pt x="48" y="60"/>
              </a:lnTo>
              <a:lnTo>
                <a:pt x="48" y="48"/>
              </a:lnTo>
              <a:lnTo>
                <a:pt x="54" y="42"/>
              </a:lnTo>
              <a:lnTo>
                <a:pt x="54" y="36"/>
              </a:lnTo>
              <a:lnTo>
                <a:pt x="60" y="30"/>
              </a:lnTo>
              <a:lnTo>
                <a:pt x="66" y="30"/>
              </a:lnTo>
              <a:lnTo>
                <a:pt x="72" y="24"/>
              </a:lnTo>
              <a:lnTo>
                <a:pt x="78" y="24"/>
              </a:lnTo>
              <a:lnTo>
                <a:pt x="90" y="30"/>
              </a:lnTo>
              <a:lnTo>
                <a:pt x="96" y="30"/>
              </a:lnTo>
              <a:lnTo>
                <a:pt x="102" y="30"/>
              </a:lnTo>
              <a:lnTo>
                <a:pt x="120" y="36"/>
              </a:lnTo>
              <a:lnTo>
                <a:pt x="132" y="30"/>
              </a:lnTo>
              <a:lnTo>
                <a:pt x="156" y="30"/>
              </a:lnTo>
              <a:lnTo>
                <a:pt x="168" y="30"/>
              </a:lnTo>
              <a:lnTo>
                <a:pt x="174" y="30"/>
              </a:lnTo>
              <a:lnTo>
                <a:pt x="186" y="36"/>
              </a:lnTo>
              <a:lnTo>
                <a:pt x="192" y="36"/>
              </a:lnTo>
              <a:lnTo>
                <a:pt x="204" y="36"/>
              </a:lnTo>
              <a:lnTo>
                <a:pt x="210" y="36"/>
              </a:lnTo>
              <a:lnTo>
                <a:pt x="210" y="30"/>
              </a:lnTo>
              <a:lnTo>
                <a:pt x="216" y="36"/>
              </a:lnTo>
              <a:lnTo>
                <a:pt x="222" y="36"/>
              </a:lnTo>
              <a:lnTo>
                <a:pt x="240" y="36"/>
              </a:lnTo>
              <a:lnTo>
                <a:pt x="252" y="36"/>
              </a:lnTo>
              <a:lnTo>
                <a:pt x="258" y="30"/>
              </a:lnTo>
              <a:lnTo>
                <a:pt x="270" y="24"/>
              </a:lnTo>
              <a:lnTo>
                <a:pt x="282" y="24"/>
              </a:lnTo>
              <a:lnTo>
                <a:pt x="288" y="24"/>
              </a:lnTo>
              <a:lnTo>
                <a:pt x="300" y="30"/>
              </a:lnTo>
              <a:lnTo>
                <a:pt x="306" y="36"/>
              </a:lnTo>
              <a:lnTo>
                <a:pt x="318" y="36"/>
              </a:lnTo>
              <a:lnTo>
                <a:pt x="318" y="42"/>
              </a:lnTo>
              <a:lnTo>
                <a:pt x="318" y="54"/>
              </a:lnTo>
              <a:lnTo>
                <a:pt x="324" y="36"/>
              </a:lnTo>
              <a:lnTo>
                <a:pt x="330" y="30"/>
              </a:lnTo>
              <a:lnTo>
                <a:pt x="336" y="30"/>
              </a:lnTo>
              <a:lnTo>
                <a:pt x="342" y="30"/>
              </a:lnTo>
              <a:lnTo>
                <a:pt x="360" y="24"/>
              </a:lnTo>
              <a:lnTo>
                <a:pt x="372" y="18"/>
              </a:lnTo>
              <a:lnTo>
                <a:pt x="372" y="12"/>
              </a:lnTo>
              <a:lnTo>
                <a:pt x="384" y="12"/>
              </a:lnTo>
              <a:lnTo>
                <a:pt x="384" y="6"/>
              </a:lnTo>
              <a:lnTo>
                <a:pt x="390" y="0"/>
              </a:lnTo>
              <a:lnTo>
                <a:pt x="396" y="6"/>
              </a:lnTo>
              <a:lnTo>
                <a:pt x="402" y="6"/>
              </a:lnTo>
              <a:lnTo>
                <a:pt x="408" y="18"/>
              </a:lnTo>
              <a:lnTo>
                <a:pt x="420" y="36"/>
              </a:lnTo>
              <a:lnTo>
                <a:pt x="432" y="48"/>
              </a:lnTo>
              <a:lnTo>
                <a:pt x="438" y="48"/>
              </a:lnTo>
              <a:lnTo>
                <a:pt x="444" y="48"/>
              </a:lnTo>
              <a:lnTo>
                <a:pt x="450" y="48"/>
              </a:lnTo>
              <a:lnTo>
                <a:pt x="462" y="42"/>
              </a:lnTo>
              <a:lnTo>
                <a:pt x="492" y="48"/>
              </a:lnTo>
              <a:lnTo>
                <a:pt x="510" y="42"/>
              </a:lnTo>
              <a:lnTo>
                <a:pt x="522" y="48"/>
              </a:lnTo>
              <a:lnTo>
                <a:pt x="510" y="60"/>
              </a:lnTo>
              <a:lnTo>
                <a:pt x="504" y="66"/>
              </a:lnTo>
              <a:lnTo>
                <a:pt x="504" y="72"/>
              </a:lnTo>
              <a:lnTo>
                <a:pt x="504" y="66"/>
              </a:lnTo>
              <a:lnTo>
                <a:pt x="510" y="60"/>
              </a:lnTo>
              <a:lnTo>
                <a:pt x="516" y="60"/>
              </a:lnTo>
              <a:lnTo>
                <a:pt x="528" y="48"/>
              </a:lnTo>
              <a:lnTo>
                <a:pt x="540" y="54"/>
              </a:lnTo>
              <a:lnTo>
                <a:pt x="546" y="54"/>
              </a:lnTo>
              <a:lnTo>
                <a:pt x="558" y="66"/>
              </a:lnTo>
              <a:lnTo>
                <a:pt x="564" y="72"/>
              </a:lnTo>
              <a:lnTo>
                <a:pt x="570" y="78"/>
              </a:lnTo>
              <a:lnTo>
                <a:pt x="582" y="72"/>
              </a:lnTo>
              <a:lnTo>
                <a:pt x="588" y="72"/>
              </a:lnTo>
              <a:lnTo>
                <a:pt x="606" y="78"/>
              </a:lnTo>
              <a:lnTo>
                <a:pt x="618" y="78"/>
              </a:lnTo>
              <a:lnTo>
                <a:pt x="642" y="78"/>
              </a:lnTo>
              <a:lnTo>
                <a:pt x="666" y="84"/>
              </a:lnTo>
              <a:lnTo>
                <a:pt x="696" y="96"/>
              </a:lnTo>
              <a:lnTo>
                <a:pt x="714" y="102"/>
              </a:lnTo>
              <a:lnTo>
                <a:pt x="720" y="108"/>
              </a:lnTo>
              <a:lnTo>
                <a:pt x="732" y="108"/>
              </a:lnTo>
              <a:lnTo>
                <a:pt x="768" y="108"/>
              </a:lnTo>
              <a:lnTo>
                <a:pt x="768" y="126"/>
              </a:lnTo>
              <a:lnTo>
                <a:pt x="768" y="138"/>
              </a:lnTo>
              <a:lnTo>
                <a:pt x="762" y="156"/>
              </a:lnTo>
              <a:lnTo>
                <a:pt x="744" y="156"/>
              </a:lnTo>
              <a:lnTo>
                <a:pt x="732" y="144"/>
              </a:lnTo>
              <a:lnTo>
                <a:pt x="726" y="162"/>
              </a:lnTo>
              <a:lnTo>
                <a:pt x="690" y="162"/>
              </a:lnTo>
              <a:lnTo>
                <a:pt x="690" y="168"/>
              </a:lnTo>
              <a:lnTo>
                <a:pt x="678" y="192"/>
              </a:lnTo>
              <a:lnTo>
                <a:pt x="672" y="186"/>
              </a:lnTo>
              <a:lnTo>
                <a:pt x="660" y="192"/>
              </a:lnTo>
              <a:lnTo>
                <a:pt x="654" y="174"/>
              </a:lnTo>
              <a:lnTo>
                <a:pt x="636" y="168"/>
              </a:lnTo>
              <a:lnTo>
                <a:pt x="624" y="174"/>
              </a:lnTo>
              <a:lnTo>
                <a:pt x="612" y="192"/>
              </a:lnTo>
              <a:lnTo>
                <a:pt x="594" y="192"/>
              </a:lnTo>
              <a:lnTo>
                <a:pt x="582" y="204"/>
              </a:lnTo>
              <a:lnTo>
                <a:pt x="582" y="222"/>
              </a:lnTo>
              <a:lnTo>
                <a:pt x="558" y="222"/>
              </a:lnTo>
              <a:lnTo>
                <a:pt x="546" y="228"/>
              </a:lnTo>
              <a:lnTo>
                <a:pt x="522" y="228"/>
              </a:lnTo>
              <a:lnTo>
                <a:pt x="516" y="234"/>
              </a:lnTo>
              <a:lnTo>
                <a:pt x="510" y="222"/>
              </a:lnTo>
              <a:lnTo>
                <a:pt x="498" y="222"/>
              </a:lnTo>
              <a:lnTo>
                <a:pt x="498" y="228"/>
              </a:lnTo>
              <a:lnTo>
                <a:pt x="492" y="252"/>
              </a:lnTo>
              <a:lnTo>
                <a:pt x="468" y="234"/>
              </a:lnTo>
              <a:lnTo>
                <a:pt x="462" y="252"/>
              </a:lnTo>
              <a:lnTo>
                <a:pt x="456" y="252"/>
              </a:lnTo>
              <a:lnTo>
                <a:pt x="438" y="246"/>
              </a:lnTo>
              <a:lnTo>
                <a:pt x="432" y="252"/>
              </a:lnTo>
              <a:lnTo>
                <a:pt x="408" y="234"/>
              </a:lnTo>
              <a:lnTo>
                <a:pt x="396" y="246"/>
              </a:lnTo>
              <a:lnTo>
                <a:pt x="390" y="252"/>
              </a:lnTo>
              <a:lnTo>
                <a:pt x="396" y="270"/>
              </a:lnTo>
              <a:lnTo>
                <a:pt x="402" y="276"/>
              </a:lnTo>
              <a:lnTo>
                <a:pt x="354" y="276"/>
              </a:lnTo>
              <a:lnTo>
                <a:pt x="330" y="252"/>
              </a:lnTo>
              <a:lnTo>
                <a:pt x="324" y="234"/>
              </a:lnTo>
              <a:lnTo>
                <a:pt x="312" y="234"/>
              </a:lnTo>
              <a:lnTo>
                <a:pt x="300" y="228"/>
              </a:lnTo>
              <a:lnTo>
                <a:pt x="288" y="246"/>
              </a:lnTo>
              <a:lnTo>
                <a:pt x="282" y="258"/>
              </a:lnTo>
              <a:lnTo>
                <a:pt x="276" y="252"/>
              </a:lnTo>
              <a:lnTo>
                <a:pt x="264" y="246"/>
              </a:lnTo>
              <a:lnTo>
                <a:pt x="252" y="252"/>
              </a:lnTo>
              <a:lnTo>
                <a:pt x="252" y="258"/>
              </a:lnTo>
              <a:lnTo>
                <a:pt x="240" y="252"/>
              </a:lnTo>
              <a:lnTo>
                <a:pt x="234" y="252"/>
              </a:lnTo>
              <a:lnTo>
                <a:pt x="222" y="246"/>
              </a:lnTo>
              <a:lnTo>
                <a:pt x="204" y="246"/>
              </a:lnTo>
              <a:lnTo>
                <a:pt x="204" y="258"/>
              </a:lnTo>
              <a:lnTo>
                <a:pt x="198" y="270"/>
              </a:lnTo>
              <a:lnTo>
                <a:pt x="198" y="282"/>
              </a:lnTo>
              <a:lnTo>
                <a:pt x="174" y="288"/>
              </a:lnTo>
              <a:lnTo>
                <a:pt x="120" y="288"/>
              </a:lnTo>
              <a:lnTo>
                <a:pt x="96" y="306"/>
              </a:lnTo>
              <a:lnTo>
                <a:pt x="96" y="312"/>
              </a:lnTo>
              <a:lnTo>
                <a:pt x="90" y="306"/>
              </a:lnTo>
              <a:lnTo>
                <a:pt x="90" y="288"/>
              </a:lnTo>
              <a:lnTo>
                <a:pt x="78" y="288"/>
              </a:lnTo>
              <a:lnTo>
                <a:pt x="84" y="276"/>
              </a:lnTo>
              <a:lnTo>
                <a:pt x="72" y="270"/>
              </a:lnTo>
              <a:lnTo>
                <a:pt x="54" y="252"/>
              </a:lnTo>
              <a:lnTo>
                <a:pt x="48" y="252"/>
              </a:lnTo>
              <a:lnTo>
                <a:pt x="48" y="258"/>
              </a:lnTo>
              <a:lnTo>
                <a:pt x="42" y="258"/>
              </a:lnTo>
              <a:lnTo>
                <a:pt x="36" y="252"/>
              </a:lnTo>
              <a:lnTo>
                <a:pt x="48" y="246"/>
              </a:lnTo>
              <a:lnTo>
                <a:pt x="48" y="228"/>
              </a:lnTo>
              <a:lnTo>
                <a:pt x="60" y="222"/>
              </a:lnTo>
              <a:lnTo>
                <a:pt x="78" y="216"/>
              </a:lnTo>
              <a:lnTo>
                <a:pt x="84" y="198"/>
              </a:lnTo>
              <a:lnTo>
                <a:pt x="78" y="186"/>
              </a:lnTo>
              <a:lnTo>
                <a:pt x="60" y="198"/>
              </a:lnTo>
              <a:lnTo>
                <a:pt x="54" y="204"/>
              </a:lnTo>
              <a:lnTo>
                <a:pt x="42" y="186"/>
              </a:lnTo>
              <a:lnTo>
                <a:pt x="42" y="174"/>
              </a:lnTo>
              <a:lnTo>
                <a:pt x="30" y="168"/>
              </a:lnTo>
              <a:lnTo>
                <a:pt x="30" y="138"/>
              </a:lnTo>
              <a:lnTo>
                <a:pt x="18" y="138"/>
              </a:lnTo>
              <a:lnTo>
                <a:pt x="12" y="126"/>
              </a:lnTo>
              <a:lnTo>
                <a:pt x="18" y="114"/>
              </a:lnTo>
              <a:lnTo>
                <a:pt x="12" y="108"/>
              </a:lnTo>
              <a:lnTo>
                <a:pt x="6" y="114"/>
              </a:lnTo>
              <a:lnTo>
                <a:pt x="0" y="108"/>
              </a:lnTo>
              <a:lnTo>
                <a:pt x="0" y="96"/>
              </a:lnTo>
              <a:lnTo>
                <a:pt x="12" y="96"/>
              </a:lnTo>
              <a:lnTo>
                <a:pt x="30" y="78"/>
              </a:lnTo>
              <a:lnTo>
                <a:pt x="36" y="78"/>
              </a:lnTo>
              <a:lnTo>
                <a:pt x="42" y="66"/>
              </a:lnTo>
              <a:close/>
            </a:path>
          </a:pathLst>
        </a:custGeom>
        <a:solidFill>
          <a:srgbClr val="00CCFF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1835070</xdr:colOff>
      <xdr:row>25</xdr:row>
      <xdr:rowOff>14461</xdr:rowOff>
    </xdr:from>
    <xdr:to>
      <xdr:col>4</xdr:col>
      <xdr:colOff>4513974</xdr:colOff>
      <xdr:row>35</xdr:row>
      <xdr:rowOff>71143</xdr:rowOff>
    </xdr:to>
    <xdr:sp macro="" textlink="">
      <xdr:nvSpPr>
        <xdr:cNvPr id="165" name="Andalucía">
          <a:extLst>
            <a:ext uri="{FF2B5EF4-FFF2-40B4-BE49-F238E27FC236}">
              <a16:creationId xmlns:a16="http://schemas.microsoft.com/office/drawing/2014/main" id="{00000000-0008-0000-0600-0000A5000000}"/>
            </a:ext>
          </a:extLst>
        </xdr:cNvPr>
        <xdr:cNvSpPr>
          <a:spLocks/>
        </xdr:cNvSpPr>
      </xdr:nvSpPr>
      <xdr:spPr bwMode="auto">
        <a:xfrm>
          <a:off x="3759120" y="4148311"/>
          <a:ext cx="2678904" cy="1542582"/>
        </a:xfrm>
        <a:custGeom>
          <a:avLst/>
          <a:gdLst/>
          <a:ahLst/>
          <a:cxnLst>
            <a:cxn ang="0">
              <a:pos x="18" y="366"/>
            </a:cxn>
            <a:cxn ang="0">
              <a:pos x="204" y="216"/>
            </a:cxn>
            <a:cxn ang="0">
              <a:pos x="252" y="246"/>
            </a:cxn>
            <a:cxn ang="0">
              <a:pos x="348" y="264"/>
            </a:cxn>
            <a:cxn ang="0">
              <a:pos x="444" y="294"/>
            </a:cxn>
            <a:cxn ang="0">
              <a:pos x="522" y="216"/>
            </a:cxn>
            <a:cxn ang="0">
              <a:pos x="540" y="252"/>
            </a:cxn>
            <a:cxn ang="0">
              <a:pos x="606" y="204"/>
            </a:cxn>
            <a:cxn ang="0">
              <a:pos x="606" y="102"/>
            </a:cxn>
            <a:cxn ang="0">
              <a:pos x="702" y="36"/>
            </a:cxn>
            <a:cxn ang="0">
              <a:pos x="786" y="24"/>
            </a:cxn>
            <a:cxn ang="0">
              <a:pos x="864" y="72"/>
            </a:cxn>
            <a:cxn ang="0">
              <a:pos x="936" y="120"/>
            </a:cxn>
            <a:cxn ang="0">
              <a:pos x="1014" y="132"/>
            </a:cxn>
            <a:cxn ang="0">
              <a:pos x="1092" y="144"/>
            </a:cxn>
            <a:cxn ang="0">
              <a:pos x="1170" y="126"/>
            </a:cxn>
            <a:cxn ang="0">
              <a:pos x="1218" y="126"/>
            </a:cxn>
            <a:cxn ang="0">
              <a:pos x="1278" y="96"/>
            </a:cxn>
            <a:cxn ang="0">
              <a:pos x="1350" y="102"/>
            </a:cxn>
            <a:cxn ang="0">
              <a:pos x="1404" y="96"/>
            </a:cxn>
            <a:cxn ang="0">
              <a:pos x="1476" y="84"/>
            </a:cxn>
            <a:cxn ang="0">
              <a:pos x="1524" y="120"/>
            </a:cxn>
            <a:cxn ang="0">
              <a:pos x="1554" y="204"/>
            </a:cxn>
            <a:cxn ang="0">
              <a:pos x="1530" y="246"/>
            </a:cxn>
            <a:cxn ang="0">
              <a:pos x="1596" y="276"/>
            </a:cxn>
            <a:cxn ang="0">
              <a:pos x="1668" y="324"/>
            </a:cxn>
            <a:cxn ang="0">
              <a:pos x="1728" y="456"/>
            </a:cxn>
            <a:cxn ang="0">
              <a:pos x="1788" y="570"/>
            </a:cxn>
            <a:cxn ang="0">
              <a:pos x="1746" y="660"/>
            </a:cxn>
            <a:cxn ang="0">
              <a:pos x="1716" y="720"/>
            </a:cxn>
            <a:cxn ang="0">
              <a:pos x="1680" y="768"/>
            </a:cxn>
            <a:cxn ang="0">
              <a:pos x="1608" y="756"/>
            </a:cxn>
            <a:cxn ang="0">
              <a:pos x="1554" y="750"/>
            </a:cxn>
            <a:cxn ang="0">
              <a:pos x="1452" y="804"/>
            </a:cxn>
            <a:cxn ang="0">
              <a:pos x="1344" y="792"/>
            </a:cxn>
            <a:cxn ang="0">
              <a:pos x="1260" y="810"/>
            </a:cxn>
            <a:cxn ang="0">
              <a:pos x="1194" y="792"/>
            </a:cxn>
            <a:cxn ang="0">
              <a:pos x="1098" y="798"/>
            </a:cxn>
            <a:cxn ang="0">
              <a:pos x="966" y="804"/>
            </a:cxn>
            <a:cxn ang="0">
              <a:pos x="882" y="870"/>
            </a:cxn>
            <a:cxn ang="0">
              <a:pos x="780" y="888"/>
            </a:cxn>
            <a:cxn ang="0">
              <a:pos x="666" y="972"/>
            </a:cxn>
            <a:cxn ang="0">
              <a:pos x="642" y="1032"/>
            </a:cxn>
            <a:cxn ang="0">
              <a:pos x="618" y="1050"/>
            </a:cxn>
            <a:cxn ang="0">
              <a:pos x="510" y="1044"/>
            </a:cxn>
            <a:cxn ang="0">
              <a:pos x="444" y="1008"/>
            </a:cxn>
            <a:cxn ang="0">
              <a:pos x="390" y="930"/>
            </a:cxn>
            <a:cxn ang="0">
              <a:pos x="360" y="864"/>
            </a:cxn>
            <a:cxn ang="0">
              <a:pos x="366" y="870"/>
            </a:cxn>
            <a:cxn ang="0">
              <a:pos x="342" y="828"/>
            </a:cxn>
            <a:cxn ang="0">
              <a:pos x="318" y="774"/>
            </a:cxn>
            <a:cxn ang="0">
              <a:pos x="336" y="726"/>
            </a:cxn>
            <a:cxn ang="0">
              <a:pos x="336" y="756"/>
            </a:cxn>
            <a:cxn ang="0">
              <a:pos x="264" y="672"/>
            </a:cxn>
            <a:cxn ang="0">
              <a:pos x="174" y="582"/>
            </a:cxn>
            <a:cxn ang="0">
              <a:pos x="150" y="564"/>
            </a:cxn>
            <a:cxn ang="0">
              <a:pos x="54" y="588"/>
            </a:cxn>
          </a:cxnLst>
          <a:rect l="0" t="0" r="r" b="b"/>
          <a:pathLst>
            <a:path w="1818" h="1074">
              <a:moveTo>
                <a:pt x="24" y="600"/>
              </a:moveTo>
              <a:lnTo>
                <a:pt x="18" y="576"/>
              </a:lnTo>
              <a:lnTo>
                <a:pt x="12" y="546"/>
              </a:lnTo>
              <a:lnTo>
                <a:pt x="12" y="534"/>
              </a:lnTo>
              <a:lnTo>
                <a:pt x="12" y="510"/>
              </a:lnTo>
              <a:lnTo>
                <a:pt x="12" y="486"/>
              </a:lnTo>
              <a:lnTo>
                <a:pt x="0" y="456"/>
              </a:lnTo>
              <a:lnTo>
                <a:pt x="0" y="420"/>
              </a:lnTo>
              <a:lnTo>
                <a:pt x="18" y="366"/>
              </a:lnTo>
              <a:lnTo>
                <a:pt x="42" y="354"/>
              </a:lnTo>
              <a:lnTo>
                <a:pt x="60" y="324"/>
              </a:lnTo>
              <a:lnTo>
                <a:pt x="78" y="294"/>
              </a:lnTo>
              <a:lnTo>
                <a:pt x="120" y="276"/>
              </a:lnTo>
              <a:lnTo>
                <a:pt x="138" y="282"/>
              </a:lnTo>
              <a:lnTo>
                <a:pt x="162" y="270"/>
              </a:lnTo>
              <a:lnTo>
                <a:pt x="174" y="240"/>
              </a:lnTo>
              <a:lnTo>
                <a:pt x="192" y="204"/>
              </a:lnTo>
              <a:lnTo>
                <a:pt x="204" y="216"/>
              </a:lnTo>
              <a:lnTo>
                <a:pt x="210" y="216"/>
              </a:lnTo>
              <a:lnTo>
                <a:pt x="216" y="216"/>
              </a:lnTo>
              <a:lnTo>
                <a:pt x="216" y="222"/>
              </a:lnTo>
              <a:lnTo>
                <a:pt x="216" y="234"/>
              </a:lnTo>
              <a:lnTo>
                <a:pt x="216" y="240"/>
              </a:lnTo>
              <a:lnTo>
                <a:pt x="222" y="240"/>
              </a:lnTo>
              <a:lnTo>
                <a:pt x="234" y="246"/>
              </a:lnTo>
              <a:lnTo>
                <a:pt x="240" y="246"/>
              </a:lnTo>
              <a:lnTo>
                <a:pt x="252" y="246"/>
              </a:lnTo>
              <a:lnTo>
                <a:pt x="258" y="252"/>
              </a:lnTo>
              <a:lnTo>
                <a:pt x="270" y="252"/>
              </a:lnTo>
              <a:lnTo>
                <a:pt x="282" y="252"/>
              </a:lnTo>
              <a:lnTo>
                <a:pt x="282" y="264"/>
              </a:lnTo>
              <a:lnTo>
                <a:pt x="288" y="270"/>
              </a:lnTo>
              <a:lnTo>
                <a:pt x="312" y="276"/>
              </a:lnTo>
              <a:lnTo>
                <a:pt x="312" y="282"/>
              </a:lnTo>
              <a:lnTo>
                <a:pt x="324" y="270"/>
              </a:lnTo>
              <a:lnTo>
                <a:pt x="348" y="264"/>
              </a:lnTo>
              <a:lnTo>
                <a:pt x="360" y="276"/>
              </a:lnTo>
              <a:lnTo>
                <a:pt x="360" y="282"/>
              </a:lnTo>
              <a:lnTo>
                <a:pt x="372" y="294"/>
              </a:lnTo>
              <a:lnTo>
                <a:pt x="390" y="300"/>
              </a:lnTo>
              <a:lnTo>
                <a:pt x="402" y="300"/>
              </a:lnTo>
              <a:lnTo>
                <a:pt x="408" y="306"/>
              </a:lnTo>
              <a:lnTo>
                <a:pt x="426" y="300"/>
              </a:lnTo>
              <a:lnTo>
                <a:pt x="432" y="294"/>
              </a:lnTo>
              <a:lnTo>
                <a:pt x="444" y="294"/>
              </a:lnTo>
              <a:lnTo>
                <a:pt x="462" y="282"/>
              </a:lnTo>
              <a:lnTo>
                <a:pt x="468" y="276"/>
              </a:lnTo>
              <a:lnTo>
                <a:pt x="480" y="270"/>
              </a:lnTo>
              <a:lnTo>
                <a:pt x="486" y="264"/>
              </a:lnTo>
              <a:lnTo>
                <a:pt x="486" y="246"/>
              </a:lnTo>
              <a:lnTo>
                <a:pt x="504" y="240"/>
              </a:lnTo>
              <a:lnTo>
                <a:pt x="504" y="222"/>
              </a:lnTo>
              <a:lnTo>
                <a:pt x="516" y="216"/>
              </a:lnTo>
              <a:lnTo>
                <a:pt x="522" y="216"/>
              </a:lnTo>
              <a:lnTo>
                <a:pt x="528" y="216"/>
              </a:lnTo>
              <a:lnTo>
                <a:pt x="540" y="216"/>
              </a:lnTo>
              <a:lnTo>
                <a:pt x="540" y="210"/>
              </a:lnTo>
              <a:lnTo>
                <a:pt x="546" y="210"/>
              </a:lnTo>
              <a:lnTo>
                <a:pt x="558" y="216"/>
              </a:lnTo>
              <a:lnTo>
                <a:pt x="552" y="222"/>
              </a:lnTo>
              <a:lnTo>
                <a:pt x="546" y="234"/>
              </a:lnTo>
              <a:lnTo>
                <a:pt x="540" y="246"/>
              </a:lnTo>
              <a:lnTo>
                <a:pt x="540" y="252"/>
              </a:lnTo>
              <a:lnTo>
                <a:pt x="546" y="252"/>
              </a:lnTo>
              <a:lnTo>
                <a:pt x="558" y="252"/>
              </a:lnTo>
              <a:lnTo>
                <a:pt x="564" y="240"/>
              </a:lnTo>
              <a:lnTo>
                <a:pt x="582" y="234"/>
              </a:lnTo>
              <a:lnTo>
                <a:pt x="588" y="234"/>
              </a:lnTo>
              <a:lnTo>
                <a:pt x="594" y="222"/>
              </a:lnTo>
              <a:lnTo>
                <a:pt x="600" y="216"/>
              </a:lnTo>
              <a:lnTo>
                <a:pt x="600" y="210"/>
              </a:lnTo>
              <a:lnTo>
                <a:pt x="606" y="204"/>
              </a:lnTo>
              <a:lnTo>
                <a:pt x="606" y="186"/>
              </a:lnTo>
              <a:lnTo>
                <a:pt x="600" y="180"/>
              </a:lnTo>
              <a:lnTo>
                <a:pt x="594" y="162"/>
              </a:lnTo>
              <a:lnTo>
                <a:pt x="588" y="156"/>
              </a:lnTo>
              <a:lnTo>
                <a:pt x="594" y="144"/>
              </a:lnTo>
              <a:lnTo>
                <a:pt x="594" y="132"/>
              </a:lnTo>
              <a:lnTo>
                <a:pt x="588" y="120"/>
              </a:lnTo>
              <a:lnTo>
                <a:pt x="600" y="114"/>
              </a:lnTo>
              <a:lnTo>
                <a:pt x="606" y="102"/>
              </a:lnTo>
              <a:lnTo>
                <a:pt x="624" y="96"/>
              </a:lnTo>
              <a:lnTo>
                <a:pt x="630" y="90"/>
              </a:lnTo>
              <a:lnTo>
                <a:pt x="642" y="84"/>
              </a:lnTo>
              <a:lnTo>
                <a:pt x="654" y="66"/>
              </a:lnTo>
              <a:lnTo>
                <a:pt x="666" y="60"/>
              </a:lnTo>
              <a:lnTo>
                <a:pt x="672" y="60"/>
              </a:lnTo>
              <a:lnTo>
                <a:pt x="684" y="42"/>
              </a:lnTo>
              <a:lnTo>
                <a:pt x="696" y="36"/>
              </a:lnTo>
              <a:lnTo>
                <a:pt x="702" y="36"/>
              </a:lnTo>
              <a:lnTo>
                <a:pt x="708" y="30"/>
              </a:lnTo>
              <a:lnTo>
                <a:pt x="714" y="24"/>
              </a:lnTo>
              <a:lnTo>
                <a:pt x="714" y="12"/>
              </a:lnTo>
              <a:lnTo>
                <a:pt x="720" y="6"/>
              </a:lnTo>
              <a:lnTo>
                <a:pt x="744" y="6"/>
              </a:lnTo>
              <a:lnTo>
                <a:pt x="762" y="0"/>
              </a:lnTo>
              <a:lnTo>
                <a:pt x="762" y="6"/>
              </a:lnTo>
              <a:lnTo>
                <a:pt x="780" y="24"/>
              </a:lnTo>
              <a:lnTo>
                <a:pt x="786" y="24"/>
              </a:lnTo>
              <a:lnTo>
                <a:pt x="798" y="24"/>
              </a:lnTo>
              <a:lnTo>
                <a:pt x="810" y="24"/>
              </a:lnTo>
              <a:lnTo>
                <a:pt x="810" y="36"/>
              </a:lnTo>
              <a:lnTo>
                <a:pt x="822" y="54"/>
              </a:lnTo>
              <a:lnTo>
                <a:pt x="828" y="54"/>
              </a:lnTo>
              <a:lnTo>
                <a:pt x="840" y="60"/>
              </a:lnTo>
              <a:lnTo>
                <a:pt x="852" y="66"/>
              </a:lnTo>
              <a:lnTo>
                <a:pt x="858" y="66"/>
              </a:lnTo>
              <a:lnTo>
                <a:pt x="864" y="72"/>
              </a:lnTo>
              <a:lnTo>
                <a:pt x="870" y="72"/>
              </a:lnTo>
              <a:lnTo>
                <a:pt x="876" y="84"/>
              </a:lnTo>
              <a:lnTo>
                <a:pt x="888" y="90"/>
              </a:lnTo>
              <a:lnTo>
                <a:pt x="894" y="96"/>
              </a:lnTo>
              <a:lnTo>
                <a:pt x="900" y="96"/>
              </a:lnTo>
              <a:lnTo>
                <a:pt x="906" y="102"/>
              </a:lnTo>
              <a:lnTo>
                <a:pt x="912" y="102"/>
              </a:lnTo>
              <a:lnTo>
                <a:pt x="924" y="114"/>
              </a:lnTo>
              <a:lnTo>
                <a:pt x="936" y="120"/>
              </a:lnTo>
              <a:lnTo>
                <a:pt x="936" y="126"/>
              </a:lnTo>
              <a:lnTo>
                <a:pt x="942" y="132"/>
              </a:lnTo>
              <a:lnTo>
                <a:pt x="954" y="144"/>
              </a:lnTo>
              <a:lnTo>
                <a:pt x="966" y="144"/>
              </a:lnTo>
              <a:lnTo>
                <a:pt x="978" y="150"/>
              </a:lnTo>
              <a:lnTo>
                <a:pt x="990" y="150"/>
              </a:lnTo>
              <a:lnTo>
                <a:pt x="990" y="132"/>
              </a:lnTo>
              <a:lnTo>
                <a:pt x="1002" y="132"/>
              </a:lnTo>
              <a:lnTo>
                <a:pt x="1014" y="132"/>
              </a:lnTo>
              <a:lnTo>
                <a:pt x="1020" y="132"/>
              </a:lnTo>
              <a:lnTo>
                <a:pt x="1026" y="132"/>
              </a:lnTo>
              <a:lnTo>
                <a:pt x="1032" y="132"/>
              </a:lnTo>
              <a:lnTo>
                <a:pt x="1044" y="132"/>
              </a:lnTo>
              <a:lnTo>
                <a:pt x="1050" y="132"/>
              </a:lnTo>
              <a:lnTo>
                <a:pt x="1062" y="144"/>
              </a:lnTo>
              <a:lnTo>
                <a:pt x="1068" y="144"/>
              </a:lnTo>
              <a:lnTo>
                <a:pt x="1086" y="144"/>
              </a:lnTo>
              <a:lnTo>
                <a:pt x="1092" y="144"/>
              </a:lnTo>
              <a:lnTo>
                <a:pt x="1104" y="144"/>
              </a:lnTo>
              <a:lnTo>
                <a:pt x="1110" y="132"/>
              </a:lnTo>
              <a:lnTo>
                <a:pt x="1128" y="132"/>
              </a:lnTo>
              <a:lnTo>
                <a:pt x="1128" y="120"/>
              </a:lnTo>
              <a:lnTo>
                <a:pt x="1134" y="120"/>
              </a:lnTo>
              <a:lnTo>
                <a:pt x="1146" y="120"/>
              </a:lnTo>
              <a:lnTo>
                <a:pt x="1158" y="120"/>
              </a:lnTo>
              <a:lnTo>
                <a:pt x="1164" y="120"/>
              </a:lnTo>
              <a:lnTo>
                <a:pt x="1170" y="126"/>
              </a:lnTo>
              <a:lnTo>
                <a:pt x="1176" y="126"/>
              </a:lnTo>
              <a:lnTo>
                <a:pt x="1194" y="132"/>
              </a:lnTo>
              <a:lnTo>
                <a:pt x="1200" y="132"/>
              </a:lnTo>
              <a:lnTo>
                <a:pt x="1200" y="126"/>
              </a:lnTo>
              <a:lnTo>
                <a:pt x="1206" y="114"/>
              </a:lnTo>
              <a:lnTo>
                <a:pt x="1206" y="102"/>
              </a:lnTo>
              <a:lnTo>
                <a:pt x="1212" y="114"/>
              </a:lnTo>
              <a:lnTo>
                <a:pt x="1218" y="120"/>
              </a:lnTo>
              <a:lnTo>
                <a:pt x="1218" y="126"/>
              </a:lnTo>
              <a:lnTo>
                <a:pt x="1224" y="132"/>
              </a:lnTo>
              <a:lnTo>
                <a:pt x="1236" y="126"/>
              </a:lnTo>
              <a:lnTo>
                <a:pt x="1248" y="126"/>
              </a:lnTo>
              <a:lnTo>
                <a:pt x="1254" y="120"/>
              </a:lnTo>
              <a:lnTo>
                <a:pt x="1260" y="120"/>
              </a:lnTo>
              <a:lnTo>
                <a:pt x="1260" y="114"/>
              </a:lnTo>
              <a:lnTo>
                <a:pt x="1260" y="96"/>
              </a:lnTo>
              <a:lnTo>
                <a:pt x="1272" y="96"/>
              </a:lnTo>
              <a:lnTo>
                <a:pt x="1278" y="96"/>
              </a:lnTo>
              <a:lnTo>
                <a:pt x="1284" y="96"/>
              </a:lnTo>
              <a:lnTo>
                <a:pt x="1290" y="102"/>
              </a:lnTo>
              <a:lnTo>
                <a:pt x="1296" y="102"/>
              </a:lnTo>
              <a:lnTo>
                <a:pt x="1302" y="102"/>
              </a:lnTo>
              <a:lnTo>
                <a:pt x="1320" y="102"/>
              </a:lnTo>
              <a:lnTo>
                <a:pt x="1326" y="102"/>
              </a:lnTo>
              <a:lnTo>
                <a:pt x="1332" y="102"/>
              </a:lnTo>
              <a:lnTo>
                <a:pt x="1338" y="114"/>
              </a:lnTo>
              <a:lnTo>
                <a:pt x="1350" y="102"/>
              </a:lnTo>
              <a:lnTo>
                <a:pt x="1356" y="96"/>
              </a:lnTo>
              <a:lnTo>
                <a:pt x="1362" y="96"/>
              </a:lnTo>
              <a:lnTo>
                <a:pt x="1362" y="102"/>
              </a:lnTo>
              <a:lnTo>
                <a:pt x="1374" y="114"/>
              </a:lnTo>
              <a:lnTo>
                <a:pt x="1374" y="120"/>
              </a:lnTo>
              <a:lnTo>
                <a:pt x="1380" y="120"/>
              </a:lnTo>
              <a:lnTo>
                <a:pt x="1392" y="96"/>
              </a:lnTo>
              <a:lnTo>
                <a:pt x="1398" y="96"/>
              </a:lnTo>
              <a:lnTo>
                <a:pt x="1404" y="96"/>
              </a:lnTo>
              <a:lnTo>
                <a:pt x="1410" y="102"/>
              </a:lnTo>
              <a:lnTo>
                <a:pt x="1416" y="102"/>
              </a:lnTo>
              <a:lnTo>
                <a:pt x="1428" y="96"/>
              </a:lnTo>
              <a:lnTo>
                <a:pt x="1434" y="90"/>
              </a:lnTo>
              <a:lnTo>
                <a:pt x="1446" y="84"/>
              </a:lnTo>
              <a:lnTo>
                <a:pt x="1452" y="72"/>
              </a:lnTo>
              <a:lnTo>
                <a:pt x="1458" y="72"/>
              </a:lnTo>
              <a:lnTo>
                <a:pt x="1470" y="84"/>
              </a:lnTo>
              <a:lnTo>
                <a:pt x="1476" y="84"/>
              </a:lnTo>
              <a:lnTo>
                <a:pt x="1482" y="84"/>
              </a:lnTo>
              <a:lnTo>
                <a:pt x="1494" y="84"/>
              </a:lnTo>
              <a:lnTo>
                <a:pt x="1506" y="84"/>
              </a:lnTo>
              <a:lnTo>
                <a:pt x="1512" y="90"/>
              </a:lnTo>
              <a:lnTo>
                <a:pt x="1518" y="96"/>
              </a:lnTo>
              <a:lnTo>
                <a:pt x="1518" y="102"/>
              </a:lnTo>
              <a:lnTo>
                <a:pt x="1512" y="114"/>
              </a:lnTo>
              <a:lnTo>
                <a:pt x="1518" y="120"/>
              </a:lnTo>
              <a:lnTo>
                <a:pt x="1524" y="120"/>
              </a:lnTo>
              <a:lnTo>
                <a:pt x="1530" y="120"/>
              </a:lnTo>
              <a:lnTo>
                <a:pt x="1542" y="126"/>
              </a:lnTo>
              <a:lnTo>
                <a:pt x="1542" y="132"/>
              </a:lnTo>
              <a:lnTo>
                <a:pt x="1548" y="156"/>
              </a:lnTo>
              <a:lnTo>
                <a:pt x="1548" y="162"/>
              </a:lnTo>
              <a:lnTo>
                <a:pt x="1554" y="174"/>
              </a:lnTo>
              <a:lnTo>
                <a:pt x="1554" y="186"/>
              </a:lnTo>
              <a:lnTo>
                <a:pt x="1554" y="192"/>
              </a:lnTo>
              <a:lnTo>
                <a:pt x="1554" y="204"/>
              </a:lnTo>
              <a:lnTo>
                <a:pt x="1548" y="216"/>
              </a:lnTo>
              <a:lnTo>
                <a:pt x="1542" y="216"/>
              </a:lnTo>
              <a:lnTo>
                <a:pt x="1530" y="222"/>
              </a:lnTo>
              <a:lnTo>
                <a:pt x="1524" y="234"/>
              </a:lnTo>
              <a:lnTo>
                <a:pt x="1524" y="240"/>
              </a:lnTo>
              <a:lnTo>
                <a:pt x="1524" y="234"/>
              </a:lnTo>
              <a:lnTo>
                <a:pt x="1524" y="240"/>
              </a:lnTo>
              <a:lnTo>
                <a:pt x="1524" y="246"/>
              </a:lnTo>
              <a:lnTo>
                <a:pt x="1530" y="246"/>
              </a:lnTo>
              <a:lnTo>
                <a:pt x="1542" y="246"/>
              </a:lnTo>
              <a:lnTo>
                <a:pt x="1548" y="246"/>
              </a:lnTo>
              <a:lnTo>
                <a:pt x="1554" y="264"/>
              </a:lnTo>
              <a:lnTo>
                <a:pt x="1560" y="264"/>
              </a:lnTo>
              <a:lnTo>
                <a:pt x="1572" y="264"/>
              </a:lnTo>
              <a:lnTo>
                <a:pt x="1584" y="270"/>
              </a:lnTo>
              <a:lnTo>
                <a:pt x="1590" y="270"/>
              </a:lnTo>
              <a:lnTo>
                <a:pt x="1596" y="270"/>
              </a:lnTo>
              <a:lnTo>
                <a:pt x="1596" y="276"/>
              </a:lnTo>
              <a:lnTo>
                <a:pt x="1602" y="282"/>
              </a:lnTo>
              <a:lnTo>
                <a:pt x="1608" y="294"/>
              </a:lnTo>
              <a:lnTo>
                <a:pt x="1620" y="300"/>
              </a:lnTo>
              <a:lnTo>
                <a:pt x="1626" y="306"/>
              </a:lnTo>
              <a:lnTo>
                <a:pt x="1632" y="306"/>
              </a:lnTo>
              <a:lnTo>
                <a:pt x="1638" y="312"/>
              </a:lnTo>
              <a:lnTo>
                <a:pt x="1644" y="312"/>
              </a:lnTo>
              <a:lnTo>
                <a:pt x="1662" y="312"/>
              </a:lnTo>
              <a:lnTo>
                <a:pt x="1668" y="324"/>
              </a:lnTo>
              <a:lnTo>
                <a:pt x="1704" y="324"/>
              </a:lnTo>
              <a:lnTo>
                <a:pt x="1704" y="366"/>
              </a:lnTo>
              <a:lnTo>
                <a:pt x="1698" y="384"/>
              </a:lnTo>
              <a:lnTo>
                <a:pt x="1698" y="396"/>
              </a:lnTo>
              <a:lnTo>
                <a:pt x="1704" y="414"/>
              </a:lnTo>
              <a:lnTo>
                <a:pt x="1704" y="420"/>
              </a:lnTo>
              <a:lnTo>
                <a:pt x="1716" y="426"/>
              </a:lnTo>
              <a:lnTo>
                <a:pt x="1722" y="444"/>
              </a:lnTo>
              <a:lnTo>
                <a:pt x="1728" y="456"/>
              </a:lnTo>
              <a:lnTo>
                <a:pt x="1740" y="468"/>
              </a:lnTo>
              <a:lnTo>
                <a:pt x="1746" y="480"/>
              </a:lnTo>
              <a:lnTo>
                <a:pt x="1752" y="486"/>
              </a:lnTo>
              <a:lnTo>
                <a:pt x="1776" y="486"/>
              </a:lnTo>
              <a:lnTo>
                <a:pt x="1818" y="522"/>
              </a:lnTo>
              <a:lnTo>
                <a:pt x="1806" y="534"/>
              </a:lnTo>
              <a:lnTo>
                <a:pt x="1794" y="546"/>
              </a:lnTo>
              <a:lnTo>
                <a:pt x="1788" y="564"/>
              </a:lnTo>
              <a:lnTo>
                <a:pt x="1788" y="570"/>
              </a:lnTo>
              <a:lnTo>
                <a:pt x="1788" y="576"/>
              </a:lnTo>
              <a:lnTo>
                <a:pt x="1776" y="582"/>
              </a:lnTo>
              <a:lnTo>
                <a:pt x="1770" y="588"/>
              </a:lnTo>
              <a:lnTo>
                <a:pt x="1764" y="594"/>
              </a:lnTo>
              <a:lnTo>
                <a:pt x="1764" y="600"/>
              </a:lnTo>
              <a:lnTo>
                <a:pt x="1758" y="612"/>
              </a:lnTo>
              <a:lnTo>
                <a:pt x="1752" y="636"/>
              </a:lnTo>
              <a:lnTo>
                <a:pt x="1752" y="648"/>
              </a:lnTo>
              <a:lnTo>
                <a:pt x="1746" y="660"/>
              </a:lnTo>
              <a:lnTo>
                <a:pt x="1746" y="666"/>
              </a:lnTo>
              <a:lnTo>
                <a:pt x="1740" y="678"/>
              </a:lnTo>
              <a:lnTo>
                <a:pt x="1734" y="684"/>
              </a:lnTo>
              <a:lnTo>
                <a:pt x="1734" y="702"/>
              </a:lnTo>
              <a:lnTo>
                <a:pt x="1734" y="708"/>
              </a:lnTo>
              <a:lnTo>
                <a:pt x="1728" y="708"/>
              </a:lnTo>
              <a:lnTo>
                <a:pt x="1722" y="708"/>
              </a:lnTo>
              <a:lnTo>
                <a:pt x="1716" y="714"/>
              </a:lnTo>
              <a:lnTo>
                <a:pt x="1716" y="720"/>
              </a:lnTo>
              <a:lnTo>
                <a:pt x="1710" y="726"/>
              </a:lnTo>
              <a:lnTo>
                <a:pt x="1704" y="726"/>
              </a:lnTo>
              <a:lnTo>
                <a:pt x="1698" y="726"/>
              </a:lnTo>
              <a:lnTo>
                <a:pt x="1698" y="732"/>
              </a:lnTo>
              <a:lnTo>
                <a:pt x="1698" y="750"/>
              </a:lnTo>
              <a:lnTo>
                <a:pt x="1692" y="750"/>
              </a:lnTo>
              <a:lnTo>
                <a:pt x="1686" y="756"/>
              </a:lnTo>
              <a:lnTo>
                <a:pt x="1680" y="762"/>
              </a:lnTo>
              <a:lnTo>
                <a:pt x="1680" y="768"/>
              </a:lnTo>
              <a:lnTo>
                <a:pt x="1680" y="774"/>
              </a:lnTo>
              <a:lnTo>
                <a:pt x="1674" y="780"/>
              </a:lnTo>
              <a:lnTo>
                <a:pt x="1668" y="780"/>
              </a:lnTo>
              <a:lnTo>
                <a:pt x="1662" y="792"/>
              </a:lnTo>
              <a:lnTo>
                <a:pt x="1644" y="792"/>
              </a:lnTo>
              <a:lnTo>
                <a:pt x="1638" y="786"/>
              </a:lnTo>
              <a:lnTo>
                <a:pt x="1626" y="774"/>
              </a:lnTo>
              <a:lnTo>
                <a:pt x="1620" y="762"/>
              </a:lnTo>
              <a:lnTo>
                <a:pt x="1608" y="756"/>
              </a:lnTo>
              <a:lnTo>
                <a:pt x="1602" y="750"/>
              </a:lnTo>
              <a:lnTo>
                <a:pt x="1584" y="750"/>
              </a:lnTo>
              <a:lnTo>
                <a:pt x="1578" y="750"/>
              </a:lnTo>
              <a:lnTo>
                <a:pt x="1578" y="756"/>
              </a:lnTo>
              <a:lnTo>
                <a:pt x="1572" y="756"/>
              </a:lnTo>
              <a:lnTo>
                <a:pt x="1566" y="762"/>
              </a:lnTo>
              <a:lnTo>
                <a:pt x="1560" y="756"/>
              </a:lnTo>
              <a:lnTo>
                <a:pt x="1560" y="750"/>
              </a:lnTo>
              <a:lnTo>
                <a:pt x="1554" y="750"/>
              </a:lnTo>
              <a:lnTo>
                <a:pt x="1530" y="756"/>
              </a:lnTo>
              <a:lnTo>
                <a:pt x="1518" y="762"/>
              </a:lnTo>
              <a:lnTo>
                <a:pt x="1512" y="768"/>
              </a:lnTo>
              <a:lnTo>
                <a:pt x="1506" y="792"/>
              </a:lnTo>
              <a:lnTo>
                <a:pt x="1500" y="798"/>
              </a:lnTo>
              <a:lnTo>
                <a:pt x="1494" y="804"/>
              </a:lnTo>
              <a:lnTo>
                <a:pt x="1482" y="810"/>
              </a:lnTo>
              <a:lnTo>
                <a:pt x="1458" y="810"/>
              </a:lnTo>
              <a:lnTo>
                <a:pt x="1452" y="804"/>
              </a:lnTo>
              <a:lnTo>
                <a:pt x="1440" y="810"/>
              </a:lnTo>
              <a:lnTo>
                <a:pt x="1434" y="810"/>
              </a:lnTo>
              <a:lnTo>
                <a:pt x="1434" y="804"/>
              </a:lnTo>
              <a:lnTo>
                <a:pt x="1428" y="798"/>
              </a:lnTo>
              <a:lnTo>
                <a:pt x="1422" y="792"/>
              </a:lnTo>
              <a:lnTo>
                <a:pt x="1416" y="792"/>
              </a:lnTo>
              <a:lnTo>
                <a:pt x="1374" y="792"/>
              </a:lnTo>
              <a:lnTo>
                <a:pt x="1362" y="786"/>
              </a:lnTo>
              <a:lnTo>
                <a:pt x="1344" y="792"/>
              </a:lnTo>
              <a:lnTo>
                <a:pt x="1326" y="792"/>
              </a:lnTo>
              <a:lnTo>
                <a:pt x="1308" y="786"/>
              </a:lnTo>
              <a:lnTo>
                <a:pt x="1290" y="792"/>
              </a:lnTo>
              <a:lnTo>
                <a:pt x="1284" y="792"/>
              </a:lnTo>
              <a:lnTo>
                <a:pt x="1278" y="792"/>
              </a:lnTo>
              <a:lnTo>
                <a:pt x="1278" y="798"/>
              </a:lnTo>
              <a:lnTo>
                <a:pt x="1272" y="804"/>
              </a:lnTo>
              <a:lnTo>
                <a:pt x="1266" y="804"/>
              </a:lnTo>
              <a:lnTo>
                <a:pt x="1260" y="810"/>
              </a:lnTo>
              <a:lnTo>
                <a:pt x="1254" y="810"/>
              </a:lnTo>
              <a:lnTo>
                <a:pt x="1242" y="810"/>
              </a:lnTo>
              <a:lnTo>
                <a:pt x="1236" y="804"/>
              </a:lnTo>
              <a:lnTo>
                <a:pt x="1230" y="804"/>
              </a:lnTo>
              <a:lnTo>
                <a:pt x="1224" y="804"/>
              </a:lnTo>
              <a:lnTo>
                <a:pt x="1212" y="804"/>
              </a:lnTo>
              <a:lnTo>
                <a:pt x="1206" y="798"/>
              </a:lnTo>
              <a:lnTo>
                <a:pt x="1200" y="792"/>
              </a:lnTo>
              <a:lnTo>
                <a:pt x="1194" y="792"/>
              </a:lnTo>
              <a:lnTo>
                <a:pt x="1182" y="798"/>
              </a:lnTo>
              <a:lnTo>
                <a:pt x="1176" y="798"/>
              </a:lnTo>
              <a:lnTo>
                <a:pt x="1152" y="798"/>
              </a:lnTo>
              <a:lnTo>
                <a:pt x="1146" y="798"/>
              </a:lnTo>
              <a:lnTo>
                <a:pt x="1140" y="792"/>
              </a:lnTo>
              <a:lnTo>
                <a:pt x="1134" y="786"/>
              </a:lnTo>
              <a:lnTo>
                <a:pt x="1122" y="792"/>
              </a:lnTo>
              <a:lnTo>
                <a:pt x="1110" y="792"/>
              </a:lnTo>
              <a:lnTo>
                <a:pt x="1098" y="798"/>
              </a:lnTo>
              <a:lnTo>
                <a:pt x="1086" y="798"/>
              </a:lnTo>
              <a:lnTo>
                <a:pt x="1068" y="798"/>
              </a:lnTo>
              <a:lnTo>
                <a:pt x="1056" y="792"/>
              </a:lnTo>
              <a:lnTo>
                <a:pt x="1044" y="798"/>
              </a:lnTo>
              <a:lnTo>
                <a:pt x="1038" y="798"/>
              </a:lnTo>
              <a:lnTo>
                <a:pt x="1020" y="804"/>
              </a:lnTo>
              <a:lnTo>
                <a:pt x="996" y="804"/>
              </a:lnTo>
              <a:lnTo>
                <a:pt x="990" y="804"/>
              </a:lnTo>
              <a:lnTo>
                <a:pt x="966" y="804"/>
              </a:lnTo>
              <a:lnTo>
                <a:pt x="942" y="804"/>
              </a:lnTo>
              <a:lnTo>
                <a:pt x="936" y="810"/>
              </a:lnTo>
              <a:lnTo>
                <a:pt x="930" y="810"/>
              </a:lnTo>
              <a:lnTo>
                <a:pt x="930" y="816"/>
              </a:lnTo>
              <a:lnTo>
                <a:pt x="930" y="828"/>
              </a:lnTo>
              <a:lnTo>
                <a:pt x="924" y="840"/>
              </a:lnTo>
              <a:lnTo>
                <a:pt x="900" y="852"/>
              </a:lnTo>
              <a:lnTo>
                <a:pt x="894" y="864"/>
              </a:lnTo>
              <a:lnTo>
                <a:pt x="882" y="870"/>
              </a:lnTo>
              <a:lnTo>
                <a:pt x="870" y="882"/>
              </a:lnTo>
              <a:lnTo>
                <a:pt x="858" y="888"/>
              </a:lnTo>
              <a:lnTo>
                <a:pt x="846" y="888"/>
              </a:lnTo>
              <a:lnTo>
                <a:pt x="834" y="888"/>
              </a:lnTo>
              <a:lnTo>
                <a:pt x="822" y="882"/>
              </a:lnTo>
              <a:lnTo>
                <a:pt x="810" y="882"/>
              </a:lnTo>
              <a:lnTo>
                <a:pt x="798" y="882"/>
              </a:lnTo>
              <a:lnTo>
                <a:pt x="786" y="882"/>
              </a:lnTo>
              <a:lnTo>
                <a:pt x="780" y="888"/>
              </a:lnTo>
              <a:lnTo>
                <a:pt x="762" y="900"/>
              </a:lnTo>
              <a:lnTo>
                <a:pt x="738" y="906"/>
              </a:lnTo>
              <a:lnTo>
                <a:pt x="720" y="912"/>
              </a:lnTo>
              <a:lnTo>
                <a:pt x="702" y="924"/>
              </a:lnTo>
              <a:lnTo>
                <a:pt x="690" y="930"/>
              </a:lnTo>
              <a:lnTo>
                <a:pt x="684" y="936"/>
              </a:lnTo>
              <a:lnTo>
                <a:pt x="678" y="960"/>
              </a:lnTo>
              <a:lnTo>
                <a:pt x="672" y="966"/>
              </a:lnTo>
              <a:lnTo>
                <a:pt x="666" y="972"/>
              </a:lnTo>
              <a:lnTo>
                <a:pt x="666" y="966"/>
              </a:lnTo>
              <a:lnTo>
                <a:pt x="660" y="978"/>
              </a:lnTo>
              <a:lnTo>
                <a:pt x="654" y="984"/>
              </a:lnTo>
              <a:lnTo>
                <a:pt x="654" y="990"/>
              </a:lnTo>
              <a:lnTo>
                <a:pt x="648" y="1002"/>
              </a:lnTo>
              <a:lnTo>
                <a:pt x="648" y="1020"/>
              </a:lnTo>
              <a:lnTo>
                <a:pt x="648" y="1032"/>
              </a:lnTo>
              <a:lnTo>
                <a:pt x="642" y="1038"/>
              </a:lnTo>
              <a:lnTo>
                <a:pt x="642" y="1032"/>
              </a:lnTo>
              <a:lnTo>
                <a:pt x="642" y="1014"/>
              </a:lnTo>
              <a:lnTo>
                <a:pt x="642" y="1008"/>
              </a:lnTo>
              <a:lnTo>
                <a:pt x="630" y="1008"/>
              </a:lnTo>
              <a:lnTo>
                <a:pt x="624" y="1008"/>
              </a:lnTo>
              <a:lnTo>
                <a:pt x="618" y="1014"/>
              </a:lnTo>
              <a:lnTo>
                <a:pt x="618" y="1020"/>
              </a:lnTo>
              <a:lnTo>
                <a:pt x="618" y="1026"/>
              </a:lnTo>
              <a:lnTo>
                <a:pt x="618" y="1032"/>
              </a:lnTo>
              <a:lnTo>
                <a:pt x="618" y="1050"/>
              </a:lnTo>
              <a:lnTo>
                <a:pt x="606" y="1056"/>
              </a:lnTo>
              <a:lnTo>
                <a:pt x="600" y="1056"/>
              </a:lnTo>
              <a:lnTo>
                <a:pt x="588" y="1068"/>
              </a:lnTo>
              <a:lnTo>
                <a:pt x="576" y="1068"/>
              </a:lnTo>
              <a:lnTo>
                <a:pt x="570" y="1074"/>
              </a:lnTo>
              <a:lnTo>
                <a:pt x="558" y="1062"/>
              </a:lnTo>
              <a:lnTo>
                <a:pt x="540" y="1050"/>
              </a:lnTo>
              <a:lnTo>
                <a:pt x="522" y="1050"/>
              </a:lnTo>
              <a:lnTo>
                <a:pt x="510" y="1044"/>
              </a:lnTo>
              <a:lnTo>
                <a:pt x="504" y="1044"/>
              </a:lnTo>
              <a:lnTo>
                <a:pt x="498" y="1038"/>
              </a:lnTo>
              <a:lnTo>
                <a:pt x="486" y="1020"/>
              </a:lnTo>
              <a:lnTo>
                <a:pt x="486" y="1014"/>
              </a:lnTo>
              <a:lnTo>
                <a:pt x="480" y="1008"/>
              </a:lnTo>
              <a:lnTo>
                <a:pt x="474" y="1002"/>
              </a:lnTo>
              <a:lnTo>
                <a:pt x="462" y="1002"/>
              </a:lnTo>
              <a:lnTo>
                <a:pt x="456" y="1002"/>
              </a:lnTo>
              <a:lnTo>
                <a:pt x="444" y="1008"/>
              </a:lnTo>
              <a:lnTo>
                <a:pt x="432" y="1002"/>
              </a:lnTo>
              <a:lnTo>
                <a:pt x="426" y="996"/>
              </a:lnTo>
              <a:lnTo>
                <a:pt x="420" y="984"/>
              </a:lnTo>
              <a:lnTo>
                <a:pt x="414" y="972"/>
              </a:lnTo>
              <a:lnTo>
                <a:pt x="408" y="966"/>
              </a:lnTo>
              <a:lnTo>
                <a:pt x="396" y="954"/>
              </a:lnTo>
              <a:lnTo>
                <a:pt x="390" y="948"/>
              </a:lnTo>
              <a:lnTo>
                <a:pt x="390" y="936"/>
              </a:lnTo>
              <a:lnTo>
                <a:pt x="390" y="930"/>
              </a:lnTo>
              <a:lnTo>
                <a:pt x="384" y="930"/>
              </a:lnTo>
              <a:lnTo>
                <a:pt x="378" y="924"/>
              </a:lnTo>
              <a:lnTo>
                <a:pt x="372" y="906"/>
              </a:lnTo>
              <a:lnTo>
                <a:pt x="360" y="888"/>
              </a:lnTo>
              <a:lnTo>
                <a:pt x="360" y="876"/>
              </a:lnTo>
              <a:lnTo>
                <a:pt x="354" y="870"/>
              </a:lnTo>
              <a:lnTo>
                <a:pt x="348" y="864"/>
              </a:lnTo>
              <a:lnTo>
                <a:pt x="354" y="858"/>
              </a:lnTo>
              <a:lnTo>
                <a:pt x="360" y="864"/>
              </a:lnTo>
              <a:lnTo>
                <a:pt x="360" y="870"/>
              </a:lnTo>
              <a:lnTo>
                <a:pt x="366" y="882"/>
              </a:lnTo>
              <a:lnTo>
                <a:pt x="372" y="888"/>
              </a:lnTo>
              <a:lnTo>
                <a:pt x="378" y="882"/>
              </a:lnTo>
              <a:lnTo>
                <a:pt x="384" y="876"/>
              </a:lnTo>
              <a:lnTo>
                <a:pt x="384" y="870"/>
              </a:lnTo>
              <a:lnTo>
                <a:pt x="378" y="876"/>
              </a:lnTo>
              <a:lnTo>
                <a:pt x="372" y="870"/>
              </a:lnTo>
              <a:lnTo>
                <a:pt x="366" y="870"/>
              </a:lnTo>
              <a:lnTo>
                <a:pt x="366" y="864"/>
              </a:lnTo>
              <a:lnTo>
                <a:pt x="372" y="858"/>
              </a:lnTo>
              <a:lnTo>
                <a:pt x="372" y="852"/>
              </a:lnTo>
              <a:lnTo>
                <a:pt x="372" y="846"/>
              </a:lnTo>
              <a:lnTo>
                <a:pt x="366" y="846"/>
              </a:lnTo>
              <a:lnTo>
                <a:pt x="360" y="840"/>
              </a:lnTo>
              <a:lnTo>
                <a:pt x="360" y="834"/>
              </a:lnTo>
              <a:lnTo>
                <a:pt x="354" y="834"/>
              </a:lnTo>
              <a:lnTo>
                <a:pt x="342" y="828"/>
              </a:lnTo>
              <a:lnTo>
                <a:pt x="324" y="828"/>
              </a:lnTo>
              <a:lnTo>
                <a:pt x="318" y="822"/>
              </a:lnTo>
              <a:lnTo>
                <a:pt x="318" y="816"/>
              </a:lnTo>
              <a:lnTo>
                <a:pt x="318" y="810"/>
              </a:lnTo>
              <a:lnTo>
                <a:pt x="312" y="804"/>
              </a:lnTo>
              <a:lnTo>
                <a:pt x="312" y="792"/>
              </a:lnTo>
              <a:lnTo>
                <a:pt x="312" y="786"/>
              </a:lnTo>
              <a:lnTo>
                <a:pt x="312" y="780"/>
              </a:lnTo>
              <a:lnTo>
                <a:pt x="318" y="774"/>
              </a:lnTo>
              <a:lnTo>
                <a:pt x="330" y="762"/>
              </a:lnTo>
              <a:lnTo>
                <a:pt x="336" y="762"/>
              </a:lnTo>
              <a:lnTo>
                <a:pt x="342" y="762"/>
              </a:lnTo>
              <a:lnTo>
                <a:pt x="342" y="756"/>
              </a:lnTo>
              <a:lnTo>
                <a:pt x="342" y="750"/>
              </a:lnTo>
              <a:lnTo>
                <a:pt x="342" y="744"/>
              </a:lnTo>
              <a:lnTo>
                <a:pt x="336" y="744"/>
              </a:lnTo>
              <a:lnTo>
                <a:pt x="336" y="738"/>
              </a:lnTo>
              <a:lnTo>
                <a:pt x="336" y="726"/>
              </a:lnTo>
              <a:lnTo>
                <a:pt x="348" y="720"/>
              </a:lnTo>
              <a:lnTo>
                <a:pt x="354" y="720"/>
              </a:lnTo>
              <a:lnTo>
                <a:pt x="360" y="714"/>
              </a:lnTo>
              <a:lnTo>
                <a:pt x="354" y="714"/>
              </a:lnTo>
              <a:lnTo>
                <a:pt x="342" y="720"/>
              </a:lnTo>
              <a:lnTo>
                <a:pt x="336" y="726"/>
              </a:lnTo>
              <a:lnTo>
                <a:pt x="336" y="732"/>
              </a:lnTo>
              <a:lnTo>
                <a:pt x="336" y="744"/>
              </a:lnTo>
              <a:lnTo>
                <a:pt x="336" y="756"/>
              </a:lnTo>
              <a:lnTo>
                <a:pt x="336" y="762"/>
              </a:lnTo>
              <a:lnTo>
                <a:pt x="324" y="756"/>
              </a:lnTo>
              <a:lnTo>
                <a:pt x="318" y="750"/>
              </a:lnTo>
              <a:lnTo>
                <a:pt x="318" y="732"/>
              </a:lnTo>
              <a:lnTo>
                <a:pt x="312" y="720"/>
              </a:lnTo>
              <a:lnTo>
                <a:pt x="300" y="708"/>
              </a:lnTo>
              <a:lnTo>
                <a:pt x="288" y="696"/>
              </a:lnTo>
              <a:lnTo>
                <a:pt x="270" y="678"/>
              </a:lnTo>
              <a:lnTo>
                <a:pt x="264" y="672"/>
              </a:lnTo>
              <a:lnTo>
                <a:pt x="258" y="666"/>
              </a:lnTo>
              <a:lnTo>
                <a:pt x="252" y="660"/>
              </a:lnTo>
              <a:lnTo>
                <a:pt x="240" y="654"/>
              </a:lnTo>
              <a:lnTo>
                <a:pt x="216" y="636"/>
              </a:lnTo>
              <a:lnTo>
                <a:pt x="186" y="624"/>
              </a:lnTo>
              <a:lnTo>
                <a:pt x="174" y="612"/>
              </a:lnTo>
              <a:lnTo>
                <a:pt x="156" y="594"/>
              </a:lnTo>
              <a:lnTo>
                <a:pt x="168" y="588"/>
              </a:lnTo>
              <a:lnTo>
                <a:pt x="174" y="582"/>
              </a:lnTo>
              <a:lnTo>
                <a:pt x="174" y="570"/>
              </a:lnTo>
              <a:lnTo>
                <a:pt x="156" y="594"/>
              </a:lnTo>
              <a:lnTo>
                <a:pt x="156" y="588"/>
              </a:lnTo>
              <a:lnTo>
                <a:pt x="150" y="576"/>
              </a:lnTo>
              <a:lnTo>
                <a:pt x="156" y="564"/>
              </a:lnTo>
              <a:lnTo>
                <a:pt x="156" y="558"/>
              </a:lnTo>
              <a:lnTo>
                <a:pt x="156" y="552"/>
              </a:lnTo>
              <a:lnTo>
                <a:pt x="156" y="546"/>
              </a:lnTo>
              <a:lnTo>
                <a:pt x="150" y="564"/>
              </a:lnTo>
              <a:lnTo>
                <a:pt x="150" y="576"/>
              </a:lnTo>
              <a:lnTo>
                <a:pt x="156" y="600"/>
              </a:lnTo>
              <a:lnTo>
                <a:pt x="162" y="606"/>
              </a:lnTo>
              <a:lnTo>
                <a:pt x="168" y="612"/>
              </a:lnTo>
              <a:lnTo>
                <a:pt x="150" y="606"/>
              </a:lnTo>
              <a:lnTo>
                <a:pt x="138" y="600"/>
              </a:lnTo>
              <a:lnTo>
                <a:pt x="114" y="594"/>
              </a:lnTo>
              <a:lnTo>
                <a:pt x="96" y="588"/>
              </a:lnTo>
              <a:lnTo>
                <a:pt x="54" y="588"/>
              </a:lnTo>
              <a:lnTo>
                <a:pt x="42" y="594"/>
              </a:lnTo>
              <a:lnTo>
                <a:pt x="24" y="600"/>
              </a:lnTo>
              <a:close/>
            </a:path>
          </a:pathLst>
        </a:custGeom>
        <a:solidFill>
          <a:srgbClr val="00CCFF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1826229</xdr:colOff>
      <xdr:row>19</xdr:row>
      <xdr:rowOff>4065</xdr:rowOff>
    </xdr:from>
    <xdr:to>
      <xdr:col>4</xdr:col>
      <xdr:colOff>3125895</xdr:colOff>
      <xdr:row>27</xdr:row>
      <xdr:rowOff>121981</xdr:rowOff>
    </xdr:to>
    <xdr:sp macro="" textlink="">
      <xdr:nvSpPr>
        <xdr:cNvPr id="166" name="Extremadura">
          <a:extLst>
            <a:ext uri="{FF2B5EF4-FFF2-40B4-BE49-F238E27FC236}">
              <a16:creationId xmlns:a16="http://schemas.microsoft.com/office/drawing/2014/main" id="{00000000-0008-0000-0600-0000A6000000}"/>
            </a:ext>
          </a:extLst>
        </xdr:cNvPr>
        <xdr:cNvSpPr>
          <a:spLocks/>
        </xdr:cNvSpPr>
      </xdr:nvSpPr>
      <xdr:spPr bwMode="auto">
        <a:xfrm>
          <a:off x="3750279" y="3166365"/>
          <a:ext cx="1299666" cy="1413316"/>
        </a:xfrm>
        <a:custGeom>
          <a:avLst/>
          <a:gdLst/>
          <a:ahLst/>
          <a:cxnLst>
            <a:cxn ang="0">
              <a:pos x="186" y="144"/>
            </a:cxn>
            <a:cxn ang="0">
              <a:pos x="192" y="252"/>
            </a:cxn>
            <a:cxn ang="0">
              <a:pos x="36" y="300"/>
            </a:cxn>
            <a:cxn ang="0">
              <a:pos x="90" y="408"/>
            </a:cxn>
            <a:cxn ang="0">
              <a:pos x="144" y="504"/>
            </a:cxn>
            <a:cxn ang="0">
              <a:pos x="192" y="540"/>
            </a:cxn>
            <a:cxn ang="0">
              <a:pos x="114" y="654"/>
            </a:cxn>
            <a:cxn ang="0">
              <a:pos x="60" y="768"/>
            </a:cxn>
            <a:cxn ang="0">
              <a:pos x="132" y="888"/>
            </a:cxn>
            <a:cxn ang="0">
              <a:pos x="192" y="882"/>
            </a:cxn>
            <a:cxn ang="0">
              <a:pos x="222" y="900"/>
            </a:cxn>
            <a:cxn ang="0">
              <a:pos x="240" y="924"/>
            </a:cxn>
            <a:cxn ang="0">
              <a:pos x="270" y="930"/>
            </a:cxn>
            <a:cxn ang="0">
              <a:pos x="318" y="954"/>
            </a:cxn>
            <a:cxn ang="0">
              <a:pos x="366" y="954"/>
            </a:cxn>
            <a:cxn ang="0">
              <a:pos x="408" y="978"/>
            </a:cxn>
            <a:cxn ang="0">
              <a:pos x="450" y="972"/>
            </a:cxn>
            <a:cxn ang="0">
              <a:pos x="492" y="942"/>
            </a:cxn>
            <a:cxn ang="0">
              <a:pos x="522" y="894"/>
            </a:cxn>
            <a:cxn ang="0">
              <a:pos x="540" y="888"/>
            </a:cxn>
            <a:cxn ang="0">
              <a:pos x="552" y="912"/>
            </a:cxn>
            <a:cxn ang="0">
              <a:pos x="564" y="930"/>
            </a:cxn>
            <a:cxn ang="0">
              <a:pos x="600" y="900"/>
            </a:cxn>
            <a:cxn ang="0">
              <a:pos x="612" y="864"/>
            </a:cxn>
            <a:cxn ang="0">
              <a:pos x="600" y="822"/>
            </a:cxn>
            <a:cxn ang="0">
              <a:pos x="612" y="780"/>
            </a:cxn>
            <a:cxn ang="0">
              <a:pos x="654" y="744"/>
            </a:cxn>
            <a:cxn ang="0">
              <a:pos x="696" y="714"/>
            </a:cxn>
            <a:cxn ang="0">
              <a:pos x="720" y="690"/>
            </a:cxn>
            <a:cxn ang="0">
              <a:pos x="780" y="678"/>
            </a:cxn>
            <a:cxn ang="0">
              <a:pos x="792" y="636"/>
            </a:cxn>
            <a:cxn ang="0">
              <a:pos x="828" y="600"/>
            </a:cxn>
            <a:cxn ang="0">
              <a:pos x="798" y="588"/>
            </a:cxn>
            <a:cxn ang="0">
              <a:pos x="804" y="564"/>
            </a:cxn>
            <a:cxn ang="0">
              <a:pos x="822" y="528"/>
            </a:cxn>
            <a:cxn ang="0">
              <a:pos x="876" y="516"/>
            </a:cxn>
            <a:cxn ang="0">
              <a:pos x="864" y="486"/>
            </a:cxn>
            <a:cxn ang="0">
              <a:pos x="870" y="438"/>
            </a:cxn>
            <a:cxn ang="0">
              <a:pos x="870" y="396"/>
            </a:cxn>
            <a:cxn ang="0">
              <a:pos x="858" y="414"/>
            </a:cxn>
            <a:cxn ang="0">
              <a:pos x="804" y="426"/>
            </a:cxn>
            <a:cxn ang="0">
              <a:pos x="762" y="390"/>
            </a:cxn>
            <a:cxn ang="0">
              <a:pos x="726" y="318"/>
            </a:cxn>
            <a:cxn ang="0">
              <a:pos x="720" y="264"/>
            </a:cxn>
            <a:cxn ang="0">
              <a:pos x="678" y="252"/>
            </a:cxn>
            <a:cxn ang="0">
              <a:pos x="654" y="234"/>
            </a:cxn>
            <a:cxn ang="0">
              <a:pos x="678" y="144"/>
            </a:cxn>
            <a:cxn ang="0">
              <a:pos x="666" y="102"/>
            </a:cxn>
            <a:cxn ang="0">
              <a:pos x="642" y="96"/>
            </a:cxn>
            <a:cxn ang="0">
              <a:pos x="588" y="102"/>
            </a:cxn>
            <a:cxn ang="0">
              <a:pos x="570" y="84"/>
            </a:cxn>
            <a:cxn ang="0">
              <a:pos x="540" y="84"/>
            </a:cxn>
            <a:cxn ang="0">
              <a:pos x="522" y="54"/>
            </a:cxn>
            <a:cxn ang="0">
              <a:pos x="492" y="84"/>
            </a:cxn>
            <a:cxn ang="0">
              <a:pos x="474" y="60"/>
            </a:cxn>
            <a:cxn ang="0">
              <a:pos x="420" y="6"/>
            </a:cxn>
            <a:cxn ang="0">
              <a:pos x="396" y="12"/>
            </a:cxn>
            <a:cxn ang="0">
              <a:pos x="348" y="30"/>
            </a:cxn>
            <a:cxn ang="0">
              <a:pos x="318" y="42"/>
            </a:cxn>
            <a:cxn ang="0">
              <a:pos x="300" y="84"/>
            </a:cxn>
            <a:cxn ang="0">
              <a:pos x="258" y="84"/>
            </a:cxn>
          </a:cxnLst>
          <a:rect l="0" t="0" r="r" b="b"/>
          <a:pathLst>
            <a:path w="882" h="984">
              <a:moveTo>
                <a:pt x="240" y="84"/>
              </a:moveTo>
              <a:lnTo>
                <a:pt x="204" y="90"/>
              </a:lnTo>
              <a:lnTo>
                <a:pt x="174" y="120"/>
              </a:lnTo>
              <a:lnTo>
                <a:pt x="186" y="144"/>
              </a:lnTo>
              <a:lnTo>
                <a:pt x="210" y="144"/>
              </a:lnTo>
              <a:lnTo>
                <a:pt x="228" y="180"/>
              </a:lnTo>
              <a:lnTo>
                <a:pt x="222" y="222"/>
              </a:lnTo>
              <a:lnTo>
                <a:pt x="192" y="252"/>
              </a:lnTo>
              <a:lnTo>
                <a:pt x="180" y="306"/>
              </a:lnTo>
              <a:lnTo>
                <a:pt x="132" y="318"/>
              </a:lnTo>
              <a:lnTo>
                <a:pt x="78" y="318"/>
              </a:lnTo>
              <a:lnTo>
                <a:pt x="36" y="300"/>
              </a:lnTo>
              <a:lnTo>
                <a:pt x="0" y="300"/>
              </a:lnTo>
              <a:lnTo>
                <a:pt x="30" y="354"/>
              </a:lnTo>
              <a:lnTo>
                <a:pt x="78" y="378"/>
              </a:lnTo>
              <a:lnTo>
                <a:pt x="90" y="408"/>
              </a:lnTo>
              <a:lnTo>
                <a:pt x="78" y="444"/>
              </a:lnTo>
              <a:lnTo>
                <a:pt x="108" y="468"/>
              </a:lnTo>
              <a:lnTo>
                <a:pt x="102" y="498"/>
              </a:lnTo>
              <a:lnTo>
                <a:pt x="144" y="504"/>
              </a:lnTo>
              <a:lnTo>
                <a:pt x="132" y="528"/>
              </a:lnTo>
              <a:lnTo>
                <a:pt x="144" y="540"/>
              </a:lnTo>
              <a:lnTo>
                <a:pt x="180" y="516"/>
              </a:lnTo>
              <a:lnTo>
                <a:pt x="192" y="540"/>
              </a:lnTo>
              <a:lnTo>
                <a:pt x="192" y="564"/>
              </a:lnTo>
              <a:lnTo>
                <a:pt x="168" y="600"/>
              </a:lnTo>
              <a:lnTo>
                <a:pt x="174" y="624"/>
              </a:lnTo>
              <a:lnTo>
                <a:pt x="114" y="654"/>
              </a:lnTo>
              <a:lnTo>
                <a:pt x="90" y="678"/>
              </a:lnTo>
              <a:lnTo>
                <a:pt x="72" y="708"/>
              </a:lnTo>
              <a:lnTo>
                <a:pt x="96" y="714"/>
              </a:lnTo>
              <a:lnTo>
                <a:pt x="60" y="768"/>
              </a:lnTo>
              <a:lnTo>
                <a:pt x="72" y="804"/>
              </a:lnTo>
              <a:lnTo>
                <a:pt x="96" y="828"/>
              </a:lnTo>
              <a:lnTo>
                <a:pt x="126" y="858"/>
              </a:lnTo>
              <a:lnTo>
                <a:pt x="132" y="888"/>
              </a:lnTo>
              <a:lnTo>
                <a:pt x="138" y="900"/>
              </a:lnTo>
              <a:lnTo>
                <a:pt x="168" y="888"/>
              </a:lnTo>
              <a:lnTo>
                <a:pt x="180" y="870"/>
              </a:lnTo>
              <a:lnTo>
                <a:pt x="192" y="882"/>
              </a:lnTo>
              <a:lnTo>
                <a:pt x="210" y="894"/>
              </a:lnTo>
              <a:lnTo>
                <a:pt x="216" y="894"/>
              </a:lnTo>
              <a:lnTo>
                <a:pt x="222" y="894"/>
              </a:lnTo>
              <a:lnTo>
                <a:pt x="222" y="900"/>
              </a:lnTo>
              <a:lnTo>
                <a:pt x="222" y="912"/>
              </a:lnTo>
              <a:lnTo>
                <a:pt x="222" y="918"/>
              </a:lnTo>
              <a:lnTo>
                <a:pt x="228" y="918"/>
              </a:lnTo>
              <a:lnTo>
                <a:pt x="240" y="924"/>
              </a:lnTo>
              <a:lnTo>
                <a:pt x="246" y="924"/>
              </a:lnTo>
              <a:lnTo>
                <a:pt x="258" y="924"/>
              </a:lnTo>
              <a:lnTo>
                <a:pt x="264" y="930"/>
              </a:lnTo>
              <a:lnTo>
                <a:pt x="270" y="930"/>
              </a:lnTo>
              <a:lnTo>
                <a:pt x="288" y="930"/>
              </a:lnTo>
              <a:lnTo>
                <a:pt x="288" y="942"/>
              </a:lnTo>
              <a:lnTo>
                <a:pt x="294" y="948"/>
              </a:lnTo>
              <a:lnTo>
                <a:pt x="318" y="954"/>
              </a:lnTo>
              <a:lnTo>
                <a:pt x="318" y="960"/>
              </a:lnTo>
              <a:lnTo>
                <a:pt x="330" y="948"/>
              </a:lnTo>
              <a:lnTo>
                <a:pt x="348" y="942"/>
              </a:lnTo>
              <a:lnTo>
                <a:pt x="366" y="954"/>
              </a:lnTo>
              <a:lnTo>
                <a:pt x="366" y="960"/>
              </a:lnTo>
              <a:lnTo>
                <a:pt x="378" y="972"/>
              </a:lnTo>
              <a:lnTo>
                <a:pt x="396" y="978"/>
              </a:lnTo>
              <a:lnTo>
                <a:pt x="408" y="978"/>
              </a:lnTo>
              <a:lnTo>
                <a:pt x="414" y="984"/>
              </a:lnTo>
              <a:lnTo>
                <a:pt x="432" y="978"/>
              </a:lnTo>
              <a:lnTo>
                <a:pt x="438" y="972"/>
              </a:lnTo>
              <a:lnTo>
                <a:pt x="450" y="972"/>
              </a:lnTo>
              <a:lnTo>
                <a:pt x="462" y="960"/>
              </a:lnTo>
              <a:lnTo>
                <a:pt x="474" y="954"/>
              </a:lnTo>
              <a:lnTo>
                <a:pt x="486" y="948"/>
              </a:lnTo>
              <a:lnTo>
                <a:pt x="492" y="942"/>
              </a:lnTo>
              <a:lnTo>
                <a:pt x="492" y="924"/>
              </a:lnTo>
              <a:lnTo>
                <a:pt x="510" y="918"/>
              </a:lnTo>
              <a:lnTo>
                <a:pt x="510" y="900"/>
              </a:lnTo>
              <a:lnTo>
                <a:pt x="522" y="894"/>
              </a:lnTo>
              <a:lnTo>
                <a:pt x="528" y="894"/>
              </a:lnTo>
              <a:lnTo>
                <a:pt x="534" y="894"/>
              </a:lnTo>
              <a:lnTo>
                <a:pt x="540" y="894"/>
              </a:lnTo>
              <a:lnTo>
                <a:pt x="540" y="888"/>
              </a:lnTo>
              <a:lnTo>
                <a:pt x="552" y="888"/>
              </a:lnTo>
              <a:lnTo>
                <a:pt x="564" y="894"/>
              </a:lnTo>
              <a:lnTo>
                <a:pt x="558" y="900"/>
              </a:lnTo>
              <a:lnTo>
                <a:pt x="552" y="912"/>
              </a:lnTo>
              <a:lnTo>
                <a:pt x="540" y="924"/>
              </a:lnTo>
              <a:lnTo>
                <a:pt x="540" y="930"/>
              </a:lnTo>
              <a:lnTo>
                <a:pt x="552" y="930"/>
              </a:lnTo>
              <a:lnTo>
                <a:pt x="564" y="930"/>
              </a:lnTo>
              <a:lnTo>
                <a:pt x="570" y="918"/>
              </a:lnTo>
              <a:lnTo>
                <a:pt x="588" y="912"/>
              </a:lnTo>
              <a:lnTo>
                <a:pt x="594" y="912"/>
              </a:lnTo>
              <a:lnTo>
                <a:pt x="600" y="900"/>
              </a:lnTo>
              <a:lnTo>
                <a:pt x="606" y="894"/>
              </a:lnTo>
              <a:lnTo>
                <a:pt x="606" y="888"/>
              </a:lnTo>
              <a:lnTo>
                <a:pt x="612" y="882"/>
              </a:lnTo>
              <a:lnTo>
                <a:pt x="612" y="864"/>
              </a:lnTo>
              <a:lnTo>
                <a:pt x="606" y="858"/>
              </a:lnTo>
              <a:lnTo>
                <a:pt x="600" y="840"/>
              </a:lnTo>
              <a:lnTo>
                <a:pt x="594" y="834"/>
              </a:lnTo>
              <a:lnTo>
                <a:pt x="600" y="822"/>
              </a:lnTo>
              <a:lnTo>
                <a:pt x="600" y="810"/>
              </a:lnTo>
              <a:lnTo>
                <a:pt x="594" y="798"/>
              </a:lnTo>
              <a:lnTo>
                <a:pt x="606" y="792"/>
              </a:lnTo>
              <a:lnTo>
                <a:pt x="612" y="780"/>
              </a:lnTo>
              <a:lnTo>
                <a:pt x="630" y="774"/>
              </a:lnTo>
              <a:lnTo>
                <a:pt x="636" y="768"/>
              </a:lnTo>
              <a:lnTo>
                <a:pt x="648" y="756"/>
              </a:lnTo>
              <a:lnTo>
                <a:pt x="654" y="744"/>
              </a:lnTo>
              <a:lnTo>
                <a:pt x="672" y="738"/>
              </a:lnTo>
              <a:lnTo>
                <a:pt x="678" y="738"/>
              </a:lnTo>
              <a:lnTo>
                <a:pt x="690" y="720"/>
              </a:lnTo>
              <a:lnTo>
                <a:pt x="696" y="714"/>
              </a:lnTo>
              <a:lnTo>
                <a:pt x="708" y="714"/>
              </a:lnTo>
              <a:lnTo>
                <a:pt x="714" y="708"/>
              </a:lnTo>
              <a:lnTo>
                <a:pt x="720" y="696"/>
              </a:lnTo>
              <a:lnTo>
                <a:pt x="720" y="690"/>
              </a:lnTo>
              <a:lnTo>
                <a:pt x="726" y="684"/>
              </a:lnTo>
              <a:lnTo>
                <a:pt x="750" y="684"/>
              </a:lnTo>
              <a:lnTo>
                <a:pt x="768" y="678"/>
              </a:lnTo>
              <a:lnTo>
                <a:pt x="780" y="678"/>
              </a:lnTo>
              <a:lnTo>
                <a:pt x="786" y="666"/>
              </a:lnTo>
              <a:lnTo>
                <a:pt x="786" y="660"/>
              </a:lnTo>
              <a:lnTo>
                <a:pt x="792" y="654"/>
              </a:lnTo>
              <a:lnTo>
                <a:pt x="792" y="636"/>
              </a:lnTo>
              <a:lnTo>
                <a:pt x="792" y="624"/>
              </a:lnTo>
              <a:lnTo>
                <a:pt x="822" y="624"/>
              </a:lnTo>
              <a:lnTo>
                <a:pt x="828" y="606"/>
              </a:lnTo>
              <a:lnTo>
                <a:pt x="828" y="600"/>
              </a:lnTo>
              <a:lnTo>
                <a:pt x="822" y="600"/>
              </a:lnTo>
              <a:lnTo>
                <a:pt x="810" y="594"/>
              </a:lnTo>
              <a:lnTo>
                <a:pt x="798" y="594"/>
              </a:lnTo>
              <a:lnTo>
                <a:pt x="798" y="588"/>
              </a:lnTo>
              <a:lnTo>
                <a:pt x="792" y="570"/>
              </a:lnTo>
              <a:lnTo>
                <a:pt x="792" y="558"/>
              </a:lnTo>
              <a:lnTo>
                <a:pt x="798" y="558"/>
              </a:lnTo>
              <a:lnTo>
                <a:pt x="804" y="564"/>
              </a:lnTo>
              <a:lnTo>
                <a:pt x="822" y="564"/>
              </a:lnTo>
              <a:lnTo>
                <a:pt x="822" y="546"/>
              </a:lnTo>
              <a:lnTo>
                <a:pt x="810" y="540"/>
              </a:lnTo>
              <a:lnTo>
                <a:pt x="822" y="528"/>
              </a:lnTo>
              <a:lnTo>
                <a:pt x="822" y="516"/>
              </a:lnTo>
              <a:lnTo>
                <a:pt x="834" y="504"/>
              </a:lnTo>
              <a:lnTo>
                <a:pt x="846" y="504"/>
              </a:lnTo>
              <a:lnTo>
                <a:pt x="876" y="516"/>
              </a:lnTo>
              <a:lnTo>
                <a:pt x="882" y="510"/>
              </a:lnTo>
              <a:lnTo>
                <a:pt x="882" y="504"/>
              </a:lnTo>
              <a:lnTo>
                <a:pt x="876" y="504"/>
              </a:lnTo>
              <a:lnTo>
                <a:pt x="864" y="486"/>
              </a:lnTo>
              <a:lnTo>
                <a:pt x="858" y="474"/>
              </a:lnTo>
              <a:lnTo>
                <a:pt x="858" y="456"/>
              </a:lnTo>
              <a:lnTo>
                <a:pt x="864" y="450"/>
              </a:lnTo>
              <a:lnTo>
                <a:pt x="870" y="438"/>
              </a:lnTo>
              <a:lnTo>
                <a:pt x="876" y="426"/>
              </a:lnTo>
              <a:lnTo>
                <a:pt x="876" y="414"/>
              </a:lnTo>
              <a:lnTo>
                <a:pt x="876" y="408"/>
              </a:lnTo>
              <a:lnTo>
                <a:pt x="870" y="396"/>
              </a:lnTo>
              <a:lnTo>
                <a:pt x="876" y="408"/>
              </a:lnTo>
              <a:lnTo>
                <a:pt x="870" y="396"/>
              </a:lnTo>
              <a:lnTo>
                <a:pt x="858" y="408"/>
              </a:lnTo>
              <a:lnTo>
                <a:pt x="858" y="414"/>
              </a:lnTo>
              <a:lnTo>
                <a:pt x="840" y="414"/>
              </a:lnTo>
              <a:lnTo>
                <a:pt x="834" y="420"/>
              </a:lnTo>
              <a:lnTo>
                <a:pt x="822" y="426"/>
              </a:lnTo>
              <a:lnTo>
                <a:pt x="804" y="426"/>
              </a:lnTo>
              <a:lnTo>
                <a:pt x="798" y="420"/>
              </a:lnTo>
              <a:lnTo>
                <a:pt x="792" y="426"/>
              </a:lnTo>
              <a:lnTo>
                <a:pt x="792" y="414"/>
              </a:lnTo>
              <a:lnTo>
                <a:pt x="762" y="390"/>
              </a:lnTo>
              <a:lnTo>
                <a:pt x="756" y="390"/>
              </a:lnTo>
              <a:lnTo>
                <a:pt x="714" y="348"/>
              </a:lnTo>
              <a:lnTo>
                <a:pt x="726" y="330"/>
              </a:lnTo>
              <a:lnTo>
                <a:pt x="726" y="318"/>
              </a:lnTo>
              <a:lnTo>
                <a:pt x="732" y="300"/>
              </a:lnTo>
              <a:lnTo>
                <a:pt x="726" y="294"/>
              </a:lnTo>
              <a:lnTo>
                <a:pt x="726" y="276"/>
              </a:lnTo>
              <a:lnTo>
                <a:pt x="720" y="264"/>
              </a:lnTo>
              <a:lnTo>
                <a:pt x="690" y="276"/>
              </a:lnTo>
              <a:lnTo>
                <a:pt x="684" y="276"/>
              </a:lnTo>
              <a:lnTo>
                <a:pt x="678" y="270"/>
              </a:lnTo>
              <a:lnTo>
                <a:pt x="678" y="252"/>
              </a:lnTo>
              <a:lnTo>
                <a:pt x="684" y="246"/>
              </a:lnTo>
              <a:lnTo>
                <a:pt x="684" y="240"/>
              </a:lnTo>
              <a:lnTo>
                <a:pt x="678" y="234"/>
              </a:lnTo>
              <a:lnTo>
                <a:pt x="654" y="234"/>
              </a:lnTo>
              <a:lnTo>
                <a:pt x="648" y="222"/>
              </a:lnTo>
              <a:lnTo>
                <a:pt x="666" y="210"/>
              </a:lnTo>
              <a:lnTo>
                <a:pt x="666" y="156"/>
              </a:lnTo>
              <a:lnTo>
                <a:pt x="678" y="144"/>
              </a:lnTo>
              <a:lnTo>
                <a:pt x="672" y="144"/>
              </a:lnTo>
              <a:lnTo>
                <a:pt x="672" y="126"/>
              </a:lnTo>
              <a:lnTo>
                <a:pt x="666" y="126"/>
              </a:lnTo>
              <a:lnTo>
                <a:pt x="666" y="102"/>
              </a:lnTo>
              <a:lnTo>
                <a:pt x="672" y="96"/>
              </a:lnTo>
              <a:lnTo>
                <a:pt x="672" y="90"/>
              </a:lnTo>
              <a:lnTo>
                <a:pt x="648" y="90"/>
              </a:lnTo>
              <a:lnTo>
                <a:pt x="642" y="96"/>
              </a:lnTo>
              <a:lnTo>
                <a:pt x="618" y="114"/>
              </a:lnTo>
              <a:lnTo>
                <a:pt x="606" y="114"/>
              </a:lnTo>
              <a:lnTo>
                <a:pt x="594" y="102"/>
              </a:lnTo>
              <a:lnTo>
                <a:pt x="588" y="102"/>
              </a:lnTo>
              <a:lnTo>
                <a:pt x="576" y="96"/>
              </a:lnTo>
              <a:lnTo>
                <a:pt x="576" y="90"/>
              </a:lnTo>
              <a:lnTo>
                <a:pt x="570" y="90"/>
              </a:lnTo>
              <a:lnTo>
                <a:pt x="570" y="84"/>
              </a:lnTo>
              <a:lnTo>
                <a:pt x="564" y="72"/>
              </a:lnTo>
              <a:lnTo>
                <a:pt x="558" y="72"/>
              </a:lnTo>
              <a:lnTo>
                <a:pt x="552" y="72"/>
              </a:lnTo>
              <a:lnTo>
                <a:pt x="540" y="84"/>
              </a:lnTo>
              <a:lnTo>
                <a:pt x="540" y="60"/>
              </a:lnTo>
              <a:lnTo>
                <a:pt x="534" y="60"/>
              </a:lnTo>
              <a:lnTo>
                <a:pt x="534" y="54"/>
              </a:lnTo>
              <a:lnTo>
                <a:pt x="522" y="54"/>
              </a:lnTo>
              <a:lnTo>
                <a:pt x="510" y="66"/>
              </a:lnTo>
              <a:lnTo>
                <a:pt x="510" y="72"/>
              </a:lnTo>
              <a:lnTo>
                <a:pt x="498" y="84"/>
              </a:lnTo>
              <a:lnTo>
                <a:pt x="492" y="84"/>
              </a:lnTo>
              <a:lnTo>
                <a:pt x="486" y="72"/>
              </a:lnTo>
              <a:lnTo>
                <a:pt x="480" y="72"/>
              </a:lnTo>
              <a:lnTo>
                <a:pt x="474" y="66"/>
              </a:lnTo>
              <a:lnTo>
                <a:pt x="474" y="60"/>
              </a:lnTo>
              <a:lnTo>
                <a:pt x="450" y="36"/>
              </a:lnTo>
              <a:lnTo>
                <a:pt x="450" y="30"/>
              </a:lnTo>
              <a:lnTo>
                <a:pt x="432" y="6"/>
              </a:lnTo>
              <a:lnTo>
                <a:pt x="420" y="6"/>
              </a:lnTo>
              <a:lnTo>
                <a:pt x="420" y="0"/>
              </a:lnTo>
              <a:lnTo>
                <a:pt x="402" y="0"/>
              </a:lnTo>
              <a:lnTo>
                <a:pt x="396" y="6"/>
              </a:lnTo>
              <a:lnTo>
                <a:pt x="396" y="12"/>
              </a:lnTo>
              <a:lnTo>
                <a:pt x="372" y="12"/>
              </a:lnTo>
              <a:lnTo>
                <a:pt x="366" y="24"/>
              </a:lnTo>
              <a:lnTo>
                <a:pt x="360" y="30"/>
              </a:lnTo>
              <a:lnTo>
                <a:pt x="348" y="30"/>
              </a:lnTo>
              <a:lnTo>
                <a:pt x="342" y="36"/>
              </a:lnTo>
              <a:lnTo>
                <a:pt x="336" y="36"/>
              </a:lnTo>
              <a:lnTo>
                <a:pt x="330" y="42"/>
              </a:lnTo>
              <a:lnTo>
                <a:pt x="318" y="42"/>
              </a:lnTo>
              <a:lnTo>
                <a:pt x="318" y="54"/>
              </a:lnTo>
              <a:lnTo>
                <a:pt x="306" y="60"/>
              </a:lnTo>
              <a:lnTo>
                <a:pt x="306" y="72"/>
              </a:lnTo>
              <a:lnTo>
                <a:pt x="300" y="84"/>
              </a:lnTo>
              <a:lnTo>
                <a:pt x="282" y="84"/>
              </a:lnTo>
              <a:lnTo>
                <a:pt x="270" y="90"/>
              </a:lnTo>
              <a:lnTo>
                <a:pt x="264" y="90"/>
              </a:lnTo>
              <a:lnTo>
                <a:pt x="258" y="84"/>
              </a:lnTo>
              <a:lnTo>
                <a:pt x="252" y="90"/>
              </a:lnTo>
              <a:lnTo>
                <a:pt x="234" y="84"/>
              </a:lnTo>
              <a:lnTo>
                <a:pt x="240" y="84"/>
              </a:lnTo>
              <a:close/>
            </a:path>
          </a:pathLst>
        </a:custGeom>
        <a:solidFill>
          <a:srgbClr val="00CCFF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3161260</xdr:colOff>
      <xdr:row>16</xdr:row>
      <xdr:rowOff>110658</xdr:rowOff>
    </xdr:from>
    <xdr:to>
      <xdr:col>4</xdr:col>
      <xdr:colOff>3815514</xdr:colOff>
      <xdr:row>21</xdr:row>
      <xdr:rowOff>16308</xdr:rowOff>
    </xdr:to>
    <xdr:sp macro="" textlink="">
      <xdr:nvSpPr>
        <xdr:cNvPr id="167" name="Madrid">
          <a:extLst>
            <a:ext uri="{FF2B5EF4-FFF2-40B4-BE49-F238E27FC236}">
              <a16:creationId xmlns:a16="http://schemas.microsoft.com/office/drawing/2014/main" id="{00000000-0008-0000-0600-0000A7000000}"/>
            </a:ext>
          </a:extLst>
        </xdr:cNvPr>
        <xdr:cNvSpPr>
          <a:spLocks/>
        </xdr:cNvSpPr>
      </xdr:nvSpPr>
      <xdr:spPr bwMode="auto">
        <a:xfrm>
          <a:off x="5085310" y="2787183"/>
          <a:ext cx="654254" cy="715275"/>
        </a:xfrm>
        <a:custGeom>
          <a:avLst/>
          <a:gdLst/>
          <a:ahLst/>
          <a:cxnLst>
            <a:cxn ang="0">
              <a:pos x="120" y="216"/>
            </a:cxn>
            <a:cxn ang="0">
              <a:pos x="132" y="174"/>
            </a:cxn>
            <a:cxn ang="0">
              <a:pos x="144" y="156"/>
            </a:cxn>
            <a:cxn ang="0">
              <a:pos x="162" y="150"/>
            </a:cxn>
            <a:cxn ang="0">
              <a:pos x="186" y="114"/>
            </a:cxn>
            <a:cxn ang="0">
              <a:pos x="222" y="66"/>
            </a:cxn>
            <a:cxn ang="0">
              <a:pos x="240" y="54"/>
            </a:cxn>
            <a:cxn ang="0">
              <a:pos x="270" y="24"/>
            </a:cxn>
            <a:cxn ang="0">
              <a:pos x="306" y="6"/>
            </a:cxn>
            <a:cxn ang="0">
              <a:pos x="318" y="30"/>
            </a:cxn>
            <a:cxn ang="0">
              <a:pos x="330" y="54"/>
            </a:cxn>
            <a:cxn ang="0">
              <a:pos x="342" y="78"/>
            </a:cxn>
            <a:cxn ang="0">
              <a:pos x="324" y="126"/>
            </a:cxn>
            <a:cxn ang="0">
              <a:pos x="330" y="150"/>
            </a:cxn>
            <a:cxn ang="0">
              <a:pos x="324" y="180"/>
            </a:cxn>
            <a:cxn ang="0">
              <a:pos x="342" y="180"/>
            </a:cxn>
            <a:cxn ang="0">
              <a:pos x="366" y="198"/>
            </a:cxn>
            <a:cxn ang="0">
              <a:pos x="378" y="234"/>
            </a:cxn>
            <a:cxn ang="0">
              <a:pos x="396" y="246"/>
            </a:cxn>
            <a:cxn ang="0">
              <a:pos x="420" y="276"/>
            </a:cxn>
            <a:cxn ang="0">
              <a:pos x="414" y="330"/>
            </a:cxn>
            <a:cxn ang="0">
              <a:pos x="420" y="354"/>
            </a:cxn>
            <a:cxn ang="0">
              <a:pos x="432" y="354"/>
            </a:cxn>
            <a:cxn ang="0">
              <a:pos x="444" y="384"/>
            </a:cxn>
            <a:cxn ang="0">
              <a:pos x="444" y="408"/>
            </a:cxn>
            <a:cxn ang="0">
              <a:pos x="420" y="420"/>
            </a:cxn>
            <a:cxn ang="0">
              <a:pos x="384" y="426"/>
            </a:cxn>
            <a:cxn ang="0">
              <a:pos x="348" y="438"/>
            </a:cxn>
            <a:cxn ang="0">
              <a:pos x="318" y="426"/>
            </a:cxn>
            <a:cxn ang="0">
              <a:pos x="288" y="444"/>
            </a:cxn>
            <a:cxn ang="0">
              <a:pos x="246" y="480"/>
            </a:cxn>
            <a:cxn ang="0">
              <a:pos x="204" y="486"/>
            </a:cxn>
            <a:cxn ang="0">
              <a:pos x="228" y="474"/>
            </a:cxn>
            <a:cxn ang="0">
              <a:pos x="246" y="450"/>
            </a:cxn>
            <a:cxn ang="0">
              <a:pos x="276" y="438"/>
            </a:cxn>
            <a:cxn ang="0">
              <a:pos x="282" y="408"/>
            </a:cxn>
            <a:cxn ang="0">
              <a:pos x="234" y="396"/>
            </a:cxn>
            <a:cxn ang="0">
              <a:pos x="204" y="384"/>
            </a:cxn>
            <a:cxn ang="0">
              <a:pos x="174" y="378"/>
            </a:cxn>
            <a:cxn ang="0">
              <a:pos x="156" y="354"/>
            </a:cxn>
            <a:cxn ang="0">
              <a:pos x="120" y="348"/>
            </a:cxn>
            <a:cxn ang="0">
              <a:pos x="114" y="348"/>
            </a:cxn>
            <a:cxn ang="0">
              <a:pos x="84" y="366"/>
            </a:cxn>
            <a:cxn ang="0">
              <a:pos x="72" y="348"/>
            </a:cxn>
            <a:cxn ang="0">
              <a:pos x="54" y="336"/>
            </a:cxn>
            <a:cxn ang="0">
              <a:pos x="42" y="360"/>
            </a:cxn>
            <a:cxn ang="0">
              <a:pos x="12" y="366"/>
            </a:cxn>
            <a:cxn ang="0">
              <a:pos x="0" y="366"/>
            </a:cxn>
            <a:cxn ang="0">
              <a:pos x="6" y="336"/>
            </a:cxn>
            <a:cxn ang="0">
              <a:pos x="36" y="330"/>
            </a:cxn>
            <a:cxn ang="0">
              <a:pos x="42" y="306"/>
            </a:cxn>
            <a:cxn ang="0">
              <a:pos x="54" y="288"/>
            </a:cxn>
            <a:cxn ang="0">
              <a:pos x="78" y="240"/>
            </a:cxn>
          </a:cxnLst>
          <a:rect l="0" t="0" r="r" b="b"/>
          <a:pathLst>
            <a:path w="444" h="498">
              <a:moveTo>
                <a:pt x="90" y="228"/>
              </a:moveTo>
              <a:lnTo>
                <a:pt x="96" y="216"/>
              </a:lnTo>
              <a:lnTo>
                <a:pt x="120" y="216"/>
              </a:lnTo>
              <a:lnTo>
                <a:pt x="120" y="198"/>
              </a:lnTo>
              <a:lnTo>
                <a:pt x="126" y="174"/>
              </a:lnTo>
              <a:lnTo>
                <a:pt x="132" y="174"/>
              </a:lnTo>
              <a:lnTo>
                <a:pt x="132" y="168"/>
              </a:lnTo>
              <a:lnTo>
                <a:pt x="144" y="168"/>
              </a:lnTo>
              <a:lnTo>
                <a:pt x="144" y="156"/>
              </a:lnTo>
              <a:lnTo>
                <a:pt x="150" y="144"/>
              </a:lnTo>
              <a:lnTo>
                <a:pt x="156" y="144"/>
              </a:lnTo>
              <a:lnTo>
                <a:pt x="162" y="150"/>
              </a:lnTo>
              <a:lnTo>
                <a:pt x="174" y="150"/>
              </a:lnTo>
              <a:lnTo>
                <a:pt x="174" y="126"/>
              </a:lnTo>
              <a:lnTo>
                <a:pt x="186" y="114"/>
              </a:lnTo>
              <a:lnTo>
                <a:pt x="186" y="96"/>
              </a:lnTo>
              <a:lnTo>
                <a:pt x="204" y="78"/>
              </a:lnTo>
              <a:lnTo>
                <a:pt x="222" y="66"/>
              </a:lnTo>
              <a:lnTo>
                <a:pt x="234" y="66"/>
              </a:lnTo>
              <a:lnTo>
                <a:pt x="240" y="60"/>
              </a:lnTo>
              <a:lnTo>
                <a:pt x="240" y="54"/>
              </a:lnTo>
              <a:lnTo>
                <a:pt x="252" y="36"/>
              </a:lnTo>
              <a:lnTo>
                <a:pt x="264" y="36"/>
              </a:lnTo>
              <a:lnTo>
                <a:pt x="270" y="24"/>
              </a:lnTo>
              <a:lnTo>
                <a:pt x="282" y="6"/>
              </a:lnTo>
              <a:lnTo>
                <a:pt x="300" y="0"/>
              </a:lnTo>
              <a:lnTo>
                <a:pt x="306" y="6"/>
              </a:lnTo>
              <a:lnTo>
                <a:pt x="312" y="12"/>
              </a:lnTo>
              <a:lnTo>
                <a:pt x="318" y="24"/>
              </a:lnTo>
              <a:lnTo>
                <a:pt x="318" y="30"/>
              </a:lnTo>
              <a:lnTo>
                <a:pt x="324" y="30"/>
              </a:lnTo>
              <a:lnTo>
                <a:pt x="330" y="42"/>
              </a:lnTo>
              <a:lnTo>
                <a:pt x="330" y="54"/>
              </a:lnTo>
              <a:lnTo>
                <a:pt x="342" y="60"/>
              </a:lnTo>
              <a:lnTo>
                <a:pt x="342" y="66"/>
              </a:lnTo>
              <a:lnTo>
                <a:pt x="342" y="78"/>
              </a:lnTo>
              <a:lnTo>
                <a:pt x="330" y="90"/>
              </a:lnTo>
              <a:lnTo>
                <a:pt x="324" y="96"/>
              </a:lnTo>
              <a:lnTo>
                <a:pt x="324" y="126"/>
              </a:lnTo>
              <a:lnTo>
                <a:pt x="312" y="144"/>
              </a:lnTo>
              <a:lnTo>
                <a:pt x="318" y="150"/>
              </a:lnTo>
              <a:lnTo>
                <a:pt x="330" y="150"/>
              </a:lnTo>
              <a:lnTo>
                <a:pt x="330" y="156"/>
              </a:lnTo>
              <a:lnTo>
                <a:pt x="330" y="174"/>
              </a:lnTo>
              <a:lnTo>
                <a:pt x="324" y="180"/>
              </a:lnTo>
              <a:lnTo>
                <a:pt x="324" y="186"/>
              </a:lnTo>
              <a:lnTo>
                <a:pt x="342" y="186"/>
              </a:lnTo>
              <a:lnTo>
                <a:pt x="342" y="180"/>
              </a:lnTo>
              <a:lnTo>
                <a:pt x="348" y="180"/>
              </a:lnTo>
              <a:lnTo>
                <a:pt x="360" y="198"/>
              </a:lnTo>
              <a:lnTo>
                <a:pt x="366" y="198"/>
              </a:lnTo>
              <a:lnTo>
                <a:pt x="366" y="216"/>
              </a:lnTo>
              <a:lnTo>
                <a:pt x="378" y="228"/>
              </a:lnTo>
              <a:lnTo>
                <a:pt x="378" y="234"/>
              </a:lnTo>
              <a:lnTo>
                <a:pt x="384" y="240"/>
              </a:lnTo>
              <a:lnTo>
                <a:pt x="390" y="240"/>
              </a:lnTo>
              <a:lnTo>
                <a:pt x="396" y="246"/>
              </a:lnTo>
              <a:lnTo>
                <a:pt x="402" y="258"/>
              </a:lnTo>
              <a:lnTo>
                <a:pt x="402" y="276"/>
              </a:lnTo>
              <a:lnTo>
                <a:pt x="420" y="276"/>
              </a:lnTo>
              <a:lnTo>
                <a:pt x="426" y="294"/>
              </a:lnTo>
              <a:lnTo>
                <a:pt x="426" y="318"/>
              </a:lnTo>
              <a:lnTo>
                <a:pt x="414" y="330"/>
              </a:lnTo>
              <a:lnTo>
                <a:pt x="402" y="348"/>
              </a:lnTo>
              <a:lnTo>
                <a:pt x="402" y="354"/>
              </a:lnTo>
              <a:lnTo>
                <a:pt x="420" y="354"/>
              </a:lnTo>
              <a:lnTo>
                <a:pt x="426" y="348"/>
              </a:lnTo>
              <a:lnTo>
                <a:pt x="432" y="348"/>
              </a:lnTo>
              <a:lnTo>
                <a:pt x="432" y="354"/>
              </a:lnTo>
              <a:lnTo>
                <a:pt x="438" y="360"/>
              </a:lnTo>
              <a:lnTo>
                <a:pt x="438" y="384"/>
              </a:lnTo>
              <a:lnTo>
                <a:pt x="444" y="384"/>
              </a:lnTo>
              <a:lnTo>
                <a:pt x="438" y="390"/>
              </a:lnTo>
              <a:lnTo>
                <a:pt x="432" y="390"/>
              </a:lnTo>
              <a:lnTo>
                <a:pt x="444" y="408"/>
              </a:lnTo>
              <a:lnTo>
                <a:pt x="444" y="414"/>
              </a:lnTo>
              <a:lnTo>
                <a:pt x="432" y="426"/>
              </a:lnTo>
              <a:lnTo>
                <a:pt x="420" y="420"/>
              </a:lnTo>
              <a:lnTo>
                <a:pt x="402" y="420"/>
              </a:lnTo>
              <a:lnTo>
                <a:pt x="390" y="426"/>
              </a:lnTo>
              <a:lnTo>
                <a:pt x="384" y="426"/>
              </a:lnTo>
              <a:lnTo>
                <a:pt x="366" y="420"/>
              </a:lnTo>
              <a:lnTo>
                <a:pt x="354" y="420"/>
              </a:lnTo>
              <a:lnTo>
                <a:pt x="348" y="438"/>
              </a:lnTo>
              <a:lnTo>
                <a:pt x="342" y="438"/>
              </a:lnTo>
              <a:lnTo>
                <a:pt x="330" y="426"/>
              </a:lnTo>
              <a:lnTo>
                <a:pt x="318" y="426"/>
              </a:lnTo>
              <a:lnTo>
                <a:pt x="312" y="438"/>
              </a:lnTo>
              <a:lnTo>
                <a:pt x="306" y="444"/>
              </a:lnTo>
              <a:lnTo>
                <a:pt x="288" y="444"/>
              </a:lnTo>
              <a:lnTo>
                <a:pt x="276" y="456"/>
              </a:lnTo>
              <a:lnTo>
                <a:pt x="264" y="474"/>
              </a:lnTo>
              <a:lnTo>
                <a:pt x="246" y="480"/>
              </a:lnTo>
              <a:lnTo>
                <a:pt x="234" y="498"/>
              </a:lnTo>
              <a:lnTo>
                <a:pt x="210" y="498"/>
              </a:lnTo>
              <a:lnTo>
                <a:pt x="204" y="486"/>
              </a:lnTo>
              <a:lnTo>
                <a:pt x="204" y="480"/>
              </a:lnTo>
              <a:lnTo>
                <a:pt x="210" y="474"/>
              </a:lnTo>
              <a:lnTo>
                <a:pt x="228" y="474"/>
              </a:lnTo>
              <a:lnTo>
                <a:pt x="234" y="468"/>
              </a:lnTo>
              <a:lnTo>
                <a:pt x="246" y="468"/>
              </a:lnTo>
              <a:lnTo>
                <a:pt x="246" y="450"/>
              </a:lnTo>
              <a:lnTo>
                <a:pt x="252" y="444"/>
              </a:lnTo>
              <a:lnTo>
                <a:pt x="270" y="444"/>
              </a:lnTo>
              <a:lnTo>
                <a:pt x="276" y="438"/>
              </a:lnTo>
              <a:lnTo>
                <a:pt x="276" y="426"/>
              </a:lnTo>
              <a:lnTo>
                <a:pt x="282" y="414"/>
              </a:lnTo>
              <a:lnTo>
                <a:pt x="282" y="408"/>
              </a:lnTo>
              <a:lnTo>
                <a:pt x="270" y="408"/>
              </a:lnTo>
              <a:lnTo>
                <a:pt x="270" y="396"/>
              </a:lnTo>
              <a:lnTo>
                <a:pt x="234" y="396"/>
              </a:lnTo>
              <a:lnTo>
                <a:pt x="228" y="390"/>
              </a:lnTo>
              <a:lnTo>
                <a:pt x="222" y="390"/>
              </a:lnTo>
              <a:lnTo>
                <a:pt x="204" y="384"/>
              </a:lnTo>
              <a:lnTo>
                <a:pt x="198" y="384"/>
              </a:lnTo>
              <a:lnTo>
                <a:pt x="192" y="378"/>
              </a:lnTo>
              <a:lnTo>
                <a:pt x="174" y="378"/>
              </a:lnTo>
              <a:lnTo>
                <a:pt x="168" y="366"/>
              </a:lnTo>
              <a:lnTo>
                <a:pt x="162" y="366"/>
              </a:lnTo>
              <a:lnTo>
                <a:pt x="156" y="354"/>
              </a:lnTo>
              <a:lnTo>
                <a:pt x="144" y="354"/>
              </a:lnTo>
              <a:lnTo>
                <a:pt x="132" y="360"/>
              </a:lnTo>
              <a:lnTo>
                <a:pt x="120" y="348"/>
              </a:lnTo>
              <a:lnTo>
                <a:pt x="120" y="336"/>
              </a:lnTo>
              <a:lnTo>
                <a:pt x="114" y="336"/>
              </a:lnTo>
              <a:lnTo>
                <a:pt x="114" y="348"/>
              </a:lnTo>
              <a:lnTo>
                <a:pt x="108" y="354"/>
              </a:lnTo>
              <a:lnTo>
                <a:pt x="96" y="354"/>
              </a:lnTo>
              <a:lnTo>
                <a:pt x="84" y="366"/>
              </a:lnTo>
              <a:lnTo>
                <a:pt x="78" y="360"/>
              </a:lnTo>
              <a:lnTo>
                <a:pt x="72" y="360"/>
              </a:lnTo>
              <a:lnTo>
                <a:pt x="72" y="348"/>
              </a:lnTo>
              <a:lnTo>
                <a:pt x="60" y="336"/>
              </a:lnTo>
              <a:lnTo>
                <a:pt x="60" y="330"/>
              </a:lnTo>
              <a:lnTo>
                <a:pt x="54" y="336"/>
              </a:lnTo>
              <a:lnTo>
                <a:pt x="54" y="348"/>
              </a:lnTo>
              <a:lnTo>
                <a:pt x="48" y="354"/>
              </a:lnTo>
              <a:lnTo>
                <a:pt x="42" y="360"/>
              </a:lnTo>
              <a:lnTo>
                <a:pt x="30" y="360"/>
              </a:lnTo>
              <a:lnTo>
                <a:pt x="18" y="366"/>
              </a:lnTo>
              <a:lnTo>
                <a:pt x="12" y="366"/>
              </a:lnTo>
              <a:lnTo>
                <a:pt x="6" y="378"/>
              </a:lnTo>
              <a:lnTo>
                <a:pt x="0" y="378"/>
              </a:lnTo>
              <a:lnTo>
                <a:pt x="0" y="366"/>
              </a:lnTo>
              <a:lnTo>
                <a:pt x="0" y="354"/>
              </a:lnTo>
              <a:lnTo>
                <a:pt x="6" y="348"/>
              </a:lnTo>
              <a:lnTo>
                <a:pt x="6" y="336"/>
              </a:lnTo>
              <a:lnTo>
                <a:pt x="12" y="336"/>
              </a:lnTo>
              <a:lnTo>
                <a:pt x="18" y="330"/>
              </a:lnTo>
              <a:lnTo>
                <a:pt x="36" y="330"/>
              </a:lnTo>
              <a:lnTo>
                <a:pt x="36" y="324"/>
              </a:lnTo>
              <a:lnTo>
                <a:pt x="42" y="318"/>
              </a:lnTo>
              <a:lnTo>
                <a:pt x="42" y="306"/>
              </a:lnTo>
              <a:lnTo>
                <a:pt x="48" y="300"/>
              </a:lnTo>
              <a:lnTo>
                <a:pt x="48" y="294"/>
              </a:lnTo>
              <a:lnTo>
                <a:pt x="54" y="288"/>
              </a:lnTo>
              <a:lnTo>
                <a:pt x="72" y="288"/>
              </a:lnTo>
              <a:lnTo>
                <a:pt x="78" y="276"/>
              </a:lnTo>
              <a:lnTo>
                <a:pt x="78" y="240"/>
              </a:lnTo>
              <a:lnTo>
                <a:pt x="90" y="228"/>
              </a:lnTo>
              <a:close/>
            </a:path>
          </a:pathLst>
        </a:custGeom>
        <a:solidFill>
          <a:srgbClr val="00FFFF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4184236</xdr:colOff>
      <xdr:row>24</xdr:row>
      <xdr:rowOff>153735</xdr:rowOff>
    </xdr:from>
    <xdr:to>
      <xdr:col>4</xdr:col>
      <xdr:colOff>4944585</xdr:colOff>
      <xdr:row>30</xdr:row>
      <xdr:rowOff>13121</xdr:rowOff>
    </xdr:to>
    <xdr:sp macro="" textlink="">
      <xdr:nvSpPr>
        <xdr:cNvPr id="168" name="Murcia">
          <a:extLst>
            <a:ext uri="{FF2B5EF4-FFF2-40B4-BE49-F238E27FC236}">
              <a16:creationId xmlns:a16="http://schemas.microsoft.com/office/drawing/2014/main" id="{00000000-0008-0000-0600-0000A8000000}"/>
            </a:ext>
          </a:extLst>
        </xdr:cNvPr>
        <xdr:cNvSpPr>
          <a:spLocks/>
        </xdr:cNvSpPr>
      </xdr:nvSpPr>
      <xdr:spPr bwMode="auto">
        <a:xfrm>
          <a:off x="6108286" y="4125660"/>
          <a:ext cx="760349" cy="792836"/>
        </a:xfrm>
        <a:custGeom>
          <a:avLst/>
          <a:gdLst/>
          <a:ahLst/>
          <a:cxnLst>
            <a:cxn ang="0">
              <a:pos x="498" y="384"/>
            </a:cxn>
            <a:cxn ang="0">
              <a:pos x="492" y="390"/>
            </a:cxn>
            <a:cxn ang="0">
              <a:pos x="468" y="414"/>
            </a:cxn>
            <a:cxn ang="0">
              <a:pos x="480" y="438"/>
            </a:cxn>
            <a:cxn ang="0">
              <a:pos x="510" y="456"/>
            </a:cxn>
            <a:cxn ang="0">
              <a:pos x="504" y="426"/>
            </a:cxn>
            <a:cxn ang="0">
              <a:pos x="504" y="402"/>
            </a:cxn>
            <a:cxn ang="0">
              <a:pos x="516" y="456"/>
            </a:cxn>
            <a:cxn ang="0">
              <a:pos x="462" y="480"/>
            </a:cxn>
            <a:cxn ang="0">
              <a:pos x="432" y="486"/>
            </a:cxn>
            <a:cxn ang="0">
              <a:pos x="420" y="486"/>
            </a:cxn>
            <a:cxn ang="0">
              <a:pos x="396" y="486"/>
            </a:cxn>
            <a:cxn ang="0">
              <a:pos x="384" y="498"/>
            </a:cxn>
            <a:cxn ang="0">
              <a:pos x="378" y="498"/>
            </a:cxn>
            <a:cxn ang="0">
              <a:pos x="360" y="486"/>
            </a:cxn>
            <a:cxn ang="0">
              <a:pos x="336" y="492"/>
            </a:cxn>
            <a:cxn ang="0">
              <a:pos x="306" y="504"/>
            </a:cxn>
            <a:cxn ang="0">
              <a:pos x="270" y="534"/>
            </a:cxn>
            <a:cxn ang="0">
              <a:pos x="234" y="552"/>
            </a:cxn>
            <a:cxn ang="0">
              <a:pos x="162" y="510"/>
            </a:cxn>
            <a:cxn ang="0">
              <a:pos x="138" y="474"/>
            </a:cxn>
            <a:cxn ang="0">
              <a:pos x="120" y="444"/>
            </a:cxn>
            <a:cxn ang="0">
              <a:pos x="120" y="396"/>
            </a:cxn>
            <a:cxn ang="0">
              <a:pos x="78" y="342"/>
            </a:cxn>
            <a:cxn ang="0">
              <a:pos x="48" y="336"/>
            </a:cxn>
            <a:cxn ang="0">
              <a:pos x="24" y="324"/>
            </a:cxn>
            <a:cxn ang="0">
              <a:pos x="12" y="300"/>
            </a:cxn>
            <a:cxn ang="0">
              <a:pos x="6" y="294"/>
            </a:cxn>
            <a:cxn ang="0">
              <a:pos x="36" y="252"/>
            </a:cxn>
            <a:cxn ang="0">
              <a:pos x="48" y="222"/>
            </a:cxn>
            <a:cxn ang="0">
              <a:pos x="78" y="210"/>
            </a:cxn>
            <a:cxn ang="0">
              <a:pos x="96" y="186"/>
            </a:cxn>
            <a:cxn ang="0">
              <a:pos x="126" y="186"/>
            </a:cxn>
            <a:cxn ang="0">
              <a:pos x="162" y="162"/>
            </a:cxn>
            <a:cxn ang="0">
              <a:pos x="192" y="150"/>
            </a:cxn>
            <a:cxn ang="0">
              <a:pos x="204" y="162"/>
            </a:cxn>
            <a:cxn ang="0">
              <a:pos x="216" y="180"/>
            </a:cxn>
            <a:cxn ang="0">
              <a:pos x="240" y="174"/>
            </a:cxn>
            <a:cxn ang="0">
              <a:pos x="258" y="156"/>
            </a:cxn>
            <a:cxn ang="0">
              <a:pos x="270" y="132"/>
            </a:cxn>
            <a:cxn ang="0">
              <a:pos x="258" y="102"/>
            </a:cxn>
            <a:cxn ang="0">
              <a:pos x="276" y="72"/>
            </a:cxn>
            <a:cxn ang="0">
              <a:pos x="282" y="42"/>
            </a:cxn>
            <a:cxn ang="0">
              <a:pos x="294" y="30"/>
            </a:cxn>
            <a:cxn ang="0">
              <a:pos x="318" y="30"/>
            </a:cxn>
            <a:cxn ang="0">
              <a:pos x="348" y="0"/>
            </a:cxn>
            <a:cxn ang="0">
              <a:pos x="390" y="36"/>
            </a:cxn>
            <a:cxn ang="0">
              <a:pos x="408" y="60"/>
            </a:cxn>
            <a:cxn ang="0">
              <a:pos x="408" y="90"/>
            </a:cxn>
            <a:cxn ang="0">
              <a:pos x="402" y="114"/>
            </a:cxn>
            <a:cxn ang="0">
              <a:pos x="390" y="132"/>
            </a:cxn>
            <a:cxn ang="0">
              <a:pos x="402" y="162"/>
            </a:cxn>
            <a:cxn ang="0">
              <a:pos x="426" y="186"/>
            </a:cxn>
            <a:cxn ang="0">
              <a:pos x="408" y="234"/>
            </a:cxn>
            <a:cxn ang="0">
              <a:pos x="408" y="264"/>
            </a:cxn>
            <a:cxn ang="0">
              <a:pos x="432" y="300"/>
            </a:cxn>
            <a:cxn ang="0">
              <a:pos x="462" y="336"/>
            </a:cxn>
            <a:cxn ang="0">
              <a:pos x="498" y="354"/>
            </a:cxn>
          </a:cxnLst>
          <a:rect l="0" t="0" r="r" b="b"/>
          <a:pathLst>
            <a:path w="516" h="552">
              <a:moveTo>
                <a:pt x="498" y="354"/>
              </a:moveTo>
              <a:lnTo>
                <a:pt x="492" y="366"/>
              </a:lnTo>
              <a:lnTo>
                <a:pt x="498" y="384"/>
              </a:lnTo>
              <a:lnTo>
                <a:pt x="504" y="396"/>
              </a:lnTo>
              <a:lnTo>
                <a:pt x="498" y="396"/>
              </a:lnTo>
              <a:lnTo>
                <a:pt x="492" y="390"/>
              </a:lnTo>
              <a:lnTo>
                <a:pt x="486" y="390"/>
              </a:lnTo>
              <a:lnTo>
                <a:pt x="474" y="402"/>
              </a:lnTo>
              <a:lnTo>
                <a:pt x="468" y="414"/>
              </a:lnTo>
              <a:lnTo>
                <a:pt x="468" y="426"/>
              </a:lnTo>
              <a:lnTo>
                <a:pt x="474" y="432"/>
              </a:lnTo>
              <a:lnTo>
                <a:pt x="480" y="438"/>
              </a:lnTo>
              <a:lnTo>
                <a:pt x="480" y="444"/>
              </a:lnTo>
              <a:lnTo>
                <a:pt x="504" y="456"/>
              </a:lnTo>
              <a:lnTo>
                <a:pt x="510" y="456"/>
              </a:lnTo>
              <a:lnTo>
                <a:pt x="504" y="450"/>
              </a:lnTo>
              <a:lnTo>
                <a:pt x="504" y="438"/>
              </a:lnTo>
              <a:lnTo>
                <a:pt x="504" y="426"/>
              </a:lnTo>
              <a:lnTo>
                <a:pt x="498" y="408"/>
              </a:lnTo>
              <a:lnTo>
                <a:pt x="498" y="402"/>
              </a:lnTo>
              <a:lnTo>
                <a:pt x="504" y="402"/>
              </a:lnTo>
              <a:lnTo>
                <a:pt x="504" y="414"/>
              </a:lnTo>
              <a:lnTo>
                <a:pt x="504" y="432"/>
              </a:lnTo>
              <a:lnTo>
                <a:pt x="516" y="456"/>
              </a:lnTo>
              <a:lnTo>
                <a:pt x="510" y="468"/>
              </a:lnTo>
              <a:lnTo>
                <a:pt x="480" y="480"/>
              </a:lnTo>
              <a:lnTo>
                <a:pt x="462" y="480"/>
              </a:lnTo>
              <a:lnTo>
                <a:pt x="462" y="486"/>
              </a:lnTo>
              <a:lnTo>
                <a:pt x="456" y="486"/>
              </a:lnTo>
              <a:lnTo>
                <a:pt x="432" y="486"/>
              </a:lnTo>
              <a:lnTo>
                <a:pt x="438" y="480"/>
              </a:lnTo>
              <a:lnTo>
                <a:pt x="426" y="480"/>
              </a:lnTo>
              <a:lnTo>
                <a:pt x="420" y="486"/>
              </a:lnTo>
              <a:lnTo>
                <a:pt x="420" y="480"/>
              </a:lnTo>
              <a:lnTo>
                <a:pt x="414" y="480"/>
              </a:lnTo>
              <a:lnTo>
                <a:pt x="396" y="486"/>
              </a:lnTo>
              <a:lnTo>
                <a:pt x="384" y="486"/>
              </a:lnTo>
              <a:lnTo>
                <a:pt x="384" y="492"/>
              </a:lnTo>
              <a:lnTo>
                <a:pt x="384" y="498"/>
              </a:lnTo>
              <a:lnTo>
                <a:pt x="390" y="498"/>
              </a:lnTo>
              <a:lnTo>
                <a:pt x="396" y="504"/>
              </a:lnTo>
              <a:lnTo>
                <a:pt x="378" y="498"/>
              </a:lnTo>
              <a:lnTo>
                <a:pt x="372" y="492"/>
              </a:lnTo>
              <a:lnTo>
                <a:pt x="372" y="486"/>
              </a:lnTo>
              <a:lnTo>
                <a:pt x="360" y="486"/>
              </a:lnTo>
              <a:lnTo>
                <a:pt x="354" y="486"/>
              </a:lnTo>
              <a:lnTo>
                <a:pt x="342" y="486"/>
              </a:lnTo>
              <a:lnTo>
                <a:pt x="336" y="492"/>
              </a:lnTo>
              <a:lnTo>
                <a:pt x="324" y="486"/>
              </a:lnTo>
              <a:lnTo>
                <a:pt x="318" y="492"/>
              </a:lnTo>
              <a:lnTo>
                <a:pt x="306" y="504"/>
              </a:lnTo>
              <a:lnTo>
                <a:pt x="294" y="516"/>
              </a:lnTo>
              <a:lnTo>
                <a:pt x="276" y="522"/>
              </a:lnTo>
              <a:lnTo>
                <a:pt x="270" y="534"/>
              </a:lnTo>
              <a:lnTo>
                <a:pt x="276" y="540"/>
              </a:lnTo>
              <a:lnTo>
                <a:pt x="258" y="546"/>
              </a:lnTo>
              <a:lnTo>
                <a:pt x="234" y="552"/>
              </a:lnTo>
              <a:lnTo>
                <a:pt x="192" y="516"/>
              </a:lnTo>
              <a:lnTo>
                <a:pt x="168" y="516"/>
              </a:lnTo>
              <a:lnTo>
                <a:pt x="162" y="510"/>
              </a:lnTo>
              <a:lnTo>
                <a:pt x="156" y="498"/>
              </a:lnTo>
              <a:lnTo>
                <a:pt x="144" y="486"/>
              </a:lnTo>
              <a:lnTo>
                <a:pt x="138" y="474"/>
              </a:lnTo>
              <a:lnTo>
                <a:pt x="132" y="456"/>
              </a:lnTo>
              <a:lnTo>
                <a:pt x="120" y="450"/>
              </a:lnTo>
              <a:lnTo>
                <a:pt x="120" y="444"/>
              </a:lnTo>
              <a:lnTo>
                <a:pt x="114" y="426"/>
              </a:lnTo>
              <a:lnTo>
                <a:pt x="114" y="414"/>
              </a:lnTo>
              <a:lnTo>
                <a:pt x="120" y="396"/>
              </a:lnTo>
              <a:lnTo>
                <a:pt x="120" y="354"/>
              </a:lnTo>
              <a:lnTo>
                <a:pt x="84" y="354"/>
              </a:lnTo>
              <a:lnTo>
                <a:pt x="78" y="342"/>
              </a:lnTo>
              <a:lnTo>
                <a:pt x="60" y="342"/>
              </a:lnTo>
              <a:lnTo>
                <a:pt x="54" y="342"/>
              </a:lnTo>
              <a:lnTo>
                <a:pt x="48" y="336"/>
              </a:lnTo>
              <a:lnTo>
                <a:pt x="42" y="336"/>
              </a:lnTo>
              <a:lnTo>
                <a:pt x="36" y="330"/>
              </a:lnTo>
              <a:lnTo>
                <a:pt x="24" y="324"/>
              </a:lnTo>
              <a:lnTo>
                <a:pt x="18" y="312"/>
              </a:lnTo>
              <a:lnTo>
                <a:pt x="12" y="306"/>
              </a:lnTo>
              <a:lnTo>
                <a:pt x="12" y="300"/>
              </a:lnTo>
              <a:lnTo>
                <a:pt x="6" y="300"/>
              </a:lnTo>
              <a:lnTo>
                <a:pt x="0" y="300"/>
              </a:lnTo>
              <a:lnTo>
                <a:pt x="6" y="294"/>
              </a:lnTo>
              <a:lnTo>
                <a:pt x="12" y="282"/>
              </a:lnTo>
              <a:lnTo>
                <a:pt x="18" y="270"/>
              </a:lnTo>
              <a:lnTo>
                <a:pt x="36" y="252"/>
              </a:lnTo>
              <a:lnTo>
                <a:pt x="36" y="246"/>
              </a:lnTo>
              <a:lnTo>
                <a:pt x="42" y="234"/>
              </a:lnTo>
              <a:lnTo>
                <a:pt x="48" y="222"/>
              </a:lnTo>
              <a:lnTo>
                <a:pt x="54" y="216"/>
              </a:lnTo>
              <a:lnTo>
                <a:pt x="66" y="210"/>
              </a:lnTo>
              <a:lnTo>
                <a:pt x="78" y="210"/>
              </a:lnTo>
              <a:lnTo>
                <a:pt x="90" y="192"/>
              </a:lnTo>
              <a:lnTo>
                <a:pt x="90" y="186"/>
              </a:lnTo>
              <a:lnTo>
                <a:pt x="96" y="186"/>
              </a:lnTo>
              <a:lnTo>
                <a:pt x="102" y="192"/>
              </a:lnTo>
              <a:lnTo>
                <a:pt x="120" y="192"/>
              </a:lnTo>
              <a:lnTo>
                <a:pt x="126" y="186"/>
              </a:lnTo>
              <a:lnTo>
                <a:pt x="138" y="180"/>
              </a:lnTo>
              <a:lnTo>
                <a:pt x="144" y="174"/>
              </a:lnTo>
              <a:lnTo>
                <a:pt x="162" y="162"/>
              </a:lnTo>
              <a:lnTo>
                <a:pt x="174" y="156"/>
              </a:lnTo>
              <a:lnTo>
                <a:pt x="180" y="150"/>
              </a:lnTo>
              <a:lnTo>
                <a:pt x="192" y="150"/>
              </a:lnTo>
              <a:lnTo>
                <a:pt x="198" y="150"/>
              </a:lnTo>
              <a:lnTo>
                <a:pt x="198" y="156"/>
              </a:lnTo>
              <a:lnTo>
                <a:pt x="204" y="162"/>
              </a:lnTo>
              <a:lnTo>
                <a:pt x="204" y="174"/>
              </a:lnTo>
              <a:lnTo>
                <a:pt x="210" y="180"/>
              </a:lnTo>
              <a:lnTo>
                <a:pt x="216" y="180"/>
              </a:lnTo>
              <a:lnTo>
                <a:pt x="228" y="180"/>
              </a:lnTo>
              <a:lnTo>
                <a:pt x="234" y="180"/>
              </a:lnTo>
              <a:lnTo>
                <a:pt x="240" y="174"/>
              </a:lnTo>
              <a:lnTo>
                <a:pt x="246" y="162"/>
              </a:lnTo>
              <a:lnTo>
                <a:pt x="252" y="156"/>
              </a:lnTo>
              <a:lnTo>
                <a:pt x="258" y="156"/>
              </a:lnTo>
              <a:lnTo>
                <a:pt x="270" y="156"/>
              </a:lnTo>
              <a:lnTo>
                <a:pt x="270" y="144"/>
              </a:lnTo>
              <a:lnTo>
                <a:pt x="270" y="132"/>
              </a:lnTo>
              <a:lnTo>
                <a:pt x="270" y="126"/>
              </a:lnTo>
              <a:lnTo>
                <a:pt x="270" y="114"/>
              </a:lnTo>
              <a:lnTo>
                <a:pt x="258" y="102"/>
              </a:lnTo>
              <a:lnTo>
                <a:pt x="258" y="90"/>
              </a:lnTo>
              <a:lnTo>
                <a:pt x="270" y="72"/>
              </a:lnTo>
              <a:lnTo>
                <a:pt x="276" y="72"/>
              </a:lnTo>
              <a:lnTo>
                <a:pt x="282" y="66"/>
              </a:lnTo>
              <a:lnTo>
                <a:pt x="282" y="54"/>
              </a:lnTo>
              <a:lnTo>
                <a:pt x="282" y="42"/>
              </a:lnTo>
              <a:lnTo>
                <a:pt x="282" y="36"/>
              </a:lnTo>
              <a:lnTo>
                <a:pt x="288" y="30"/>
              </a:lnTo>
              <a:lnTo>
                <a:pt x="294" y="30"/>
              </a:lnTo>
              <a:lnTo>
                <a:pt x="294" y="36"/>
              </a:lnTo>
              <a:lnTo>
                <a:pt x="306" y="36"/>
              </a:lnTo>
              <a:lnTo>
                <a:pt x="318" y="30"/>
              </a:lnTo>
              <a:lnTo>
                <a:pt x="324" y="24"/>
              </a:lnTo>
              <a:lnTo>
                <a:pt x="330" y="12"/>
              </a:lnTo>
              <a:lnTo>
                <a:pt x="348" y="0"/>
              </a:lnTo>
              <a:lnTo>
                <a:pt x="366" y="6"/>
              </a:lnTo>
              <a:lnTo>
                <a:pt x="372" y="24"/>
              </a:lnTo>
              <a:lnTo>
                <a:pt x="390" y="36"/>
              </a:lnTo>
              <a:lnTo>
                <a:pt x="402" y="36"/>
              </a:lnTo>
              <a:lnTo>
                <a:pt x="402" y="54"/>
              </a:lnTo>
              <a:lnTo>
                <a:pt x="408" y="60"/>
              </a:lnTo>
              <a:lnTo>
                <a:pt x="408" y="72"/>
              </a:lnTo>
              <a:lnTo>
                <a:pt x="408" y="84"/>
              </a:lnTo>
              <a:lnTo>
                <a:pt x="408" y="90"/>
              </a:lnTo>
              <a:lnTo>
                <a:pt x="402" y="96"/>
              </a:lnTo>
              <a:lnTo>
                <a:pt x="402" y="102"/>
              </a:lnTo>
              <a:lnTo>
                <a:pt x="402" y="114"/>
              </a:lnTo>
              <a:lnTo>
                <a:pt x="396" y="120"/>
              </a:lnTo>
              <a:lnTo>
                <a:pt x="390" y="126"/>
              </a:lnTo>
              <a:lnTo>
                <a:pt x="390" y="132"/>
              </a:lnTo>
              <a:lnTo>
                <a:pt x="390" y="156"/>
              </a:lnTo>
              <a:lnTo>
                <a:pt x="390" y="162"/>
              </a:lnTo>
              <a:lnTo>
                <a:pt x="402" y="162"/>
              </a:lnTo>
              <a:lnTo>
                <a:pt x="408" y="174"/>
              </a:lnTo>
              <a:lnTo>
                <a:pt x="414" y="180"/>
              </a:lnTo>
              <a:lnTo>
                <a:pt x="426" y="186"/>
              </a:lnTo>
              <a:lnTo>
                <a:pt x="426" y="204"/>
              </a:lnTo>
              <a:lnTo>
                <a:pt x="414" y="216"/>
              </a:lnTo>
              <a:lnTo>
                <a:pt x="408" y="234"/>
              </a:lnTo>
              <a:lnTo>
                <a:pt x="402" y="240"/>
              </a:lnTo>
              <a:lnTo>
                <a:pt x="402" y="252"/>
              </a:lnTo>
              <a:lnTo>
                <a:pt x="408" y="264"/>
              </a:lnTo>
              <a:lnTo>
                <a:pt x="408" y="276"/>
              </a:lnTo>
              <a:lnTo>
                <a:pt x="426" y="282"/>
              </a:lnTo>
              <a:lnTo>
                <a:pt x="432" y="300"/>
              </a:lnTo>
              <a:lnTo>
                <a:pt x="438" y="306"/>
              </a:lnTo>
              <a:lnTo>
                <a:pt x="450" y="330"/>
              </a:lnTo>
              <a:lnTo>
                <a:pt x="462" y="336"/>
              </a:lnTo>
              <a:lnTo>
                <a:pt x="474" y="342"/>
              </a:lnTo>
              <a:lnTo>
                <a:pt x="480" y="354"/>
              </a:lnTo>
              <a:lnTo>
                <a:pt x="498" y="354"/>
              </a:lnTo>
              <a:close/>
            </a:path>
          </a:pathLst>
        </a:custGeom>
        <a:solidFill>
          <a:srgbClr val="00FFFF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4532340</xdr:colOff>
      <xdr:row>17</xdr:row>
      <xdr:rowOff>121088</xdr:rowOff>
    </xdr:from>
    <xdr:to>
      <xdr:col>4</xdr:col>
      <xdr:colOff>5416467</xdr:colOff>
      <xdr:row>27</xdr:row>
      <xdr:rowOff>147833</xdr:rowOff>
    </xdr:to>
    <xdr:sp macro="" textlink="">
      <xdr:nvSpPr>
        <xdr:cNvPr id="169" name="Comunidad Valenciana">
          <a:extLst>
            <a:ext uri="{FF2B5EF4-FFF2-40B4-BE49-F238E27FC236}">
              <a16:creationId xmlns:a16="http://schemas.microsoft.com/office/drawing/2014/main" id="{00000000-0008-0000-0600-0000A9000000}"/>
            </a:ext>
          </a:extLst>
        </xdr:cNvPr>
        <xdr:cNvSpPr>
          <a:spLocks/>
        </xdr:cNvSpPr>
      </xdr:nvSpPr>
      <xdr:spPr bwMode="auto">
        <a:xfrm>
          <a:off x="6456390" y="2959538"/>
          <a:ext cx="884127" cy="1645995"/>
        </a:xfrm>
        <a:custGeom>
          <a:avLst/>
          <a:gdLst/>
          <a:ahLst/>
          <a:cxnLst>
            <a:cxn ang="0">
              <a:pos x="210" y="1122"/>
            </a:cxn>
            <a:cxn ang="0">
              <a:pos x="168" y="1056"/>
            </a:cxn>
            <a:cxn ang="0">
              <a:pos x="186" y="996"/>
            </a:cxn>
            <a:cxn ang="0">
              <a:pos x="150" y="954"/>
            </a:cxn>
            <a:cxn ang="0">
              <a:pos x="162" y="906"/>
            </a:cxn>
            <a:cxn ang="0">
              <a:pos x="168" y="864"/>
            </a:cxn>
            <a:cxn ang="0">
              <a:pos x="192" y="828"/>
            </a:cxn>
            <a:cxn ang="0">
              <a:pos x="192" y="774"/>
            </a:cxn>
            <a:cxn ang="0">
              <a:pos x="168" y="726"/>
            </a:cxn>
            <a:cxn ang="0">
              <a:pos x="78" y="684"/>
            </a:cxn>
            <a:cxn ang="0">
              <a:pos x="96" y="630"/>
            </a:cxn>
            <a:cxn ang="0">
              <a:pos x="72" y="570"/>
            </a:cxn>
            <a:cxn ang="0">
              <a:pos x="30" y="558"/>
            </a:cxn>
            <a:cxn ang="0">
              <a:pos x="6" y="540"/>
            </a:cxn>
            <a:cxn ang="0">
              <a:pos x="18" y="474"/>
            </a:cxn>
            <a:cxn ang="0">
              <a:pos x="42" y="444"/>
            </a:cxn>
            <a:cxn ang="0">
              <a:pos x="66" y="432"/>
            </a:cxn>
            <a:cxn ang="0">
              <a:pos x="84" y="354"/>
            </a:cxn>
            <a:cxn ang="0">
              <a:pos x="108" y="330"/>
            </a:cxn>
            <a:cxn ang="0">
              <a:pos x="192" y="372"/>
            </a:cxn>
            <a:cxn ang="0">
              <a:pos x="210" y="312"/>
            </a:cxn>
            <a:cxn ang="0">
              <a:pos x="258" y="282"/>
            </a:cxn>
            <a:cxn ang="0">
              <a:pos x="276" y="228"/>
            </a:cxn>
            <a:cxn ang="0">
              <a:pos x="318" y="210"/>
            </a:cxn>
            <a:cxn ang="0">
              <a:pos x="354" y="150"/>
            </a:cxn>
            <a:cxn ang="0">
              <a:pos x="348" y="120"/>
            </a:cxn>
            <a:cxn ang="0">
              <a:pos x="318" y="60"/>
            </a:cxn>
            <a:cxn ang="0">
              <a:pos x="360" y="24"/>
            </a:cxn>
            <a:cxn ang="0">
              <a:pos x="402" y="18"/>
            </a:cxn>
            <a:cxn ang="0">
              <a:pos x="456" y="30"/>
            </a:cxn>
            <a:cxn ang="0">
              <a:pos x="498" y="6"/>
            </a:cxn>
            <a:cxn ang="0">
              <a:pos x="510" y="48"/>
            </a:cxn>
            <a:cxn ang="0">
              <a:pos x="570" y="66"/>
            </a:cxn>
            <a:cxn ang="0">
              <a:pos x="600" y="102"/>
            </a:cxn>
            <a:cxn ang="0">
              <a:pos x="552" y="198"/>
            </a:cxn>
            <a:cxn ang="0">
              <a:pos x="528" y="234"/>
            </a:cxn>
            <a:cxn ang="0">
              <a:pos x="498" y="288"/>
            </a:cxn>
            <a:cxn ang="0">
              <a:pos x="456" y="342"/>
            </a:cxn>
            <a:cxn ang="0">
              <a:pos x="432" y="342"/>
            </a:cxn>
            <a:cxn ang="0">
              <a:pos x="444" y="378"/>
            </a:cxn>
            <a:cxn ang="0">
              <a:pos x="402" y="426"/>
            </a:cxn>
            <a:cxn ang="0">
              <a:pos x="378" y="492"/>
            </a:cxn>
            <a:cxn ang="0">
              <a:pos x="378" y="588"/>
            </a:cxn>
            <a:cxn ang="0">
              <a:pos x="354" y="582"/>
            </a:cxn>
            <a:cxn ang="0">
              <a:pos x="354" y="600"/>
            </a:cxn>
            <a:cxn ang="0">
              <a:pos x="384" y="612"/>
            </a:cxn>
            <a:cxn ang="0">
              <a:pos x="408" y="678"/>
            </a:cxn>
            <a:cxn ang="0">
              <a:pos x="456" y="750"/>
            </a:cxn>
            <a:cxn ang="0">
              <a:pos x="522" y="774"/>
            </a:cxn>
            <a:cxn ang="0">
              <a:pos x="546" y="798"/>
            </a:cxn>
            <a:cxn ang="0">
              <a:pos x="534" y="822"/>
            </a:cxn>
            <a:cxn ang="0">
              <a:pos x="504" y="840"/>
            </a:cxn>
            <a:cxn ang="0">
              <a:pos x="468" y="864"/>
            </a:cxn>
            <a:cxn ang="0">
              <a:pos x="456" y="888"/>
            </a:cxn>
            <a:cxn ang="0">
              <a:pos x="420" y="900"/>
            </a:cxn>
            <a:cxn ang="0">
              <a:pos x="372" y="936"/>
            </a:cxn>
            <a:cxn ang="0">
              <a:pos x="366" y="966"/>
            </a:cxn>
            <a:cxn ang="0">
              <a:pos x="330" y="978"/>
            </a:cxn>
            <a:cxn ang="0">
              <a:pos x="324" y="1032"/>
            </a:cxn>
            <a:cxn ang="0">
              <a:pos x="288" y="1062"/>
            </a:cxn>
            <a:cxn ang="0">
              <a:pos x="270" y="1122"/>
            </a:cxn>
          </a:cxnLst>
          <a:rect l="0" t="0" r="r" b="b"/>
          <a:pathLst>
            <a:path w="600" h="1146">
              <a:moveTo>
                <a:pt x="258" y="1146"/>
              </a:moveTo>
              <a:lnTo>
                <a:pt x="240" y="1146"/>
              </a:lnTo>
              <a:lnTo>
                <a:pt x="234" y="1134"/>
              </a:lnTo>
              <a:lnTo>
                <a:pt x="222" y="1128"/>
              </a:lnTo>
              <a:lnTo>
                <a:pt x="210" y="1122"/>
              </a:lnTo>
              <a:lnTo>
                <a:pt x="198" y="1098"/>
              </a:lnTo>
              <a:lnTo>
                <a:pt x="192" y="1092"/>
              </a:lnTo>
              <a:lnTo>
                <a:pt x="186" y="1074"/>
              </a:lnTo>
              <a:lnTo>
                <a:pt x="168" y="1068"/>
              </a:lnTo>
              <a:lnTo>
                <a:pt x="168" y="1056"/>
              </a:lnTo>
              <a:lnTo>
                <a:pt x="162" y="1044"/>
              </a:lnTo>
              <a:lnTo>
                <a:pt x="162" y="1032"/>
              </a:lnTo>
              <a:lnTo>
                <a:pt x="168" y="1026"/>
              </a:lnTo>
              <a:lnTo>
                <a:pt x="174" y="1008"/>
              </a:lnTo>
              <a:lnTo>
                <a:pt x="186" y="996"/>
              </a:lnTo>
              <a:lnTo>
                <a:pt x="186" y="978"/>
              </a:lnTo>
              <a:lnTo>
                <a:pt x="174" y="972"/>
              </a:lnTo>
              <a:lnTo>
                <a:pt x="168" y="966"/>
              </a:lnTo>
              <a:lnTo>
                <a:pt x="162" y="954"/>
              </a:lnTo>
              <a:lnTo>
                <a:pt x="150" y="954"/>
              </a:lnTo>
              <a:lnTo>
                <a:pt x="150" y="948"/>
              </a:lnTo>
              <a:lnTo>
                <a:pt x="150" y="924"/>
              </a:lnTo>
              <a:lnTo>
                <a:pt x="150" y="918"/>
              </a:lnTo>
              <a:lnTo>
                <a:pt x="156" y="912"/>
              </a:lnTo>
              <a:lnTo>
                <a:pt x="162" y="906"/>
              </a:lnTo>
              <a:lnTo>
                <a:pt x="162" y="894"/>
              </a:lnTo>
              <a:lnTo>
                <a:pt x="162" y="888"/>
              </a:lnTo>
              <a:lnTo>
                <a:pt x="168" y="882"/>
              </a:lnTo>
              <a:lnTo>
                <a:pt x="168" y="876"/>
              </a:lnTo>
              <a:lnTo>
                <a:pt x="168" y="864"/>
              </a:lnTo>
              <a:lnTo>
                <a:pt x="168" y="852"/>
              </a:lnTo>
              <a:lnTo>
                <a:pt x="162" y="846"/>
              </a:lnTo>
              <a:lnTo>
                <a:pt x="162" y="828"/>
              </a:lnTo>
              <a:lnTo>
                <a:pt x="174" y="834"/>
              </a:lnTo>
              <a:lnTo>
                <a:pt x="192" y="828"/>
              </a:lnTo>
              <a:lnTo>
                <a:pt x="192" y="816"/>
              </a:lnTo>
              <a:lnTo>
                <a:pt x="186" y="804"/>
              </a:lnTo>
              <a:lnTo>
                <a:pt x="174" y="798"/>
              </a:lnTo>
              <a:lnTo>
                <a:pt x="186" y="786"/>
              </a:lnTo>
              <a:lnTo>
                <a:pt x="192" y="774"/>
              </a:lnTo>
              <a:lnTo>
                <a:pt x="192" y="744"/>
              </a:lnTo>
              <a:lnTo>
                <a:pt x="186" y="738"/>
              </a:lnTo>
              <a:lnTo>
                <a:pt x="186" y="732"/>
              </a:lnTo>
              <a:lnTo>
                <a:pt x="174" y="726"/>
              </a:lnTo>
              <a:lnTo>
                <a:pt x="168" y="726"/>
              </a:lnTo>
              <a:lnTo>
                <a:pt x="156" y="732"/>
              </a:lnTo>
              <a:lnTo>
                <a:pt x="132" y="732"/>
              </a:lnTo>
              <a:lnTo>
                <a:pt x="120" y="726"/>
              </a:lnTo>
              <a:lnTo>
                <a:pt x="90" y="696"/>
              </a:lnTo>
              <a:lnTo>
                <a:pt x="78" y="684"/>
              </a:lnTo>
              <a:lnTo>
                <a:pt x="84" y="672"/>
              </a:lnTo>
              <a:lnTo>
                <a:pt x="84" y="660"/>
              </a:lnTo>
              <a:lnTo>
                <a:pt x="90" y="648"/>
              </a:lnTo>
              <a:lnTo>
                <a:pt x="96" y="642"/>
              </a:lnTo>
              <a:lnTo>
                <a:pt x="96" y="630"/>
              </a:lnTo>
              <a:lnTo>
                <a:pt x="114" y="612"/>
              </a:lnTo>
              <a:lnTo>
                <a:pt x="108" y="594"/>
              </a:lnTo>
              <a:lnTo>
                <a:pt x="108" y="582"/>
              </a:lnTo>
              <a:lnTo>
                <a:pt x="90" y="582"/>
              </a:lnTo>
              <a:lnTo>
                <a:pt x="72" y="570"/>
              </a:lnTo>
              <a:lnTo>
                <a:pt x="66" y="570"/>
              </a:lnTo>
              <a:lnTo>
                <a:pt x="48" y="564"/>
              </a:lnTo>
              <a:lnTo>
                <a:pt x="42" y="558"/>
              </a:lnTo>
              <a:lnTo>
                <a:pt x="30" y="564"/>
              </a:lnTo>
              <a:lnTo>
                <a:pt x="30" y="558"/>
              </a:lnTo>
              <a:lnTo>
                <a:pt x="18" y="558"/>
              </a:lnTo>
              <a:lnTo>
                <a:pt x="18" y="552"/>
              </a:lnTo>
              <a:lnTo>
                <a:pt x="12" y="552"/>
              </a:lnTo>
              <a:lnTo>
                <a:pt x="12" y="540"/>
              </a:lnTo>
              <a:lnTo>
                <a:pt x="6" y="540"/>
              </a:lnTo>
              <a:lnTo>
                <a:pt x="0" y="534"/>
              </a:lnTo>
              <a:lnTo>
                <a:pt x="0" y="510"/>
              </a:lnTo>
              <a:lnTo>
                <a:pt x="6" y="504"/>
              </a:lnTo>
              <a:lnTo>
                <a:pt x="6" y="480"/>
              </a:lnTo>
              <a:lnTo>
                <a:pt x="18" y="474"/>
              </a:lnTo>
              <a:lnTo>
                <a:pt x="18" y="468"/>
              </a:lnTo>
              <a:lnTo>
                <a:pt x="30" y="462"/>
              </a:lnTo>
              <a:lnTo>
                <a:pt x="36" y="462"/>
              </a:lnTo>
              <a:lnTo>
                <a:pt x="36" y="450"/>
              </a:lnTo>
              <a:lnTo>
                <a:pt x="42" y="444"/>
              </a:lnTo>
              <a:lnTo>
                <a:pt x="42" y="438"/>
              </a:lnTo>
              <a:lnTo>
                <a:pt x="48" y="438"/>
              </a:lnTo>
              <a:lnTo>
                <a:pt x="48" y="444"/>
              </a:lnTo>
              <a:lnTo>
                <a:pt x="66" y="444"/>
              </a:lnTo>
              <a:lnTo>
                <a:pt x="66" y="432"/>
              </a:lnTo>
              <a:lnTo>
                <a:pt x="72" y="420"/>
              </a:lnTo>
              <a:lnTo>
                <a:pt x="78" y="408"/>
              </a:lnTo>
              <a:lnTo>
                <a:pt x="78" y="378"/>
              </a:lnTo>
              <a:lnTo>
                <a:pt x="84" y="372"/>
              </a:lnTo>
              <a:lnTo>
                <a:pt x="84" y="354"/>
              </a:lnTo>
              <a:lnTo>
                <a:pt x="78" y="348"/>
              </a:lnTo>
              <a:lnTo>
                <a:pt x="78" y="342"/>
              </a:lnTo>
              <a:lnTo>
                <a:pt x="84" y="342"/>
              </a:lnTo>
              <a:lnTo>
                <a:pt x="96" y="324"/>
              </a:lnTo>
              <a:lnTo>
                <a:pt x="108" y="330"/>
              </a:lnTo>
              <a:lnTo>
                <a:pt x="120" y="324"/>
              </a:lnTo>
              <a:lnTo>
                <a:pt x="168" y="324"/>
              </a:lnTo>
              <a:lnTo>
                <a:pt x="174" y="330"/>
              </a:lnTo>
              <a:lnTo>
                <a:pt x="174" y="372"/>
              </a:lnTo>
              <a:lnTo>
                <a:pt x="192" y="372"/>
              </a:lnTo>
              <a:lnTo>
                <a:pt x="204" y="354"/>
              </a:lnTo>
              <a:lnTo>
                <a:pt x="204" y="348"/>
              </a:lnTo>
              <a:lnTo>
                <a:pt x="198" y="342"/>
              </a:lnTo>
              <a:lnTo>
                <a:pt x="198" y="318"/>
              </a:lnTo>
              <a:lnTo>
                <a:pt x="210" y="312"/>
              </a:lnTo>
              <a:lnTo>
                <a:pt x="210" y="300"/>
              </a:lnTo>
              <a:lnTo>
                <a:pt x="222" y="294"/>
              </a:lnTo>
              <a:lnTo>
                <a:pt x="234" y="294"/>
              </a:lnTo>
              <a:lnTo>
                <a:pt x="246" y="282"/>
              </a:lnTo>
              <a:lnTo>
                <a:pt x="258" y="282"/>
              </a:lnTo>
              <a:lnTo>
                <a:pt x="258" y="264"/>
              </a:lnTo>
              <a:lnTo>
                <a:pt x="264" y="258"/>
              </a:lnTo>
              <a:lnTo>
                <a:pt x="270" y="258"/>
              </a:lnTo>
              <a:lnTo>
                <a:pt x="270" y="234"/>
              </a:lnTo>
              <a:lnTo>
                <a:pt x="276" y="228"/>
              </a:lnTo>
              <a:lnTo>
                <a:pt x="276" y="210"/>
              </a:lnTo>
              <a:lnTo>
                <a:pt x="282" y="222"/>
              </a:lnTo>
              <a:lnTo>
                <a:pt x="306" y="222"/>
              </a:lnTo>
              <a:lnTo>
                <a:pt x="306" y="210"/>
              </a:lnTo>
              <a:lnTo>
                <a:pt x="318" y="210"/>
              </a:lnTo>
              <a:lnTo>
                <a:pt x="318" y="198"/>
              </a:lnTo>
              <a:lnTo>
                <a:pt x="342" y="174"/>
              </a:lnTo>
              <a:lnTo>
                <a:pt x="348" y="174"/>
              </a:lnTo>
              <a:lnTo>
                <a:pt x="354" y="168"/>
              </a:lnTo>
              <a:lnTo>
                <a:pt x="354" y="150"/>
              </a:lnTo>
              <a:lnTo>
                <a:pt x="348" y="144"/>
              </a:lnTo>
              <a:lnTo>
                <a:pt x="336" y="138"/>
              </a:lnTo>
              <a:lnTo>
                <a:pt x="336" y="126"/>
              </a:lnTo>
              <a:lnTo>
                <a:pt x="342" y="120"/>
              </a:lnTo>
              <a:lnTo>
                <a:pt x="348" y="120"/>
              </a:lnTo>
              <a:lnTo>
                <a:pt x="354" y="114"/>
              </a:lnTo>
              <a:lnTo>
                <a:pt x="348" y="108"/>
              </a:lnTo>
              <a:lnTo>
                <a:pt x="348" y="78"/>
              </a:lnTo>
              <a:lnTo>
                <a:pt x="336" y="78"/>
              </a:lnTo>
              <a:lnTo>
                <a:pt x="318" y="60"/>
              </a:lnTo>
              <a:lnTo>
                <a:pt x="318" y="48"/>
              </a:lnTo>
              <a:lnTo>
                <a:pt x="336" y="48"/>
              </a:lnTo>
              <a:lnTo>
                <a:pt x="342" y="54"/>
              </a:lnTo>
              <a:lnTo>
                <a:pt x="360" y="30"/>
              </a:lnTo>
              <a:lnTo>
                <a:pt x="360" y="24"/>
              </a:lnTo>
              <a:lnTo>
                <a:pt x="366" y="6"/>
              </a:lnTo>
              <a:lnTo>
                <a:pt x="378" y="0"/>
              </a:lnTo>
              <a:lnTo>
                <a:pt x="384" y="0"/>
              </a:lnTo>
              <a:lnTo>
                <a:pt x="390" y="6"/>
              </a:lnTo>
              <a:lnTo>
                <a:pt x="402" y="18"/>
              </a:lnTo>
              <a:lnTo>
                <a:pt x="414" y="18"/>
              </a:lnTo>
              <a:lnTo>
                <a:pt x="420" y="24"/>
              </a:lnTo>
              <a:lnTo>
                <a:pt x="432" y="24"/>
              </a:lnTo>
              <a:lnTo>
                <a:pt x="438" y="30"/>
              </a:lnTo>
              <a:lnTo>
                <a:pt x="456" y="30"/>
              </a:lnTo>
              <a:lnTo>
                <a:pt x="462" y="24"/>
              </a:lnTo>
              <a:lnTo>
                <a:pt x="462" y="18"/>
              </a:lnTo>
              <a:lnTo>
                <a:pt x="480" y="18"/>
              </a:lnTo>
              <a:lnTo>
                <a:pt x="492" y="18"/>
              </a:lnTo>
              <a:lnTo>
                <a:pt x="498" y="6"/>
              </a:lnTo>
              <a:lnTo>
                <a:pt x="504" y="18"/>
              </a:lnTo>
              <a:lnTo>
                <a:pt x="510" y="18"/>
              </a:lnTo>
              <a:lnTo>
                <a:pt x="516" y="24"/>
              </a:lnTo>
              <a:lnTo>
                <a:pt x="510" y="30"/>
              </a:lnTo>
              <a:lnTo>
                <a:pt x="510" y="48"/>
              </a:lnTo>
              <a:lnTo>
                <a:pt x="516" y="54"/>
              </a:lnTo>
              <a:lnTo>
                <a:pt x="534" y="54"/>
              </a:lnTo>
              <a:lnTo>
                <a:pt x="546" y="60"/>
              </a:lnTo>
              <a:lnTo>
                <a:pt x="558" y="60"/>
              </a:lnTo>
              <a:lnTo>
                <a:pt x="570" y="66"/>
              </a:lnTo>
              <a:lnTo>
                <a:pt x="570" y="78"/>
              </a:lnTo>
              <a:lnTo>
                <a:pt x="576" y="84"/>
              </a:lnTo>
              <a:lnTo>
                <a:pt x="582" y="84"/>
              </a:lnTo>
              <a:lnTo>
                <a:pt x="582" y="90"/>
              </a:lnTo>
              <a:lnTo>
                <a:pt x="600" y="102"/>
              </a:lnTo>
              <a:lnTo>
                <a:pt x="594" y="114"/>
              </a:lnTo>
              <a:lnTo>
                <a:pt x="588" y="132"/>
              </a:lnTo>
              <a:lnTo>
                <a:pt x="576" y="150"/>
              </a:lnTo>
              <a:lnTo>
                <a:pt x="558" y="186"/>
              </a:lnTo>
              <a:lnTo>
                <a:pt x="552" y="198"/>
              </a:lnTo>
              <a:lnTo>
                <a:pt x="546" y="204"/>
              </a:lnTo>
              <a:lnTo>
                <a:pt x="546" y="216"/>
              </a:lnTo>
              <a:lnTo>
                <a:pt x="540" y="222"/>
              </a:lnTo>
              <a:lnTo>
                <a:pt x="534" y="228"/>
              </a:lnTo>
              <a:lnTo>
                <a:pt x="528" y="234"/>
              </a:lnTo>
              <a:lnTo>
                <a:pt x="528" y="240"/>
              </a:lnTo>
              <a:lnTo>
                <a:pt x="510" y="252"/>
              </a:lnTo>
              <a:lnTo>
                <a:pt x="504" y="264"/>
              </a:lnTo>
              <a:lnTo>
                <a:pt x="498" y="276"/>
              </a:lnTo>
              <a:lnTo>
                <a:pt x="498" y="288"/>
              </a:lnTo>
              <a:lnTo>
                <a:pt x="486" y="294"/>
              </a:lnTo>
              <a:lnTo>
                <a:pt x="468" y="312"/>
              </a:lnTo>
              <a:lnTo>
                <a:pt x="462" y="324"/>
              </a:lnTo>
              <a:lnTo>
                <a:pt x="462" y="336"/>
              </a:lnTo>
              <a:lnTo>
                <a:pt x="456" y="342"/>
              </a:lnTo>
              <a:lnTo>
                <a:pt x="456" y="348"/>
              </a:lnTo>
              <a:lnTo>
                <a:pt x="456" y="354"/>
              </a:lnTo>
              <a:lnTo>
                <a:pt x="450" y="354"/>
              </a:lnTo>
              <a:lnTo>
                <a:pt x="438" y="348"/>
              </a:lnTo>
              <a:lnTo>
                <a:pt x="432" y="342"/>
              </a:lnTo>
              <a:lnTo>
                <a:pt x="450" y="360"/>
              </a:lnTo>
              <a:lnTo>
                <a:pt x="444" y="366"/>
              </a:lnTo>
              <a:lnTo>
                <a:pt x="438" y="366"/>
              </a:lnTo>
              <a:lnTo>
                <a:pt x="438" y="372"/>
              </a:lnTo>
              <a:lnTo>
                <a:pt x="444" y="378"/>
              </a:lnTo>
              <a:lnTo>
                <a:pt x="432" y="378"/>
              </a:lnTo>
              <a:lnTo>
                <a:pt x="420" y="390"/>
              </a:lnTo>
              <a:lnTo>
                <a:pt x="414" y="402"/>
              </a:lnTo>
              <a:lnTo>
                <a:pt x="408" y="414"/>
              </a:lnTo>
              <a:lnTo>
                <a:pt x="402" y="426"/>
              </a:lnTo>
              <a:lnTo>
                <a:pt x="402" y="444"/>
              </a:lnTo>
              <a:lnTo>
                <a:pt x="402" y="450"/>
              </a:lnTo>
              <a:lnTo>
                <a:pt x="396" y="456"/>
              </a:lnTo>
              <a:lnTo>
                <a:pt x="384" y="474"/>
              </a:lnTo>
              <a:lnTo>
                <a:pt x="378" y="492"/>
              </a:lnTo>
              <a:lnTo>
                <a:pt x="366" y="516"/>
              </a:lnTo>
              <a:lnTo>
                <a:pt x="366" y="540"/>
              </a:lnTo>
              <a:lnTo>
                <a:pt x="366" y="558"/>
              </a:lnTo>
              <a:lnTo>
                <a:pt x="372" y="570"/>
              </a:lnTo>
              <a:lnTo>
                <a:pt x="378" y="588"/>
              </a:lnTo>
              <a:lnTo>
                <a:pt x="372" y="588"/>
              </a:lnTo>
              <a:lnTo>
                <a:pt x="372" y="582"/>
              </a:lnTo>
              <a:lnTo>
                <a:pt x="366" y="576"/>
              </a:lnTo>
              <a:lnTo>
                <a:pt x="360" y="576"/>
              </a:lnTo>
              <a:lnTo>
                <a:pt x="354" y="582"/>
              </a:lnTo>
              <a:lnTo>
                <a:pt x="348" y="582"/>
              </a:lnTo>
              <a:lnTo>
                <a:pt x="348" y="588"/>
              </a:lnTo>
              <a:lnTo>
                <a:pt x="348" y="594"/>
              </a:lnTo>
              <a:lnTo>
                <a:pt x="354" y="594"/>
              </a:lnTo>
              <a:lnTo>
                <a:pt x="354" y="600"/>
              </a:lnTo>
              <a:lnTo>
                <a:pt x="360" y="594"/>
              </a:lnTo>
              <a:lnTo>
                <a:pt x="366" y="594"/>
              </a:lnTo>
              <a:lnTo>
                <a:pt x="372" y="594"/>
              </a:lnTo>
              <a:lnTo>
                <a:pt x="378" y="600"/>
              </a:lnTo>
              <a:lnTo>
                <a:pt x="384" y="612"/>
              </a:lnTo>
              <a:lnTo>
                <a:pt x="396" y="624"/>
              </a:lnTo>
              <a:lnTo>
                <a:pt x="408" y="642"/>
              </a:lnTo>
              <a:lnTo>
                <a:pt x="408" y="648"/>
              </a:lnTo>
              <a:lnTo>
                <a:pt x="396" y="648"/>
              </a:lnTo>
              <a:lnTo>
                <a:pt x="408" y="678"/>
              </a:lnTo>
              <a:lnTo>
                <a:pt x="414" y="696"/>
              </a:lnTo>
              <a:lnTo>
                <a:pt x="420" y="708"/>
              </a:lnTo>
              <a:lnTo>
                <a:pt x="426" y="708"/>
              </a:lnTo>
              <a:lnTo>
                <a:pt x="444" y="732"/>
              </a:lnTo>
              <a:lnTo>
                <a:pt x="456" y="750"/>
              </a:lnTo>
              <a:lnTo>
                <a:pt x="468" y="756"/>
              </a:lnTo>
              <a:lnTo>
                <a:pt x="480" y="762"/>
              </a:lnTo>
              <a:lnTo>
                <a:pt x="492" y="762"/>
              </a:lnTo>
              <a:lnTo>
                <a:pt x="504" y="762"/>
              </a:lnTo>
              <a:lnTo>
                <a:pt x="522" y="774"/>
              </a:lnTo>
              <a:lnTo>
                <a:pt x="534" y="780"/>
              </a:lnTo>
              <a:lnTo>
                <a:pt x="534" y="786"/>
              </a:lnTo>
              <a:lnTo>
                <a:pt x="534" y="792"/>
              </a:lnTo>
              <a:lnTo>
                <a:pt x="540" y="798"/>
              </a:lnTo>
              <a:lnTo>
                <a:pt x="546" y="798"/>
              </a:lnTo>
              <a:lnTo>
                <a:pt x="546" y="804"/>
              </a:lnTo>
              <a:lnTo>
                <a:pt x="546" y="810"/>
              </a:lnTo>
              <a:lnTo>
                <a:pt x="540" y="810"/>
              </a:lnTo>
              <a:lnTo>
                <a:pt x="534" y="816"/>
              </a:lnTo>
              <a:lnTo>
                <a:pt x="534" y="822"/>
              </a:lnTo>
              <a:lnTo>
                <a:pt x="528" y="828"/>
              </a:lnTo>
              <a:lnTo>
                <a:pt x="516" y="828"/>
              </a:lnTo>
              <a:lnTo>
                <a:pt x="510" y="834"/>
              </a:lnTo>
              <a:lnTo>
                <a:pt x="504" y="834"/>
              </a:lnTo>
              <a:lnTo>
                <a:pt x="504" y="840"/>
              </a:lnTo>
              <a:lnTo>
                <a:pt x="504" y="852"/>
              </a:lnTo>
              <a:lnTo>
                <a:pt x="498" y="852"/>
              </a:lnTo>
              <a:lnTo>
                <a:pt x="492" y="846"/>
              </a:lnTo>
              <a:lnTo>
                <a:pt x="474" y="858"/>
              </a:lnTo>
              <a:lnTo>
                <a:pt x="468" y="864"/>
              </a:lnTo>
              <a:lnTo>
                <a:pt x="462" y="858"/>
              </a:lnTo>
              <a:lnTo>
                <a:pt x="462" y="864"/>
              </a:lnTo>
              <a:lnTo>
                <a:pt x="462" y="870"/>
              </a:lnTo>
              <a:lnTo>
                <a:pt x="462" y="882"/>
              </a:lnTo>
              <a:lnTo>
                <a:pt x="456" y="888"/>
              </a:lnTo>
              <a:lnTo>
                <a:pt x="450" y="894"/>
              </a:lnTo>
              <a:lnTo>
                <a:pt x="438" y="894"/>
              </a:lnTo>
              <a:lnTo>
                <a:pt x="432" y="894"/>
              </a:lnTo>
              <a:lnTo>
                <a:pt x="432" y="900"/>
              </a:lnTo>
              <a:lnTo>
                <a:pt x="420" y="900"/>
              </a:lnTo>
              <a:lnTo>
                <a:pt x="402" y="906"/>
              </a:lnTo>
              <a:lnTo>
                <a:pt x="390" y="912"/>
              </a:lnTo>
              <a:lnTo>
                <a:pt x="384" y="918"/>
              </a:lnTo>
              <a:lnTo>
                <a:pt x="378" y="930"/>
              </a:lnTo>
              <a:lnTo>
                <a:pt x="372" y="936"/>
              </a:lnTo>
              <a:lnTo>
                <a:pt x="366" y="936"/>
              </a:lnTo>
              <a:lnTo>
                <a:pt x="354" y="942"/>
              </a:lnTo>
              <a:lnTo>
                <a:pt x="360" y="942"/>
              </a:lnTo>
              <a:lnTo>
                <a:pt x="366" y="960"/>
              </a:lnTo>
              <a:lnTo>
                <a:pt x="366" y="966"/>
              </a:lnTo>
              <a:lnTo>
                <a:pt x="348" y="972"/>
              </a:lnTo>
              <a:lnTo>
                <a:pt x="336" y="978"/>
              </a:lnTo>
              <a:lnTo>
                <a:pt x="342" y="972"/>
              </a:lnTo>
              <a:lnTo>
                <a:pt x="336" y="972"/>
              </a:lnTo>
              <a:lnTo>
                <a:pt x="330" y="978"/>
              </a:lnTo>
              <a:lnTo>
                <a:pt x="324" y="984"/>
              </a:lnTo>
              <a:lnTo>
                <a:pt x="324" y="1008"/>
              </a:lnTo>
              <a:lnTo>
                <a:pt x="330" y="1014"/>
              </a:lnTo>
              <a:lnTo>
                <a:pt x="330" y="1020"/>
              </a:lnTo>
              <a:lnTo>
                <a:pt x="324" y="1032"/>
              </a:lnTo>
              <a:lnTo>
                <a:pt x="312" y="1032"/>
              </a:lnTo>
              <a:lnTo>
                <a:pt x="306" y="1032"/>
              </a:lnTo>
              <a:lnTo>
                <a:pt x="300" y="1038"/>
              </a:lnTo>
              <a:lnTo>
                <a:pt x="288" y="1044"/>
              </a:lnTo>
              <a:lnTo>
                <a:pt x="288" y="1062"/>
              </a:lnTo>
              <a:lnTo>
                <a:pt x="288" y="1074"/>
              </a:lnTo>
              <a:lnTo>
                <a:pt x="288" y="1098"/>
              </a:lnTo>
              <a:lnTo>
                <a:pt x="282" y="1104"/>
              </a:lnTo>
              <a:lnTo>
                <a:pt x="282" y="1110"/>
              </a:lnTo>
              <a:lnTo>
                <a:pt x="270" y="1122"/>
              </a:lnTo>
              <a:lnTo>
                <a:pt x="258" y="1146"/>
              </a:lnTo>
              <a:close/>
            </a:path>
          </a:pathLst>
        </a:custGeom>
        <a:solidFill>
          <a:srgbClr val="00FFFF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5230117</xdr:colOff>
      <xdr:row>10</xdr:row>
      <xdr:rowOff>99781</xdr:rowOff>
    </xdr:from>
    <xdr:to>
      <xdr:col>4</xdr:col>
      <xdr:colOff>6547466</xdr:colOff>
      <xdr:row>18</xdr:row>
      <xdr:rowOff>105666</xdr:rowOff>
    </xdr:to>
    <xdr:sp macro="" textlink="">
      <xdr:nvSpPr>
        <xdr:cNvPr id="170" name="Cataluña">
          <a:extLst>
            <a:ext uri="{FF2B5EF4-FFF2-40B4-BE49-F238E27FC236}">
              <a16:creationId xmlns:a16="http://schemas.microsoft.com/office/drawing/2014/main" id="{00000000-0008-0000-0600-0000AA000000}"/>
            </a:ext>
          </a:extLst>
        </xdr:cNvPr>
        <xdr:cNvSpPr>
          <a:spLocks/>
        </xdr:cNvSpPr>
      </xdr:nvSpPr>
      <xdr:spPr bwMode="auto">
        <a:xfrm>
          <a:off x="7154167" y="1804756"/>
          <a:ext cx="1317349" cy="1301285"/>
        </a:xfrm>
        <a:custGeom>
          <a:avLst/>
          <a:gdLst/>
          <a:ahLst/>
          <a:cxnLst>
            <a:cxn ang="0">
              <a:pos x="144" y="876"/>
            </a:cxn>
            <a:cxn ang="0">
              <a:pos x="180" y="870"/>
            </a:cxn>
            <a:cxn ang="0">
              <a:pos x="162" y="882"/>
            </a:cxn>
            <a:cxn ang="0">
              <a:pos x="144" y="900"/>
            </a:cxn>
            <a:cxn ang="0">
              <a:pos x="180" y="882"/>
            </a:cxn>
            <a:cxn ang="0">
              <a:pos x="216" y="846"/>
            </a:cxn>
            <a:cxn ang="0">
              <a:pos x="210" y="828"/>
            </a:cxn>
            <a:cxn ang="0">
              <a:pos x="186" y="804"/>
            </a:cxn>
            <a:cxn ang="0">
              <a:pos x="192" y="816"/>
            </a:cxn>
            <a:cxn ang="0">
              <a:pos x="162" y="810"/>
            </a:cxn>
            <a:cxn ang="0">
              <a:pos x="192" y="780"/>
            </a:cxn>
            <a:cxn ang="0">
              <a:pos x="246" y="714"/>
            </a:cxn>
            <a:cxn ang="0">
              <a:pos x="312" y="684"/>
            </a:cxn>
            <a:cxn ang="0">
              <a:pos x="378" y="654"/>
            </a:cxn>
            <a:cxn ang="0">
              <a:pos x="450" y="636"/>
            </a:cxn>
            <a:cxn ang="0">
              <a:pos x="528" y="606"/>
            </a:cxn>
            <a:cxn ang="0">
              <a:pos x="576" y="588"/>
            </a:cxn>
            <a:cxn ang="0">
              <a:pos x="606" y="540"/>
            </a:cxn>
            <a:cxn ang="0">
              <a:pos x="642" y="510"/>
            </a:cxn>
            <a:cxn ang="0">
              <a:pos x="768" y="420"/>
            </a:cxn>
            <a:cxn ang="0">
              <a:pos x="798" y="408"/>
            </a:cxn>
            <a:cxn ang="0">
              <a:pos x="840" y="372"/>
            </a:cxn>
            <a:cxn ang="0">
              <a:pos x="852" y="360"/>
            </a:cxn>
            <a:cxn ang="0">
              <a:pos x="876" y="318"/>
            </a:cxn>
            <a:cxn ang="0">
              <a:pos x="870" y="288"/>
            </a:cxn>
            <a:cxn ang="0">
              <a:pos x="852" y="252"/>
            </a:cxn>
            <a:cxn ang="0">
              <a:pos x="840" y="198"/>
            </a:cxn>
            <a:cxn ang="0">
              <a:pos x="870" y="198"/>
            </a:cxn>
            <a:cxn ang="0">
              <a:pos x="888" y="174"/>
            </a:cxn>
            <a:cxn ang="0">
              <a:pos x="876" y="168"/>
            </a:cxn>
            <a:cxn ang="0">
              <a:pos x="852" y="162"/>
            </a:cxn>
            <a:cxn ang="0">
              <a:pos x="828" y="138"/>
            </a:cxn>
            <a:cxn ang="0">
              <a:pos x="708" y="150"/>
            </a:cxn>
            <a:cxn ang="0">
              <a:pos x="642" y="168"/>
            </a:cxn>
            <a:cxn ang="0">
              <a:pos x="552" y="174"/>
            </a:cxn>
            <a:cxn ang="0">
              <a:pos x="456" y="120"/>
            </a:cxn>
            <a:cxn ang="0">
              <a:pos x="384" y="120"/>
            </a:cxn>
            <a:cxn ang="0">
              <a:pos x="360" y="48"/>
            </a:cxn>
            <a:cxn ang="0">
              <a:pos x="270" y="24"/>
            </a:cxn>
            <a:cxn ang="0">
              <a:pos x="144" y="0"/>
            </a:cxn>
            <a:cxn ang="0">
              <a:pos x="132" y="84"/>
            </a:cxn>
            <a:cxn ang="0">
              <a:pos x="132" y="120"/>
            </a:cxn>
            <a:cxn ang="0">
              <a:pos x="132" y="168"/>
            </a:cxn>
            <a:cxn ang="0">
              <a:pos x="132" y="234"/>
            </a:cxn>
            <a:cxn ang="0">
              <a:pos x="114" y="318"/>
            </a:cxn>
            <a:cxn ang="0">
              <a:pos x="66" y="414"/>
            </a:cxn>
            <a:cxn ang="0">
              <a:pos x="30" y="450"/>
            </a:cxn>
            <a:cxn ang="0">
              <a:pos x="54" y="480"/>
            </a:cxn>
            <a:cxn ang="0">
              <a:pos x="60" y="522"/>
            </a:cxn>
            <a:cxn ang="0">
              <a:pos x="36" y="564"/>
            </a:cxn>
            <a:cxn ang="0">
              <a:pos x="54" y="612"/>
            </a:cxn>
            <a:cxn ang="0">
              <a:pos x="30" y="648"/>
            </a:cxn>
            <a:cxn ang="0">
              <a:pos x="12" y="690"/>
            </a:cxn>
            <a:cxn ang="0">
              <a:pos x="24" y="714"/>
            </a:cxn>
            <a:cxn ang="0">
              <a:pos x="24" y="768"/>
            </a:cxn>
            <a:cxn ang="0">
              <a:pos x="18" y="804"/>
            </a:cxn>
            <a:cxn ang="0">
              <a:pos x="12" y="822"/>
            </a:cxn>
            <a:cxn ang="0">
              <a:pos x="36" y="828"/>
            </a:cxn>
            <a:cxn ang="0">
              <a:pos x="54" y="858"/>
            </a:cxn>
            <a:cxn ang="0">
              <a:pos x="90" y="882"/>
            </a:cxn>
            <a:cxn ang="0">
              <a:pos x="120" y="906"/>
            </a:cxn>
          </a:cxnLst>
          <a:rect l="0" t="0" r="r" b="b"/>
          <a:pathLst>
            <a:path w="894" h="906">
              <a:moveTo>
                <a:pt x="120" y="906"/>
              </a:moveTo>
              <a:lnTo>
                <a:pt x="120" y="900"/>
              </a:lnTo>
              <a:lnTo>
                <a:pt x="126" y="894"/>
              </a:lnTo>
              <a:lnTo>
                <a:pt x="144" y="876"/>
              </a:lnTo>
              <a:lnTo>
                <a:pt x="150" y="876"/>
              </a:lnTo>
              <a:lnTo>
                <a:pt x="156" y="876"/>
              </a:lnTo>
              <a:lnTo>
                <a:pt x="168" y="870"/>
              </a:lnTo>
              <a:lnTo>
                <a:pt x="180" y="870"/>
              </a:lnTo>
              <a:lnTo>
                <a:pt x="180" y="876"/>
              </a:lnTo>
              <a:lnTo>
                <a:pt x="168" y="888"/>
              </a:lnTo>
              <a:lnTo>
                <a:pt x="162" y="888"/>
              </a:lnTo>
              <a:lnTo>
                <a:pt x="162" y="882"/>
              </a:lnTo>
              <a:lnTo>
                <a:pt x="150" y="888"/>
              </a:lnTo>
              <a:lnTo>
                <a:pt x="144" y="888"/>
              </a:lnTo>
              <a:lnTo>
                <a:pt x="144" y="894"/>
              </a:lnTo>
              <a:lnTo>
                <a:pt x="144" y="900"/>
              </a:lnTo>
              <a:lnTo>
                <a:pt x="150" y="900"/>
              </a:lnTo>
              <a:lnTo>
                <a:pt x="168" y="894"/>
              </a:lnTo>
              <a:lnTo>
                <a:pt x="180" y="888"/>
              </a:lnTo>
              <a:lnTo>
                <a:pt x="180" y="882"/>
              </a:lnTo>
              <a:lnTo>
                <a:pt x="180" y="870"/>
              </a:lnTo>
              <a:lnTo>
                <a:pt x="198" y="858"/>
              </a:lnTo>
              <a:lnTo>
                <a:pt x="216" y="852"/>
              </a:lnTo>
              <a:lnTo>
                <a:pt x="216" y="846"/>
              </a:lnTo>
              <a:lnTo>
                <a:pt x="222" y="840"/>
              </a:lnTo>
              <a:lnTo>
                <a:pt x="228" y="834"/>
              </a:lnTo>
              <a:lnTo>
                <a:pt x="222" y="834"/>
              </a:lnTo>
              <a:lnTo>
                <a:pt x="210" y="828"/>
              </a:lnTo>
              <a:lnTo>
                <a:pt x="198" y="822"/>
              </a:lnTo>
              <a:lnTo>
                <a:pt x="198" y="810"/>
              </a:lnTo>
              <a:lnTo>
                <a:pt x="192" y="810"/>
              </a:lnTo>
              <a:lnTo>
                <a:pt x="186" y="804"/>
              </a:lnTo>
              <a:lnTo>
                <a:pt x="180" y="804"/>
              </a:lnTo>
              <a:lnTo>
                <a:pt x="180" y="810"/>
              </a:lnTo>
              <a:lnTo>
                <a:pt x="186" y="810"/>
              </a:lnTo>
              <a:lnTo>
                <a:pt x="192" y="816"/>
              </a:lnTo>
              <a:lnTo>
                <a:pt x="186" y="816"/>
              </a:lnTo>
              <a:lnTo>
                <a:pt x="174" y="816"/>
              </a:lnTo>
              <a:lnTo>
                <a:pt x="168" y="810"/>
              </a:lnTo>
              <a:lnTo>
                <a:pt x="162" y="810"/>
              </a:lnTo>
              <a:lnTo>
                <a:pt x="168" y="804"/>
              </a:lnTo>
              <a:lnTo>
                <a:pt x="180" y="798"/>
              </a:lnTo>
              <a:lnTo>
                <a:pt x="186" y="786"/>
              </a:lnTo>
              <a:lnTo>
                <a:pt x="192" y="780"/>
              </a:lnTo>
              <a:lnTo>
                <a:pt x="198" y="768"/>
              </a:lnTo>
              <a:lnTo>
                <a:pt x="210" y="744"/>
              </a:lnTo>
              <a:lnTo>
                <a:pt x="228" y="726"/>
              </a:lnTo>
              <a:lnTo>
                <a:pt x="246" y="714"/>
              </a:lnTo>
              <a:lnTo>
                <a:pt x="264" y="702"/>
              </a:lnTo>
              <a:lnTo>
                <a:pt x="282" y="696"/>
              </a:lnTo>
              <a:lnTo>
                <a:pt x="306" y="690"/>
              </a:lnTo>
              <a:lnTo>
                <a:pt x="312" y="684"/>
              </a:lnTo>
              <a:lnTo>
                <a:pt x="324" y="678"/>
              </a:lnTo>
              <a:lnTo>
                <a:pt x="342" y="672"/>
              </a:lnTo>
              <a:lnTo>
                <a:pt x="354" y="666"/>
              </a:lnTo>
              <a:lnTo>
                <a:pt x="378" y="654"/>
              </a:lnTo>
              <a:lnTo>
                <a:pt x="402" y="642"/>
              </a:lnTo>
              <a:lnTo>
                <a:pt x="420" y="642"/>
              </a:lnTo>
              <a:lnTo>
                <a:pt x="438" y="636"/>
              </a:lnTo>
              <a:lnTo>
                <a:pt x="450" y="636"/>
              </a:lnTo>
              <a:lnTo>
                <a:pt x="462" y="630"/>
              </a:lnTo>
              <a:lnTo>
                <a:pt x="492" y="618"/>
              </a:lnTo>
              <a:lnTo>
                <a:pt x="516" y="606"/>
              </a:lnTo>
              <a:lnTo>
                <a:pt x="528" y="606"/>
              </a:lnTo>
              <a:lnTo>
                <a:pt x="546" y="600"/>
              </a:lnTo>
              <a:lnTo>
                <a:pt x="558" y="600"/>
              </a:lnTo>
              <a:lnTo>
                <a:pt x="570" y="594"/>
              </a:lnTo>
              <a:lnTo>
                <a:pt x="576" y="588"/>
              </a:lnTo>
              <a:lnTo>
                <a:pt x="582" y="582"/>
              </a:lnTo>
              <a:lnTo>
                <a:pt x="588" y="558"/>
              </a:lnTo>
              <a:lnTo>
                <a:pt x="594" y="552"/>
              </a:lnTo>
              <a:lnTo>
                <a:pt x="606" y="540"/>
              </a:lnTo>
              <a:lnTo>
                <a:pt x="612" y="528"/>
              </a:lnTo>
              <a:lnTo>
                <a:pt x="618" y="522"/>
              </a:lnTo>
              <a:lnTo>
                <a:pt x="624" y="516"/>
              </a:lnTo>
              <a:lnTo>
                <a:pt x="642" y="510"/>
              </a:lnTo>
              <a:lnTo>
                <a:pt x="714" y="456"/>
              </a:lnTo>
              <a:lnTo>
                <a:pt x="738" y="450"/>
              </a:lnTo>
              <a:lnTo>
                <a:pt x="762" y="438"/>
              </a:lnTo>
              <a:lnTo>
                <a:pt x="768" y="420"/>
              </a:lnTo>
              <a:lnTo>
                <a:pt x="774" y="414"/>
              </a:lnTo>
              <a:lnTo>
                <a:pt x="786" y="414"/>
              </a:lnTo>
              <a:lnTo>
                <a:pt x="792" y="414"/>
              </a:lnTo>
              <a:lnTo>
                <a:pt x="798" y="408"/>
              </a:lnTo>
              <a:lnTo>
                <a:pt x="810" y="390"/>
              </a:lnTo>
              <a:lnTo>
                <a:pt x="822" y="384"/>
              </a:lnTo>
              <a:lnTo>
                <a:pt x="828" y="378"/>
              </a:lnTo>
              <a:lnTo>
                <a:pt x="840" y="372"/>
              </a:lnTo>
              <a:lnTo>
                <a:pt x="840" y="360"/>
              </a:lnTo>
              <a:lnTo>
                <a:pt x="846" y="354"/>
              </a:lnTo>
              <a:lnTo>
                <a:pt x="852" y="354"/>
              </a:lnTo>
              <a:lnTo>
                <a:pt x="852" y="360"/>
              </a:lnTo>
              <a:lnTo>
                <a:pt x="858" y="354"/>
              </a:lnTo>
              <a:lnTo>
                <a:pt x="864" y="348"/>
              </a:lnTo>
              <a:lnTo>
                <a:pt x="870" y="330"/>
              </a:lnTo>
              <a:lnTo>
                <a:pt x="876" y="318"/>
              </a:lnTo>
              <a:lnTo>
                <a:pt x="876" y="306"/>
              </a:lnTo>
              <a:lnTo>
                <a:pt x="876" y="300"/>
              </a:lnTo>
              <a:lnTo>
                <a:pt x="870" y="294"/>
              </a:lnTo>
              <a:lnTo>
                <a:pt x="870" y="288"/>
              </a:lnTo>
              <a:lnTo>
                <a:pt x="870" y="276"/>
              </a:lnTo>
              <a:lnTo>
                <a:pt x="870" y="264"/>
              </a:lnTo>
              <a:lnTo>
                <a:pt x="864" y="258"/>
              </a:lnTo>
              <a:lnTo>
                <a:pt x="852" y="252"/>
              </a:lnTo>
              <a:lnTo>
                <a:pt x="846" y="246"/>
              </a:lnTo>
              <a:lnTo>
                <a:pt x="840" y="228"/>
              </a:lnTo>
              <a:lnTo>
                <a:pt x="840" y="210"/>
              </a:lnTo>
              <a:lnTo>
                <a:pt x="840" y="198"/>
              </a:lnTo>
              <a:lnTo>
                <a:pt x="846" y="198"/>
              </a:lnTo>
              <a:lnTo>
                <a:pt x="858" y="204"/>
              </a:lnTo>
              <a:lnTo>
                <a:pt x="870" y="204"/>
              </a:lnTo>
              <a:lnTo>
                <a:pt x="870" y="198"/>
              </a:lnTo>
              <a:lnTo>
                <a:pt x="882" y="198"/>
              </a:lnTo>
              <a:lnTo>
                <a:pt x="888" y="192"/>
              </a:lnTo>
              <a:lnTo>
                <a:pt x="882" y="186"/>
              </a:lnTo>
              <a:lnTo>
                <a:pt x="888" y="174"/>
              </a:lnTo>
              <a:lnTo>
                <a:pt x="894" y="168"/>
              </a:lnTo>
              <a:lnTo>
                <a:pt x="888" y="168"/>
              </a:lnTo>
              <a:lnTo>
                <a:pt x="876" y="162"/>
              </a:lnTo>
              <a:lnTo>
                <a:pt x="876" y="168"/>
              </a:lnTo>
              <a:lnTo>
                <a:pt x="870" y="168"/>
              </a:lnTo>
              <a:lnTo>
                <a:pt x="864" y="162"/>
              </a:lnTo>
              <a:lnTo>
                <a:pt x="864" y="168"/>
              </a:lnTo>
              <a:lnTo>
                <a:pt x="852" y="162"/>
              </a:lnTo>
              <a:lnTo>
                <a:pt x="852" y="150"/>
              </a:lnTo>
              <a:lnTo>
                <a:pt x="852" y="138"/>
              </a:lnTo>
              <a:lnTo>
                <a:pt x="846" y="120"/>
              </a:lnTo>
              <a:lnTo>
                <a:pt x="828" y="138"/>
              </a:lnTo>
              <a:lnTo>
                <a:pt x="792" y="114"/>
              </a:lnTo>
              <a:lnTo>
                <a:pt x="756" y="138"/>
              </a:lnTo>
              <a:lnTo>
                <a:pt x="726" y="138"/>
              </a:lnTo>
              <a:lnTo>
                <a:pt x="708" y="150"/>
              </a:lnTo>
              <a:lnTo>
                <a:pt x="714" y="180"/>
              </a:lnTo>
              <a:lnTo>
                <a:pt x="684" y="174"/>
              </a:lnTo>
              <a:lnTo>
                <a:pt x="666" y="180"/>
              </a:lnTo>
              <a:lnTo>
                <a:pt x="642" y="168"/>
              </a:lnTo>
              <a:lnTo>
                <a:pt x="630" y="150"/>
              </a:lnTo>
              <a:lnTo>
                <a:pt x="582" y="150"/>
              </a:lnTo>
              <a:lnTo>
                <a:pt x="558" y="156"/>
              </a:lnTo>
              <a:lnTo>
                <a:pt x="552" y="174"/>
              </a:lnTo>
              <a:lnTo>
                <a:pt x="528" y="180"/>
              </a:lnTo>
              <a:lnTo>
                <a:pt x="504" y="156"/>
              </a:lnTo>
              <a:lnTo>
                <a:pt x="492" y="126"/>
              </a:lnTo>
              <a:lnTo>
                <a:pt x="456" y="120"/>
              </a:lnTo>
              <a:lnTo>
                <a:pt x="426" y="150"/>
              </a:lnTo>
              <a:lnTo>
                <a:pt x="378" y="150"/>
              </a:lnTo>
              <a:lnTo>
                <a:pt x="366" y="138"/>
              </a:lnTo>
              <a:lnTo>
                <a:pt x="384" y="120"/>
              </a:lnTo>
              <a:lnTo>
                <a:pt x="372" y="96"/>
              </a:lnTo>
              <a:lnTo>
                <a:pt x="384" y="78"/>
              </a:lnTo>
              <a:lnTo>
                <a:pt x="378" y="60"/>
              </a:lnTo>
              <a:lnTo>
                <a:pt x="360" y="48"/>
              </a:lnTo>
              <a:lnTo>
                <a:pt x="330" y="30"/>
              </a:lnTo>
              <a:lnTo>
                <a:pt x="300" y="24"/>
              </a:lnTo>
              <a:lnTo>
                <a:pt x="288" y="36"/>
              </a:lnTo>
              <a:lnTo>
                <a:pt x="270" y="24"/>
              </a:lnTo>
              <a:lnTo>
                <a:pt x="234" y="24"/>
              </a:lnTo>
              <a:lnTo>
                <a:pt x="192" y="24"/>
              </a:lnTo>
              <a:lnTo>
                <a:pt x="174" y="6"/>
              </a:lnTo>
              <a:lnTo>
                <a:pt x="144" y="0"/>
              </a:lnTo>
              <a:lnTo>
                <a:pt x="96" y="0"/>
              </a:lnTo>
              <a:lnTo>
                <a:pt x="108" y="36"/>
              </a:lnTo>
              <a:lnTo>
                <a:pt x="120" y="66"/>
              </a:lnTo>
              <a:lnTo>
                <a:pt x="132" y="84"/>
              </a:lnTo>
              <a:lnTo>
                <a:pt x="138" y="90"/>
              </a:lnTo>
              <a:lnTo>
                <a:pt x="138" y="108"/>
              </a:lnTo>
              <a:lnTo>
                <a:pt x="132" y="114"/>
              </a:lnTo>
              <a:lnTo>
                <a:pt x="132" y="120"/>
              </a:lnTo>
              <a:lnTo>
                <a:pt x="126" y="126"/>
              </a:lnTo>
              <a:lnTo>
                <a:pt x="126" y="150"/>
              </a:lnTo>
              <a:lnTo>
                <a:pt x="132" y="156"/>
              </a:lnTo>
              <a:lnTo>
                <a:pt x="132" y="168"/>
              </a:lnTo>
              <a:lnTo>
                <a:pt x="138" y="174"/>
              </a:lnTo>
              <a:lnTo>
                <a:pt x="138" y="204"/>
              </a:lnTo>
              <a:lnTo>
                <a:pt x="132" y="216"/>
              </a:lnTo>
              <a:lnTo>
                <a:pt x="132" y="234"/>
              </a:lnTo>
              <a:lnTo>
                <a:pt x="126" y="240"/>
              </a:lnTo>
              <a:lnTo>
                <a:pt x="126" y="276"/>
              </a:lnTo>
              <a:lnTo>
                <a:pt x="114" y="294"/>
              </a:lnTo>
              <a:lnTo>
                <a:pt x="114" y="318"/>
              </a:lnTo>
              <a:lnTo>
                <a:pt x="102" y="330"/>
              </a:lnTo>
              <a:lnTo>
                <a:pt x="102" y="378"/>
              </a:lnTo>
              <a:lnTo>
                <a:pt x="78" y="396"/>
              </a:lnTo>
              <a:lnTo>
                <a:pt x="66" y="414"/>
              </a:lnTo>
              <a:lnTo>
                <a:pt x="54" y="414"/>
              </a:lnTo>
              <a:lnTo>
                <a:pt x="42" y="420"/>
              </a:lnTo>
              <a:lnTo>
                <a:pt x="30" y="444"/>
              </a:lnTo>
              <a:lnTo>
                <a:pt x="30" y="450"/>
              </a:lnTo>
              <a:lnTo>
                <a:pt x="36" y="468"/>
              </a:lnTo>
              <a:lnTo>
                <a:pt x="36" y="474"/>
              </a:lnTo>
              <a:lnTo>
                <a:pt x="42" y="474"/>
              </a:lnTo>
              <a:lnTo>
                <a:pt x="54" y="480"/>
              </a:lnTo>
              <a:lnTo>
                <a:pt x="60" y="480"/>
              </a:lnTo>
              <a:lnTo>
                <a:pt x="66" y="492"/>
              </a:lnTo>
              <a:lnTo>
                <a:pt x="66" y="510"/>
              </a:lnTo>
              <a:lnTo>
                <a:pt x="60" y="522"/>
              </a:lnTo>
              <a:lnTo>
                <a:pt x="42" y="528"/>
              </a:lnTo>
              <a:lnTo>
                <a:pt x="36" y="528"/>
              </a:lnTo>
              <a:lnTo>
                <a:pt x="36" y="552"/>
              </a:lnTo>
              <a:lnTo>
                <a:pt x="36" y="564"/>
              </a:lnTo>
              <a:lnTo>
                <a:pt x="42" y="570"/>
              </a:lnTo>
              <a:lnTo>
                <a:pt x="54" y="588"/>
              </a:lnTo>
              <a:lnTo>
                <a:pt x="42" y="594"/>
              </a:lnTo>
              <a:lnTo>
                <a:pt x="54" y="612"/>
              </a:lnTo>
              <a:lnTo>
                <a:pt x="54" y="618"/>
              </a:lnTo>
              <a:lnTo>
                <a:pt x="42" y="624"/>
              </a:lnTo>
              <a:lnTo>
                <a:pt x="36" y="630"/>
              </a:lnTo>
              <a:lnTo>
                <a:pt x="30" y="648"/>
              </a:lnTo>
              <a:lnTo>
                <a:pt x="12" y="672"/>
              </a:lnTo>
              <a:lnTo>
                <a:pt x="0" y="672"/>
              </a:lnTo>
              <a:lnTo>
                <a:pt x="0" y="690"/>
              </a:lnTo>
              <a:lnTo>
                <a:pt x="12" y="690"/>
              </a:lnTo>
              <a:lnTo>
                <a:pt x="12" y="702"/>
              </a:lnTo>
              <a:lnTo>
                <a:pt x="18" y="690"/>
              </a:lnTo>
              <a:lnTo>
                <a:pt x="24" y="702"/>
              </a:lnTo>
              <a:lnTo>
                <a:pt x="24" y="714"/>
              </a:lnTo>
              <a:lnTo>
                <a:pt x="30" y="720"/>
              </a:lnTo>
              <a:lnTo>
                <a:pt x="24" y="738"/>
              </a:lnTo>
              <a:lnTo>
                <a:pt x="24" y="744"/>
              </a:lnTo>
              <a:lnTo>
                <a:pt x="24" y="768"/>
              </a:lnTo>
              <a:lnTo>
                <a:pt x="24" y="774"/>
              </a:lnTo>
              <a:lnTo>
                <a:pt x="30" y="780"/>
              </a:lnTo>
              <a:lnTo>
                <a:pt x="30" y="792"/>
              </a:lnTo>
              <a:lnTo>
                <a:pt x="18" y="804"/>
              </a:lnTo>
              <a:lnTo>
                <a:pt x="12" y="804"/>
              </a:lnTo>
              <a:lnTo>
                <a:pt x="0" y="810"/>
              </a:lnTo>
              <a:lnTo>
                <a:pt x="0" y="822"/>
              </a:lnTo>
              <a:lnTo>
                <a:pt x="12" y="822"/>
              </a:lnTo>
              <a:lnTo>
                <a:pt x="18" y="810"/>
              </a:lnTo>
              <a:lnTo>
                <a:pt x="24" y="822"/>
              </a:lnTo>
              <a:lnTo>
                <a:pt x="30" y="822"/>
              </a:lnTo>
              <a:lnTo>
                <a:pt x="36" y="828"/>
              </a:lnTo>
              <a:lnTo>
                <a:pt x="30" y="834"/>
              </a:lnTo>
              <a:lnTo>
                <a:pt x="30" y="852"/>
              </a:lnTo>
              <a:lnTo>
                <a:pt x="36" y="858"/>
              </a:lnTo>
              <a:lnTo>
                <a:pt x="54" y="858"/>
              </a:lnTo>
              <a:lnTo>
                <a:pt x="66" y="864"/>
              </a:lnTo>
              <a:lnTo>
                <a:pt x="78" y="864"/>
              </a:lnTo>
              <a:lnTo>
                <a:pt x="90" y="870"/>
              </a:lnTo>
              <a:lnTo>
                <a:pt x="90" y="882"/>
              </a:lnTo>
              <a:lnTo>
                <a:pt x="96" y="888"/>
              </a:lnTo>
              <a:lnTo>
                <a:pt x="102" y="888"/>
              </a:lnTo>
              <a:lnTo>
                <a:pt x="102" y="894"/>
              </a:lnTo>
              <a:lnTo>
                <a:pt x="120" y="906"/>
              </a:lnTo>
              <a:close/>
            </a:path>
          </a:pathLst>
        </a:custGeom>
        <a:solidFill>
          <a:srgbClr val="006699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2082625</xdr:colOff>
      <xdr:row>9</xdr:row>
      <xdr:rowOff>97968</xdr:rowOff>
    </xdr:from>
    <xdr:to>
      <xdr:col>4</xdr:col>
      <xdr:colOff>4372513</xdr:colOff>
      <xdr:row>20</xdr:row>
      <xdr:rowOff>57584</xdr:rowOff>
    </xdr:to>
    <xdr:sp macro="" textlink="">
      <xdr:nvSpPr>
        <xdr:cNvPr id="171" name="Castilla León">
          <a:extLst>
            <a:ext uri="{FF2B5EF4-FFF2-40B4-BE49-F238E27FC236}">
              <a16:creationId xmlns:a16="http://schemas.microsoft.com/office/drawing/2014/main" id="{00000000-0008-0000-0600-0000AB000000}"/>
            </a:ext>
          </a:extLst>
        </xdr:cNvPr>
        <xdr:cNvSpPr>
          <a:spLocks/>
        </xdr:cNvSpPr>
      </xdr:nvSpPr>
      <xdr:spPr bwMode="auto">
        <a:xfrm>
          <a:off x="4006675" y="1641018"/>
          <a:ext cx="2289888" cy="1740791"/>
        </a:xfrm>
        <a:custGeom>
          <a:avLst/>
          <a:gdLst/>
          <a:ahLst/>
          <a:cxnLst>
            <a:cxn ang="0">
              <a:pos x="1032" y="798"/>
            </a:cxn>
            <a:cxn ang="0">
              <a:pos x="936" y="876"/>
            </a:cxn>
            <a:cxn ang="0">
              <a:pos x="876" y="966"/>
            </a:cxn>
            <a:cxn ang="0">
              <a:pos x="810" y="1074"/>
            </a:cxn>
            <a:cxn ang="0">
              <a:pos x="750" y="1128"/>
            </a:cxn>
            <a:cxn ang="0">
              <a:pos x="696" y="1152"/>
            </a:cxn>
            <a:cxn ang="0">
              <a:pos x="636" y="1176"/>
            </a:cxn>
            <a:cxn ang="0">
              <a:pos x="588" y="1188"/>
            </a:cxn>
            <a:cxn ang="0">
              <a:pos x="492" y="1164"/>
            </a:cxn>
            <a:cxn ang="0">
              <a:pos x="402" y="1158"/>
            </a:cxn>
            <a:cxn ang="0">
              <a:pos x="360" y="1122"/>
            </a:cxn>
            <a:cxn ang="0">
              <a:pos x="300" y="1128"/>
            </a:cxn>
            <a:cxn ang="0">
              <a:pos x="222" y="1074"/>
            </a:cxn>
            <a:cxn ang="0">
              <a:pos x="144" y="1116"/>
            </a:cxn>
            <a:cxn ang="0">
              <a:pos x="66" y="1146"/>
            </a:cxn>
            <a:cxn ang="0">
              <a:pos x="66" y="840"/>
            </a:cxn>
            <a:cxn ang="0">
              <a:pos x="204" y="708"/>
            </a:cxn>
            <a:cxn ang="0">
              <a:pos x="186" y="618"/>
            </a:cxn>
            <a:cxn ang="0">
              <a:pos x="72" y="480"/>
            </a:cxn>
            <a:cxn ang="0">
              <a:pos x="30" y="432"/>
            </a:cxn>
            <a:cxn ang="0">
              <a:pos x="72" y="324"/>
            </a:cxn>
            <a:cxn ang="0">
              <a:pos x="48" y="276"/>
            </a:cxn>
            <a:cxn ang="0">
              <a:pos x="18" y="216"/>
            </a:cxn>
            <a:cxn ang="0">
              <a:pos x="72" y="156"/>
            </a:cxn>
            <a:cxn ang="0">
              <a:pos x="168" y="120"/>
            </a:cxn>
            <a:cxn ang="0">
              <a:pos x="246" y="84"/>
            </a:cxn>
            <a:cxn ang="0">
              <a:pos x="348" y="108"/>
            </a:cxn>
            <a:cxn ang="0">
              <a:pos x="456" y="84"/>
            </a:cxn>
            <a:cxn ang="0">
              <a:pos x="552" y="54"/>
            </a:cxn>
            <a:cxn ang="0">
              <a:pos x="648" y="36"/>
            </a:cxn>
            <a:cxn ang="0">
              <a:pos x="816" y="114"/>
            </a:cxn>
            <a:cxn ang="0">
              <a:pos x="900" y="186"/>
            </a:cxn>
            <a:cxn ang="0">
              <a:pos x="930" y="138"/>
            </a:cxn>
            <a:cxn ang="0">
              <a:pos x="900" y="108"/>
            </a:cxn>
            <a:cxn ang="0">
              <a:pos x="1002" y="24"/>
            </a:cxn>
            <a:cxn ang="0">
              <a:pos x="1134" y="30"/>
            </a:cxn>
            <a:cxn ang="0">
              <a:pos x="1158" y="90"/>
            </a:cxn>
            <a:cxn ang="0">
              <a:pos x="1164" y="126"/>
            </a:cxn>
            <a:cxn ang="0">
              <a:pos x="1098" y="144"/>
            </a:cxn>
            <a:cxn ang="0">
              <a:pos x="1146" y="174"/>
            </a:cxn>
            <a:cxn ang="0">
              <a:pos x="1158" y="234"/>
            </a:cxn>
            <a:cxn ang="0">
              <a:pos x="1170" y="330"/>
            </a:cxn>
            <a:cxn ang="0">
              <a:pos x="1158" y="408"/>
            </a:cxn>
            <a:cxn ang="0">
              <a:pos x="1248" y="450"/>
            </a:cxn>
            <a:cxn ang="0">
              <a:pos x="1266" y="462"/>
            </a:cxn>
            <a:cxn ang="0">
              <a:pos x="1314" y="468"/>
            </a:cxn>
            <a:cxn ang="0">
              <a:pos x="1398" y="420"/>
            </a:cxn>
            <a:cxn ang="0">
              <a:pos x="1440" y="462"/>
            </a:cxn>
            <a:cxn ang="0">
              <a:pos x="1482" y="498"/>
            </a:cxn>
            <a:cxn ang="0">
              <a:pos x="1542" y="552"/>
            </a:cxn>
            <a:cxn ang="0">
              <a:pos x="1494" y="624"/>
            </a:cxn>
            <a:cxn ang="0">
              <a:pos x="1476" y="684"/>
            </a:cxn>
            <a:cxn ang="0">
              <a:pos x="1470" y="822"/>
            </a:cxn>
            <a:cxn ang="0">
              <a:pos x="1380" y="822"/>
            </a:cxn>
            <a:cxn ang="0">
              <a:pos x="1284" y="750"/>
            </a:cxn>
            <a:cxn ang="0">
              <a:pos x="1212" y="738"/>
            </a:cxn>
          </a:cxnLst>
          <a:rect l="0" t="0" r="r" b="b"/>
          <a:pathLst>
            <a:path w="1554" h="1212">
              <a:moveTo>
                <a:pt x="1122" y="738"/>
              </a:moveTo>
              <a:lnTo>
                <a:pt x="1122" y="750"/>
              </a:lnTo>
              <a:lnTo>
                <a:pt x="1110" y="762"/>
              </a:lnTo>
              <a:lnTo>
                <a:pt x="1074" y="762"/>
              </a:lnTo>
              <a:lnTo>
                <a:pt x="1074" y="780"/>
              </a:lnTo>
              <a:lnTo>
                <a:pt x="1062" y="780"/>
              </a:lnTo>
              <a:lnTo>
                <a:pt x="1050" y="792"/>
              </a:lnTo>
              <a:lnTo>
                <a:pt x="1044" y="798"/>
              </a:lnTo>
              <a:lnTo>
                <a:pt x="1032" y="798"/>
              </a:lnTo>
              <a:lnTo>
                <a:pt x="1014" y="804"/>
              </a:lnTo>
              <a:lnTo>
                <a:pt x="1002" y="822"/>
              </a:lnTo>
              <a:lnTo>
                <a:pt x="996" y="834"/>
              </a:lnTo>
              <a:lnTo>
                <a:pt x="984" y="834"/>
              </a:lnTo>
              <a:lnTo>
                <a:pt x="972" y="852"/>
              </a:lnTo>
              <a:lnTo>
                <a:pt x="972" y="858"/>
              </a:lnTo>
              <a:lnTo>
                <a:pt x="966" y="864"/>
              </a:lnTo>
              <a:lnTo>
                <a:pt x="954" y="864"/>
              </a:lnTo>
              <a:lnTo>
                <a:pt x="936" y="876"/>
              </a:lnTo>
              <a:lnTo>
                <a:pt x="918" y="894"/>
              </a:lnTo>
              <a:lnTo>
                <a:pt x="918" y="912"/>
              </a:lnTo>
              <a:lnTo>
                <a:pt x="906" y="924"/>
              </a:lnTo>
              <a:lnTo>
                <a:pt x="906" y="948"/>
              </a:lnTo>
              <a:lnTo>
                <a:pt x="894" y="948"/>
              </a:lnTo>
              <a:lnTo>
                <a:pt x="888" y="942"/>
              </a:lnTo>
              <a:lnTo>
                <a:pt x="882" y="942"/>
              </a:lnTo>
              <a:lnTo>
                <a:pt x="876" y="954"/>
              </a:lnTo>
              <a:lnTo>
                <a:pt x="876" y="966"/>
              </a:lnTo>
              <a:lnTo>
                <a:pt x="864" y="966"/>
              </a:lnTo>
              <a:lnTo>
                <a:pt x="864" y="972"/>
              </a:lnTo>
              <a:lnTo>
                <a:pt x="858" y="972"/>
              </a:lnTo>
              <a:lnTo>
                <a:pt x="852" y="996"/>
              </a:lnTo>
              <a:lnTo>
                <a:pt x="852" y="1014"/>
              </a:lnTo>
              <a:lnTo>
                <a:pt x="828" y="1014"/>
              </a:lnTo>
              <a:lnTo>
                <a:pt x="822" y="1026"/>
              </a:lnTo>
              <a:lnTo>
                <a:pt x="810" y="1038"/>
              </a:lnTo>
              <a:lnTo>
                <a:pt x="810" y="1074"/>
              </a:lnTo>
              <a:lnTo>
                <a:pt x="804" y="1086"/>
              </a:lnTo>
              <a:lnTo>
                <a:pt x="786" y="1086"/>
              </a:lnTo>
              <a:lnTo>
                <a:pt x="780" y="1092"/>
              </a:lnTo>
              <a:lnTo>
                <a:pt x="780" y="1098"/>
              </a:lnTo>
              <a:lnTo>
                <a:pt x="774" y="1104"/>
              </a:lnTo>
              <a:lnTo>
                <a:pt x="774" y="1116"/>
              </a:lnTo>
              <a:lnTo>
                <a:pt x="768" y="1122"/>
              </a:lnTo>
              <a:lnTo>
                <a:pt x="768" y="1128"/>
              </a:lnTo>
              <a:lnTo>
                <a:pt x="750" y="1128"/>
              </a:lnTo>
              <a:lnTo>
                <a:pt x="744" y="1134"/>
              </a:lnTo>
              <a:lnTo>
                <a:pt x="738" y="1134"/>
              </a:lnTo>
              <a:lnTo>
                <a:pt x="738" y="1146"/>
              </a:lnTo>
              <a:lnTo>
                <a:pt x="732" y="1152"/>
              </a:lnTo>
              <a:lnTo>
                <a:pt x="732" y="1164"/>
              </a:lnTo>
              <a:lnTo>
                <a:pt x="714" y="1176"/>
              </a:lnTo>
              <a:lnTo>
                <a:pt x="702" y="1176"/>
              </a:lnTo>
              <a:lnTo>
                <a:pt x="696" y="1164"/>
              </a:lnTo>
              <a:lnTo>
                <a:pt x="696" y="1152"/>
              </a:lnTo>
              <a:lnTo>
                <a:pt x="690" y="1146"/>
              </a:lnTo>
              <a:lnTo>
                <a:pt x="684" y="1146"/>
              </a:lnTo>
              <a:lnTo>
                <a:pt x="672" y="1152"/>
              </a:lnTo>
              <a:lnTo>
                <a:pt x="666" y="1146"/>
              </a:lnTo>
              <a:lnTo>
                <a:pt x="660" y="1146"/>
              </a:lnTo>
              <a:lnTo>
                <a:pt x="654" y="1152"/>
              </a:lnTo>
              <a:lnTo>
                <a:pt x="654" y="1164"/>
              </a:lnTo>
              <a:lnTo>
                <a:pt x="648" y="1176"/>
              </a:lnTo>
              <a:lnTo>
                <a:pt x="636" y="1176"/>
              </a:lnTo>
              <a:lnTo>
                <a:pt x="624" y="1188"/>
              </a:lnTo>
              <a:lnTo>
                <a:pt x="624" y="1206"/>
              </a:lnTo>
              <a:lnTo>
                <a:pt x="618" y="1206"/>
              </a:lnTo>
              <a:lnTo>
                <a:pt x="612" y="1212"/>
              </a:lnTo>
              <a:lnTo>
                <a:pt x="594" y="1212"/>
              </a:lnTo>
              <a:lnTo>
                <a:pt x="594" y="1206"/>
              </a:lnTo>
              <a:lnTo>
                <a:pt x="606" y="1194"/>
              </a:lnTo>
              <a:lnTo>
                <a:pt x="594" y="1188"/>
              </a:lnTo>
              <a:lnTo>
                <a:pt x="588" y="1188"/>
              </a:lnTo>
              <a:lnTo>
                <a:pt x="582" y="1194"/>
              </a:lnTo>
              <a:lnTo>
                <a:pt x="576" y="1194"/>
              </a:lnTo>
              <a:lnTo>
                <a:pt x="558" y="1212"/>
              </a:lnTo>
              <a:lnTo>
                <a:pt x="534" y="1212"/>
              </a:lnTo>
              <a:lnTo>
                <a:pt x="504" y="1206"/>
              </a:lnTo>
              <a:lnTo>
                <a:pt x="498" y="1206"/>
              </a:lnTo>
              <a:lnTo>
                <a:pt x="498" y="1188"/>
              </a:lnTo>
              <a:lnTo>
                <a:pt x="492" y="1188"/>
              </a:lnTo>
              <a:lnTo>
                <a:pt x="492" y="1164"/>
              </a:lnTo>
              <a:lnTo>
                <a:pt x="498" y="1158"/>
              </a:lnTo>
              <a:lnTo>
                <a:pt x="498" y="1152"/>
              </a:lnTo>
              <a:lnTo>
                <a:pt x="474" y="1152"/>
              </a:lnTo>
              <a:lnTo>
                <a:pt x="468" y="1158"/>
              </a:lnTo>
              <a:lnTo>
                <a:pt x="444" y="1176"/>
              </a:lnTo>
              <a:lnTo>
                <a:pt x="432" y="1176"/>
              </a:lnTo>
              <a:lnTo>
                <a:pt x="420" y="1164"/>
              </a:lnTo>
              <a:lnTo>
                <a:pt x="414" y="1164"/>
              </a:lnTo>
              <a:lnTo>
                <a:pt x="402" y="1158"/>
              </a:lnTo>
              <a:lnTo>
                <a:pt x="402" y="1152"/>
              </a:lnTo>
              <a:lnTo>
                <a:pt x="396" y="1152"/>
              </a:lnTo>
              <a:lnTo>
                <a:pt x="396" y="1146"/>
              </a:lnTo>
              <a:lnTo>
                <a:pt x="390" y="1134"/>
              </a:lnTo>
              <a:lnTo>
                <a:pt x="384" y="1134"/>
              </a:lnTo>
              <a:lnTo>
                <a:pt x="378" y="1134"/>
              </a:lnTo>
              <a:lnTo>
                <a:pt x="366" y="1146"/>
              </a:lnTo>
              <a:lnTo>
                <a:pt x="366" y="1122"/>
              </a:lnTo>
              <a:lnTo>
                <a:pt x="360" y="1122"/>
              </a:lnTo>
              <a:lnTo>
                <a:pt x="360" y="1116"/>
              </a:lnTo>
              <a:lnTo>
                <a:pt x="348" y="1116"/>
              </a:lnTo>
              <a:lnTo>
                <a:pt x="336" y="1128"/>
              </a:lnTo>
              <a:lnTo>
                <a:pt x="336" y="1134"/>
              </a:lnTo>
              <a:lnTo>
                <a:pt x="324" y="1146"/>
              </a:lnTo>
              <a:lnTo>
                <a:pt x="318" y="1146"/>
              </a:lnTo>
              <a:lnTo>
                <a:pt x="312" y="1134"/>
              </a:lnTo>
              <a:lnTo>
                <a:pt x="306" y="1134"/>
              </a:lnTo>
              <a:lnTo>
                <a:pt x="300" y="1128"/>
              </a:lnTo>
              <a:lnTo>
                <a:pt x="300" y="1122"/>
              </a:lnTo>
              <a:lnTo>
                <a:pt x="276" y="1098"/>
              </a:lnTo>
              <a:lnTo>
                <a:pt x="276" y="1092"/>
              </a:lnTo>
              <a:lnTo>
                <a:pt x="258" y="1068"/>
              </a:lnTo>
              <a:lnTo>
                <a:pt x="246" y="1068"/>
              </a:lnTo>
              <a:lnTo>
                <a:pt x="246" y="1062"/>
              </a:lnTo>
              <a:lnTo>
                <a:pt x="228" y="1062"/>
              </a:lnTo>
              <a:lnTo>
                <a:pt x="222" y="1068"/>
              </a:lnTo>
              <a:lnTo>
                <a:pt x="222" y="1074"/>
              </a:lnTo>
              <a:lnTo>
                <a:pt x="198" y="1074"/>
              </a:lnTo>
              <a:lnTo>
                <a:pt x="192" y="1086"/>
              </a:lnTo>
              <a:lnTo>
                <a:pt x="186" y="1092"/>
              </a:lnTo>
              <a:lnTo>
                <a:pt x="174" y="1092"/>
              </a:lnTo>
              <a:lnTo>
                <a:pt x="168" y="1098"/>
              </a:lnTo>
              <a:lnTo>
                <a:pt x="162" y="1098"/>
              </a:lnTo>
              <a:lnTo>
                <a:pt x="156" y="1104"/>
              </a:lnTo>
              <a:lnTo>
                <a:pt x="144" y="1104"/>
              </a:lnTo>
              <a:lnTo>
                <a:pt x="144" y="1116"/>
              </a:lnTo>
              <a:lnTo>
                <a:pt x="132" y="1122"/>
              </a:lnTo>
              <a:lnTo>
                <a:pt x="132" y="1134"/>
              </a:lnTo>
              <a:lnTo>
                <a:pt x="126" y="1146"/>
              </a:lnTo>
              <a:lnTo>
                <a:pt x="108" y="1146"/>
              </a:lnTo>
              <a:lnTo>
                <a:pt x="96" y="1152"/>
              </a:lnTo>
              <a:lnTo>
                <a:pt x="90" y="1152"/>
              </a:lnTo>
              <a:lnTo>
                <a:pt x="84" y="1146"/>
              </a:lnTo>
              <a:lnTo>
                <a:pt x="78" y="1152"/>
              </a:lnTo>
              <a:lnTo>
                <a:pt x="66" y="1146"/>
              </a:lnTo>
              <a:lnTo>
                <a:pt x="84" y="1104"/>
              </a:lnTo>
              <a:lnTo>
                <a:pt x="54" y="1068"/>
              </a:lnTo>
              <a:lnTo>
                <a:pt x="72" y="1056"/>
              </a:lnTo>
              <a:lnTo>
                <a:pt x="66" y="1014"/>
              </a:lnTo>
              <a:lnTo>
                <a:pt x="72" y="972"/>
              </a:lnTo>
              <a:lnTo>
                <a:pt x="72" y="924"/>
              </a:lnTo>
              <a:lnTo>
                <a:pt x="72" y="894"/>
              </a:lnTo>
              <a:lnTo>
                <a:pt x="72" y="876"/>
              </a:lnTo>
              <a:lnTo>
                <a:pt x="66" y="840"/>
              </a:lnTo>
              <a:lnTo>
                <a:pt x="90" y="840"/>
              </a:lnTo>
              <a:lnTo>
                <a:pt x="108" y="822"/>
              </a:lnTo>
              <a:lnTo>
                <a:pt x="96" y="798"/>
              </a:lnTo>
              <a:lnTo>
                <a:pt x="102" y="780"/>
              </a:lnTo>
              <a:lnTo>
                <a:pt x="114" y="762"/>
              </a:lnTo>
              <a:lnTo>
                <a:pt x="126" y="744"/>
              </a:lnTo>
              <a:lnTo>
                <a:pt x="174" y="744"/>
              </a:lnTo>
              <a:lnTo>
                <a:pt x="192" y="732"/>
              </a:lnTo>
              <a:lnTo>
                <a:pt x="204" y="708"/>
              </a:lnTo>
              <a:lnTo>
                <a:pt x="234" y="702"/>
              </a:lnTo>
              <a:lnTo>
                <a:pt x="240" y="684"/>
              </a:lnTo>
              <a:lnTo>
                <a:pt x="252" y="654"/>
              </a:lnTo>
              <a:lnTo>
                <a:pt x="258" y="636"/>
              </a:lnTo>
              <a:lnTo>
                <a:pt x="252" y="630"/>
              </a:lnTo>
              <a:lnTo>
                <a:pt x="240" y="612"/>
              </a:lnTo>
              <a:lnTo>
                <a:pt x="210" y="600"/>
              </a:lnTo>
              <a:lnTo>
                <a:pt x="198" y="612"/>
              </a:lnTo>
              <a:lnTo>
                <a:pt x="186" y="618"/>
              </a:lnTo>
              <a:lnTo>
                <a:pt x="168" y="594"/>
              </a:lnTo>
              <a:lnTo>
                <a:pt x="162" y="570"/>
              </a:lnTo>
              <a:lnTo>
                <a:pt x="168" y="552"/>
              </a:lnTo>
              <a:lnTo>
                <a:pt x="174" y="528"/>
              </a:lnTo>
              <a:lnTo>
                <a:pt x="186" y="510"/>
              </a:lnTo>
              <a:lnTo>
                <a:pt x="168" y="498"/>
              </a:lnTo>
              <a:lnTo>
                <a:pt x="144" y="504"/>
              </a:lnTo>
              <a:lnTo>
                <a:pt x="108" y="504"/>
              </a:lnTo>
              <a:lnTo>
                <a:pt x="72" y="480"/>
              </a:lnTo>
              <a:lnTo>
                <a:pt x="48" y="480"/>
              </a:lnTo>
              <a:lnTo>
                <a:pt x="72" y="498"/>
              </a:lnTo>
              <a:lnTo>
                <a:pt x="54" y="504"/>
              </a:lnTo>
              <a:lnTo>
                <a:pt x="36" y="504"/>
              </a:lnTo>
              <a:lnTo>
                <a:pt x="18" y="486"/>
              </a:lnTo>
              <a:lnTo>
                <a:pt x="18" y="462"/>
              </a:lnTo>
              <a:lnTo>
                <a:pt x="6" y="450"/>
              </a:lnTo>
              <a:lnTo>
                <a:pt x="18" y="438"/>
              </a:lnTo>
              <a:lnTo>
                <a:pt x="30" y="432"/>
              </a:lnTo>
              <a:lnTo>
                <a:pt x="30" y="414"/>
              </a:lnTo>
              <a:lnTo>
                <a:pt x="42" y="408"/>
              </a:lnTo>
              <a:lnTo>
                <a:pt x="48" y="390"/>
              </a:lnTo>
              <a:lnTo>
                <a:pt x="66" y="390"/>
              </a:lnTo>
              <a:lnTo>
                <a:pt x="78" y="402"/>
              </a:lnTo>
              <a:lnTo>
                <a:pt x="84" y="378"/>
              </a:lnTo>
              <a:lnTo>
                <a:pt x="90" y="360"/>
              </a:lnTo>
              <a:lnTo>
                <a:pt x="90" y="336"/>
              </a:lnTo>
              <a:lnTo>
                <a:pt x="72" y="324"/>
              </a:lnTo>
              <a:lnTo>
                <a:pt x="66" y="324"/>
              </a:lnTo>
              <a:lnTo>
                <a:pt x="42" y="318"/>
              </a:lnTo>
              <a:lnTo>
                <a:pt x="42" y="306"/>
              </a:lnTo>
              <a:lnTo>
                <a:pt x="54" y="318"/>
              </a:lnTo>
              <a:lnTo>
                <a:pt x="72" y="318"/>
              </a:lnTo>
              <a:lnTo>
                <a:pt x="78" y="300"/>
              </a:lnTo>
              <a:lnTo>
                <a:pt x="72" y="288"/>
              </a:lnTo>
              <a:lnTo>
                <a:pt x="54" y="288"/>
              </a:lnTo>
              <a:lnTo>
                <a:pt x="48" y="276"/>
              </a:lnTo>
              <a:lnTo>
                <a:pt x="36" y="270"/>
              </a:lnTo>
              <a:lnTo>
                <a:pt x="30" y="288"/>
              </a:lnTo>
              <a:lnTo>
                <a:pt x="12" y="288"/>
              </a:lnTo>
              <a:lnTo>
                <a:pt x="0" y="270"/>
              </a:lnTo>
              <a:lnTo>
                <a:pt x="12" y="258"/>
              </a:lnTo>
              <a:lnTo>
                <a:pt x="12" y="246"/>
              </a:lnTo>
              <a:lnTo>
                <a:pt x="6" y="234"/>
              </a:lnTo>
              <a:lnTo>
                <a:pt x="18" y="228"/>
              </a:lnTo>
              <a:lnTo>
                <a:pt x="18" y="216"/>
              </a:lnTo>
              <a:lnTo>
                <a:pt x="12" y="210"/>
              </a:lnTo>
              <a:lnTo>
                <a:pt x="18" y="198"/>
              </a:lnTo>
              <a:lnTo>
                <a:pt x="30" y="198"/>
              </a:lnTo>
              <a:lnTo>
                <a:pt x="30" y="180"/>
              </a:lnTo>
              <a:lnTo>
                <a:pt x="36" y="186"/>
              </a:lnTo>
              <a:lnTo>
                <a:pt x="48" y="186"/>
              </a:lnTo>
              <a:lnTo>
                <a:pt x="48" y="180"/>
              </a:lnTo>
              <a:lnTo>
                <a:pt x="66" y="168"/>
              </a:lnTo>
              <a:lnTo>
                <a:pt x="72" y="156"/>
              </a:lnTo>
              <a:lnTo>
                <a:pt x="66" y="144"/>
              </a:lnTo>
              <a:lnTo>
                <a:pt x="72" y="138"/>
              </a:lnTo>
              <a:lnTo>
                <a:pt x="72" y="120"/>
              </a:lnTo>
              <a:lnTo>
                <a:pt x="84" y="120"/>
              </a:lnTo>
              <a:lnTo>
                <a:pt x="84" y="138"/>
              </a:lnTo>
              <a:lnTo>
                <a:pt x="90" y="144"/>
              </a:lnTo>
              <a:lnTo>
                <a:pt x="90" y="138"/>
              </a:lnTo>
              <a:lnTo>
                <a:pt x="114" y="120"/>
              </a:lnTo>
              <a:lnTo>
                <a:pt x="168" y="120"/>
              </a:lnTo>
              <a:lnTo>
                <a:pt x="192" y="114"/>
              </a:lnTo>
              <a:lnTo>
                <a:pt x="192" y="96"/>
              </a:lnTo>
              <a:lnTo>
                <a:pt x="198" y="90"/>
              </a:lnTo>
              <a:lnTo>
                <a:pt x="198" y="78"/>
              </a:lnTo>
              <a:lnTo>
                <a:pt x="210" y="78"/>
              </a:lnTo>
              <a:lnTo>
                <a:pt x="228" y="84"/>
              </a:lnTo>
              <a:lnTo>
                <a:pt x="234" y="84"/>
              </a:lnTo>
              <a:lnTo>
                <a:pt x="246" y="90"/>
              </a:lnTo>
              <a:lnTo>
                <a:pt x="246" y="84"/>
              </a:lnTo>
              <a:lnTo>
                <a:pt x="258" y="78"/>
              </a:lnTo>
              <a:lnTo>
                <a:pt x="270" y="84"/>
              </a:lnTo>
              <a:lnTo>
                <a:pt x="276" y="90"/>
              </a:lnTo>
              <a:lnTo>
                <a:pt x="282" y="78"/>
              </a:lnTo>
              <a:lnTo>
                <a:pt x="288" y="60"/>
              </a:lnTo>
              <a:lnTo>
                <a:pt x="306" y="66"/>
              </a:lnTo>
              <a:lnTo>
                <a:pt x="318" y="66"/>
              </a:lnTo>
              <a:lnTo>
                <a:pt x="324" y="84"/>
              </a:lnTo>
              <a:lnTo>
                <a:pt x="348" y="108"/>
              </a:lnTo>
              <a:lnTo>
                <a:pt x="396" y="108"/>
              </a:lnTo>
              <a:lnTo>
                <a:pt x="390" y="96"/>
              </a:lnTo>
              <a:lnTo>
                <a:pt x="384" y="84"/>
              </a:lnTo>
              <a:lnTo>
                <a:pt x="390" y="78"/>
              </a:lnTo>
              <a:lnTo>
                <a:pt x="402" y="66"/>
              </a:lnTo>
              <a:lnTo>
                <a:pt x="426" y="84"/>
              </a:lnTo>
              <a:lnTo>
                <a:pt x="432" y="78"/>
              </a:lnTo>
              <a:lnTo>
                <a:pt x="444" y="84"/>
              </a:lnTo>
              <a:lnTo>
                <a:pt x="456" y="84"/>
              </a:lnTo>
              <a:lnTo>
                <a:pt x="462" y="66"/>
              </a:lnTo>
              <a:lnTo>
                <a:pt x="480" y="84"/>
              </a:lnTo>
              <a:lnTo>
                <a:pt x="492" y="60"/>
              </a:lnTo>
              <a:lnTo>
                <a:pt x="492" y="54"/>
              </a:lnTo>
              <a:lnTo>
                <a:pt x="504" y="54"/>
              </a:lnTo>
              <a:lnTo>
                <a:pt x="510" y="66"/>
              </a:lnTo>
              <a:lnTo>
                <a:pt x="516" y="60"/>
              </a:lnTo>
              <a:lnTo>
                <a:pt x="540" y="60"/>
              </a:lnTo>
              <a:lnTo>
                <a:pt x="552" y="54"/>
              </a:lnTo>
              <a:lnTo>
                <a:pt x="576" y="54"/>
              </a:lnTo>
              <a:lnTo>
                <a:pt x="576" y="36"/>
              </a:lnTo>
              <a:lnTo>
                <a:pt x="588" y="24"/>
              </a:lnTo>
              <a:lnTo>
                <a:pt x="606" y="24"/>
              </a:lnTo>
              <a:lnTo>
                <a:pt x="618" y="6"/>
              </a:lnTo>
              <a:lnTo>
                <a:pt x="630" y="0"/>
              </a:lnTo>
              <a:lnTo>
                <a:pt x="648" y="6"/>
              </a:lnTo>
              <a:lnTo>
                <a:pt x="654" y="24"/>
              </a:lnTo>
              <a:lnTo>
                <a:pt x="648" y="36"/>
              </a:lnTo>
              <a:lnTo>
                <a:pt x="654" y="54"/>
              </a:lnTo>
              <a:lnTo>
                <a:pt x="672" y="66"/>
              </a:lnTo>
              <a:lnTo>
                <a:pt x="684" y="84"/>
              </a:lnTo>
              <a:lnTo>
                <a:pt x="738" y="84"/>
              </a:lnTo>
              <a:lnTo>
                <a:pt x="744" y="78"/>
              </a:lnTo>
              <a:lnTo>
                <a:pt x="786" y="78"/>
              </a:lnTo>
              <a:lnTo>
                <a:pt x="786" y="90"/>
              </a:lnTo>
              <a:lnTo>
                <a:pt x="792" y="108"/>
              </a:lnTo>
              <a:lnTo>
                <a:pt x="816" y="114"/>
              </a:lnTo>
              <a:lnTo>
                <a:pt x="828" y="114"/>
              </a:lnTo>
              <a:lnTo>
                <a:pt x="828" y="144"/>
              </a:lnTo>
              <a:lnTo>
                <a:pt x="840" y="150"/>
              </a:lnTo>
              <a:lnTo>
                <a:pt x="858" y="156"/>
              </a:lnTo>
              <a:lnTo>
                <a:pt x="858" y="186"/>
              </a:lnTo>
              <a:lnTo>
                <a:pt x="864" y="186"/>
              </a:lnTo>
              <a:lnTo>
                <a:pt x="876" y="180"/>
              </a:lnTo>
              <a:lnTo>
                <a:pt x="900" y="180"/>
              </a:lnTo>
              <a:lnTo>
                <a:pt x="900" y="186"/>
              </a:lnTo>
              <a:lnTo>
                <a:pt x="906" y="186"/>
              </a:lnTo>
              <a:lnTo>
                <a:pt x="906" y="180"/>
              </a:lnTo>
              <a:lnTo>
                <a:pt x="918" y="180"/>
              </a:lnTo>
              <a:lnTo>
                <a:pt x="936" y="168"/>
              </a:lnTo>
              <a:lnTo>
                <a:pt x="942" y="168"/>
              </a:lnTo>
              <a:lnTo>
                <a:pt x="942" y="150"/>
              </a:lnTo>
              <a:lnTo>
                <a:pt x="936" y="150"/>
              </a:lnTo>
              <a:lnTo>
                <a:pt x="936" y="138"/>
              </a:lnTo>
              <a:lnTo>
                <a:pt x="930" y="138"/>
              </a:lnTo>
              <a:lnTo>
                <a:pt x="930" y="150"/>
              </a:lnTo>
              <a:lnTo>
                <a:pt x="918" y="150"/>
              </a:lnTo>
              <a:lnTo>
                <a:pt x="918" y="126"/>
              </a:lnTo>
              <a:lnTo>
                <a:pt x="930" y="126"/>
              </a:lnTo>
              <a:lnTo>
                <a:pt x="936" y="114"/>
              </a:lnTo>
              <a:lnTo>
                <a:pt x="930" y="114"/>
              </a:lnTo>
              <a:lnTo>
                <a:pt x="906" y="120"/>
              </a:lnTo>
              <a:lnTo>
                <a:pt x="900" y="120"/>
              </a:lnTo>
              <a:lnTo>
                <a:pt x="900" y="108"/>
              </a:lnTo>
              <a:lnTo>
                <a:pt x="906" y="90"/>
              </a:lnTo>
              <a:lnTo>
                <a:pt x="930" y="78"/>
              </a:lnTo>
              <a:lnTo>
                <a:pt x="930" y="60"/>
              </a:lnTo>
              <a:lnTo>
                <a:pt x="960" y="60"/>
              </a:lnTo>
              <a:lnTo>
                <a:pt x="972" y="54"/>
              </a:lnTo>
              <a:lnTo>
                <a:pt x="978" y="48"/>
              </a:lnTo>
              <a:lnTo>
                <a:pt x="984" y="30"/>
              </a:lnTo>
              <a:lnTo>
                <a:pt x="996" y="24"/>
              </a:lnTo>
              <a:lnTo>
                <a:pt x="1002" y="24"/>
              </a:lnTo>
              <a:lnTo>
                <a:pt x="1008" y="30"/>
              </a:lnTo>
              <a:lnTo>
                <a:pt x="1020" y="30"/>
              </a:lnTo>
              <a:lnTo>
                <a:pt x="1032" y="36"/>
              </a:lnTo>
              <a:lnTo>
                <a:pt x="1056" y="36"/>
              </a:lnTo>
              <a:lnTo>
                <a:pt x="1062" y="36"/>
              </a:lnTo>
              <a:lnTo>
                <a:pt x="1080" y="30"/>
              </a:lnTo>
              <a:lnTo>
                <a:pt x="1092" y="24"/>
              </a:lnTo>
              <a:lnTo>
                <a:pt x="1134" y="24"/>
              </a:lnTo>
              <a:lnTo>
                <a:pt x="1134" y="30"/>
              </a:lnTo>
              <a:lnTo>
                <a:pt x="1134" y="48"/>
              </a:lnTo>
              <a:lnTo>
                <a:pt x="1146" y="54"/>
              </a:lnTo>
              <a:lnTo>
                <a:pt x="1134" y="60"/>
              </a:lnTo>
              <a:lnTo>
                <a:pt x="1146" y="66"/>
              </a:lnTo>
              <a:lnTo>
                <a:pt x="1146" y="78"/>
              </a:lnTo>
              <a:lnTo>
                <a:pt x="1134" y="78"/>
              </a:lnTo>
              <a:lnTo>
                <a:pt x="1134" y="84"/>
              </a:lnTo>
              <a:lnTo>
                <a:pt x="1152" y="84"/>
              </a:lnTo>
              <a:lnTo>
                <a:pt x="1158" y="90"/>
              </a:lnTo>
              <a:lnTo>
                <a:pt x="1164" y="90"/>
              </a:lnTo>
              <a:lnTo>
                <a:pt x="1170" y="96"/>
              </a:lnTo>
              <a:lnTo>
                <a:pt x="1170" y="108"/>
              </a:lnTo>
              <a:lnTo>
                <a:pt x="1176" y="108"/>
              </a:lnTo>
              <a:lnTo>
                <a:pt x="1188" y="114"/>
              </a:lnTo>
              <a:lnTo>
                <a:pt x="1188" y="120"/>
              </a:lnTo>
              <a:lnTo>
                <a:pt x="1176" y="120"/>
              </a:lnTo>
              <a:lnTo>
                <a:pt x="1176" y="126"/>
              </a:lnTo>
              <a:lnTo>
                <a:pt x="1164" y="126"/>
              </a:lnTo>
              <a:lnTo>
                <a:pt x="1152" y="126"/>
              </a:lnTo>
              <a:lnTo>
                <a:pt x="1146" y="120"/>
              </a:lnTo>
              <a:lnTo>
                <a:pt x="1134" y="114"/>
              </a:lnTo>
              <a:lnTo>
                <a:pt x="1128" y="114"/>
              </a:lnTo>
              <a:lnTo>
                <a:pt x="1116" y="108"/>
              </a:lnTo>
              <a:lnTo>
                <a:pt x="1110" y="114"/>
              </a:lnTo>
              <a:lnTo>
                <a:pt x="1110" y="120"/>
              </a:lnTo>
              <a:lnTo>
                <a:pt x="1098" y="126"/>
              </a:lnTo>
              <a:lnTo>
                <a:pt x="1098" y="144"/>
              </a:lnTo>
              <a:lnTo>
                <a:pt x="1110" y="150"/>
              </a:lnTo>
              <a:lnTo>
                <a:pt x="1122" y="150"/>
              </a:lnTo>
              <a:lnTo>
                <a:pt x="1122" y="144"/>
              </a:lnTo>
              <a:lnTo>
                <a:pt x="1146" y="144"/>
              </a:lnTo>
              <a:lnTo>
                <a:pt x="1146" y="138"/>
              </a:lnTo>
              <a:lnTo>
                <a:pt x="1152" y="138"/>
              </a:lnTo>
              <a:lnTo>
                <a:pt x="1158" y="144"/>
              </a:lnTo>
              <a:lnTo>
                <a:pt x="1146" y="156"/>
              </a:lnTo>
              <a:lnTo>
                <a:pt x="1146" y="174"/>
              </a:lnTo>
              <a:lnTo>
                <a:pt x="1158" y="174"/>
              </a:lnTo>
              <a:lnTo>
                <a:pt x="1164" y="180"/>
              </a:lnTo>
              <a:lnTo>
                <a:pt x="1176" y="180"/>
              </a:lnTo>
              <a:lnTo>
                <a:pt x="1200" y="204"/>
              </a:lnTo>
              <a:lnTo>
                <a:pt x="1212" y="204"/>
              </a:lnTo>
              <a:lnTo>
                <a:pt x="1224" y="228"/>
              </a:lnTo>
              <a:lnTo>
                <a:pt x="1170" y="228"/>
              </a:lnTo>
              <a:lnTo>
                <a:pt x="1164" y="234"/>
              </a:lnTo>
              <a:lnTo>
                <a:pt x="1158" y="234"/>
              </a:lnTo>
              <a:lnTo>
                <a:pt x="1158" y="246"/>
              </a:lnTo>
              <a:lnTo>
                <a:pt x="1164" y="258"/>
              </a:lnTo>
              <a:lnTo>
                <a:pt x="1152" y="258"/>
              </a:lnTo>
              <a:lnTo>
                <a:pt x="1152" y="270"/>
              </a:lnTo>
              <a:lnTo>
                <a:pt x="1164" y="270"/>
              </a:lnTo>
              <a:lnTo>
                <a:pt x="1158" y="288"/>
              </a:lnTo>
              <a:lnTo>
                <a:pt x="1164" y="288"/>
              </a:lnTo>
              <a:lnTo>
                <a:pt x="1170" y="294"/>
              </a:lnTo>
              <a:lnTo>
                <a:pt x="1170" y="330"/>
              </a:lnTo>
              <a:lnTo>
                <a:pt x="1164" y="306"/>
              </a:lnTo>
              <a:lnTo>
                <a:pt x="1158" y="306"/>
              </a:lnTo>
              <a:lnTo>
                <a:pt x="1158" y="324"/>
              </a:lnTo>
              <a:lnTo>
                <a:pt x="1164" y="330"/>
              </a:lnTo>
              <a:lnTo>
                <a:pt x="1164" y="336"/>
              </a:lnTo>
              <a:lnTo>
                <a:pt x="1158" y="336"/>
              </a:lnTo>
              <a:lnTo>
                <a:pt x="1158" y="402"/>
              </a:lnTo>
              <a:lnTo>
                <a:pt x="1152" y="408"/>
              </a:lnTo>
              <a:lnTo>
                <a:pt x="1158" y="408"/>
              </a:lnTo>
              <a:lnTo>
                <a:pt x="1176" y="432"/>
              </a:lnTo>
              <a:lnTo>
                <a:pt x="1176" y="438"/>
              </a:lnTo>
              <a:lnTo>
                <a:pt x="1200" y="438"/>
              </a:lnTo>
              <a:lnTo>
                <a:pt x="1212" y="450"/>
              </a:lnTo>
              <a:lnTo>
                <a:pt x="1212" y="462"/>
              </a:lnTo>
              <a:lnTo>
                <a:pt x="1212" y="468"/>
              </a:lnTo>
              <a:lnTo>
                <a:pt x="1230" y="468"/>
              </a:lnTo>
              <a:lnTo>
                <a:pt x="1242" y="462"/>
              </a:lnTo>
              <a:lnTo>
                <a:pt x="1248" y="450"/>
              </a:lnTo>
              <a:lnTo>
                <a:pt x="1248" y="432"/>
              </a:lnTo>
              <a:lnTo>
                <a:pt x="1248" y="420"/>
              </a:lnTo>
              <a:lnTo>
                <a:pt x="1254" y="432"/>
              </a:lnTo>
              <a:lnTo>
                <a:pt x="1266" y="432"/>
              </a:lnTo>
              <a:lnTo>
                <a:pt x="1266" y="420"/>
              </a:lnTo>
              <a:lnTo>
                <a:pt x="1272" y="432"/>
              </a:lnTo>
              <a:lnTo>
                <a:pt x="1272" y="444"/>
              </a:lnTo>
              <a:lnTo>
                <a:pt x="1266" y="450"/>
              </a:lnTo>
              <a:lnTo>
                <a:pt x="1266" y="462"/>
              </a:lnTo>
              <a:lnTo>
                <a:pt x="1254" y="462"/>
              </a:lnTo>
              <a:lnTo>
                <a:pt x="1266" y="468"/>
              </a:lnTo>
              <a:lnTo>
                <a:pt x="1278" y="468"/>
              </a:lnTo>
              <a:lnTo>
                <a:pt x="1278" y="474"/>
              </a:lnTo>
              <a:lnTo>
                <a:pt x="1284" y="474"/>
              </a:lnTo>
              <a:lnTo>
                <a:pt x="1290" y="468"/>
              </a:lnTo>
              <a:lnTo>
                <a:pt x="1302" y="474"/>
              </a:lnTo>
              <a:lnTo>
                <a:pt x="1308" y="474"/>
              </a:lnTo>
              <a:lnTo>
                <a:pt x="1314" y="468"/>
              </a:lnTo>
              <a:lnTo>
                <a:pt x="1314" y="462"/>
              </a:lnTo>
              <a:lnTo>
                <a:pt x="1326" y="444"/>
              </a:lnTo>
              <a:lnTo>
                <a:pt x="1326" y="432"/>
              </a:lnTo>
              <a:lnTo>
                <a:pt x="1332" y="432"/>
              </a:lnTo>
              <a:lnTo>
                <a:pt x="1344" y="420"/>
              </a:lnTo>
              <a:lnTo>
                <a:pt x="1356" y="420"/>
              </a:lnTo>
              <a:lnTo>
                <a:pt x="1356" y="414"/>
              </a:lnTo>
              <a:lnTo>
                <a:pt x="1392" y="414"/>
              </a:lnTo>
              <a:lnTo>
                <a:pt x="1398" y="420"/>
              </a:lnTo>
              <a:lnTo>
                <a:pt x="1398" y="438"/>
              </a:lnTo>
              <a:lnTo>
                <a:pt x="1404" y="438"/>
              </a:lnTo>
              <a:lnTo>
                <a:pt x="1422" y="432"/>
              </a:lnTo>
              <a:lnTo>
                <a:pt x="1440" y="432"/>
              </a:lnTo>
              <a:lnTo>
                <a:pt x="1440" y="438"/>
              </a:lnTo>
              <a:lnTo>
                <a:pt x="1434" y="444"/>
              </a:lnTo>
              <a:lnTo>
                <a:pt x="1428" y="444"/>
              </a:lnTo>
              <a:lnTo>
                <a:pt x="1440" y="450"/>
              </a:lnTo>
              <a:lnTo>
                <a:pt x="1440" y="462"/>
              </a:lnTo>
              <a:lnTo>
                <a:pt x="1446" y="462"/>
              </a:lnTo>
              <a:lnTo>
                <a:pt x="1446" y="468"/>
              </a:lnTo>
              <a:lnTo>
                <a:pt x="1440" y="468"/>
              </a:lnTo>
              <a:lnTo>
                <a:pt x="1440" y="474"/>
              </a:lnTo>
              <a:lnTo>
                <a:pt x="1446" y="480"/>
              </a:lnTo>
              <a:lnTo>
                <a:pt x="1458" y="480"/>
              </a:lnTo>
              <a:lnTo>
                <a:pt x="1464" y="492"/>
              </a:lnTo>
              <a:lnTo>
                <a:pt x="1476" y="492"/>
              </a:lnTo>
              <a:lnTo>
                <a:pt x="1482" y="498"/>
              </a:lnTo>
              <a:lnTo>
                <a:pt x="1500" y="498"/>
              </a:lnTo>
              <a:lnTo>
                <a:pt x="1518" y="474"/>
              </a:lnTo>
              <a:lnTo>
                <a:pt x="1518" y="498"/>
              </a:lnTo>
              <a:lnTo>
                <a:pt x="1536" y="510"/>
              </a:lnTo>
              <a:lnTo>
                <a:pt x="1536" y="522"/>
              </a:lnTo>
              <a:lnTo>
                <a:pt x="1542" y="522"/>
              </a:lnTo>
              <a:lnTo>
                <a:pt x="1542" y="528"/>
              </a:lnTo>
              <a:lnTo>
                <a:pt x="1536" y="540"/>
              </a:lnTo>
              <a:lnTo>
                <a:pt x="1542" y="552"/>
              </a:lnTo>
              <a:lnTo>
                <a:pt x="1554" y="570"/>
              </a:lnTo>
              <a:lnTo>
                <a:pt x="1548" y="570"/>
              </a:lnTo>
              <a:lnTo>
                <a:pt x="1548" y="588"/>
              </a:lnTo>
              <a:lnTo>
                <a:pt x="1548" y="594"/>
              </a:lnTo>
              <a:lnTo>
                <a:pt x="1542" y="594"/>
              </a:lnTo>
              <a:lnTo>
                <a:pt x="1524" y="600"/>
              </a:lnTo>
              <a:lnTo>
                <a:pt x="1512" y="618"/>
              </a:lnTo>
              <a:lnTo>
                <a:pt x="1500" y="618"/>
              </a:lnTo>
              <a:lnTo>
                <a:pt x="1494" y="624"/>
              </a:lnTo>
              <a:lnTo>
                <a:pt x="1494" y="630"/>
              </a:lnTo>
              <a:lnTo>
                <a:pt x="1500" y="642"/>
              </a:lnTo>
              <a:lnTo>
                <a:pt x="1500" y="660"/>
              </a:lnTo>
              <a:lnTo>
                <a:pt x="1500" y="672"/>
              </a:lnTo>
              <a:lnTo>
                <a:pt x="1506" y="678"/>
              </a:lnTo>
              <a:lnTo>
                <a:pt x="1506" y="690"/>
              </a:lnTo>
              <a:lnTo>
                <a:pt x="1500" y="702"/>
              </a:lnTo>
              <a:lnTo>
                <a:pt x="1482" y="702"/>
              </a:lnTo>
              <a:lnTo>
                <a:pt x="1476" y="684"/>
              </a:lnTo>
              <a:lnTo>
                <a:pt x="1464" y="684"/>
              </a:lnTo>
              <a:lnTo>
                <a:pt x="1464" y="702"/>
              </a:lnTo>
              <a:lnTo>
                <a:pt x="1458" y="708"/>
              </a:lnTo>
              <a:lnTo>
                <a:pt x="1446" y="720"/>
              </a:lnTo>
              <a:lnTo>
                <a:pt x="1446" y="780"/>
              </a:lnTo>
              <a:lnTo>
                <a:pt x="1458" y="792"/>
              </a:lnTo>
              <a:lnTo>
                <a:pt x="1476" y="792"/>
              </a:lnTo>
              <a:lnTo>
                <a:pt x="1476" y="822"/>
              </a:lnTo>
              <a:lnTo>
                <a:pt x="1470" y="822"/>
              </a:lnTo>
              <a:lnTo>
                <a:pt x="1458" y="804"/>
              </a:lnTo>
              <a:lnTo>
                <a:pt x="1446" y="804"/>
              </a:lnTo>
              <a:lnTo>
                <a:pt x="1446" y="810"/>
              </a:lnTo>
              <a:lnTo>
                <a:pt x="1428" y="810"/>
              </a:lnTo>
              <a:lnTo>
                <a:pt x="1422" y="822"/>
              </a:lnTo>
              <a:lnTo>
                <a:pt x="1410" y="828"/>
              </a:lnTo>
              <a:lnTo>
                <a:pt x="1392" y="828"/>
              </a:lnTo>
              <a:lnTo>
                <a:pt x="1386" y="810"/>
              </a:lnTo>
              <a:lnTo>
                <a:pt x="1380" y="822"/>
              </a:lnTo>
              <a:lnTo>
                <a:pt x="1362" y="828"/>
              </a:lnTo>
              <a:lnTo>
                <a:pt x="1332" y="798"/>
              </a:lnTo>
              <a:lnTo>
                <a:pt x="1320" y="798"/>
              </a:lnTo>
              <a:lnTo>
                <a:pt x="1320" y="774"/>
              </a:lnTo>
              <a:lnTo>
                <a:pt x="1308" y="774"/>
              </a:lnTo>
              <a:lnTo>
                <a:pt x="1302" y="768"/>
              </a:lnTo>
              <a:lnTo>
                <a:pt x="1290" y="768"/>
              </a:lnTo>
              <a:lnTo>
                <a:pt x="1284" y="762"/>
              </a:lnTo>
              <a:lnTo>
                <a:pt x="1284" y="750"/>
              </a:lnTo>
              <a:lnTo>
                <a:pt x="1278" y="744"/>
              </a:lnTo>
              <a:lnTo>
                <a:pt x="1272" y="750"/>
              </a:lnTo>
              <a:lnTo>
                <a:pt x="1266" y="750"/>
              </a:lnTo>
              <a:lnTo>
                <a:pt x="1254" y="762"/>
              </a:lnTo>
              <a:lnTo>
                <a:pt x="1242" y="762"/>
              </a:lnTo>
              <a:lnTo>
                <a:pt x="1236" y="750"/>
              </a:lnTo>
              <a:lnTo>
                <a:pt x="1236" y="744"/>
              </a:lnTo>
              <a:lnTo>
                <a:pt x="1230" y="738"/>
              </a:lnTo>
              <a:lnTo>
                <a:pt x="1212" y="738"/>
              </a:lnTo>
              <a:lnTo>
                <a:pt x="1206" y="744"/>
              </a:lnTo>
              <a:lnTo>
                <a:pt x="1194" y="744"/>
              </a:lnTo>
              <a:lnTo>
                <a:pt x="1188" y="750"/>
              </a:lnTo>
              <a:lnTo>
                <a:pt x="1170" y="750"/>
              </a:lnTo>
              <a:lnTo>
                <a:pt x="1158" y="744"/>
              </a:lnTo>
              <a:lnTo>
                <a:pt x="1152" y="744"/>
              </a:lnTo>
              <a:lnTo>
                <a:pt x="1134" y="738"/>
              </a:lnTo>
              <a:lnTo>
                <a:pt x="1122" y="738"/>
              </a:lnTo>
              <a:close/>
            </a:path>
          </a:pathLst>
        </a:custGeom>
        <a:solidFill>
          <a:srgbClr val="006699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2355718</xdr:colOff>
      <xdr:row>36</xdr:row>
      <xdr:rowOff>30762</xdr:rowOff>
    </xdr:from>
    <xdr:to>
      <xdr:col>4</xdr:col>
      <xdr:colOff>4415733</xdr:colOff>
      <xdr:row>40</xdr:row>
      <xdr:rowOff>10800</xdr:rowOff>
    </xdr:to>
    <xdr:grpSp>
      <xdr:nvGrpSpPr>
        <xdr:cNvPr id="172" name="123 Grupo">
          <a:extLst>
            <a:ext uri="{FF2B5EF4-FFF2-40B4-BE49-F238E27FC236}">
              <a16:creationId xmlns:a16="http://schemas.microsoft.com/office/drawing/2014/main" id="{00000000-0008-0000-0600-0000AC000000}"/>
            </a:ext>
          </a:extLst>
        </xdr:cNvPr>
        <xdr:cNvGrpSpPr/>
      </xdr:nvGrpSpPr>
      <xdr:grpSpPr>
        <a:xfrm>
          <a:off x="4362318" y="5599712"/>
          <a:ext cx="2060015" cy="538838"/>
          <a:chOff x="3028950" y="5690666"/>
          <a:chExt cx="2219325" cy="609600"/>
        </a:xfrm>
      </xdr:grpSpPr>
      <xdr:sp macro="" textlink="">
        <xdr:nvSpPr>
          <xdr:cNvPr id="173" name="Freeform 6">
            <a:extLst>
              <a:ext uri="{FF2B5EF4-FFF2-40B4-BE49-F238E27FC236}">
                <a16:creationId xmlns:a16="http://schemas.microsoft.com/office/drawing/2014/main" id="{00000000-0008-0000-0600-0000AD000000}"/>
              </a:ext>
            </a:extLst>
          </xdr:cNvPr>
          <xdr:cNvSpPr>
            <a:spLocks/>
          </xdr:cNvSpPr>
        </xdr:nvSpPr>
        <xdr:spPr bwMode="auto">
          <a:xfrm>
            <a:off x="3028950" y="5690666"/>
            <a:ext cx="1800225" cy="609600"/>
          </a:xfrm>
          <a:custGeom>
            <a:avLst/>
            <a:gdLst/>
            <a:ahLst/>
            <a:cxnLst>
              <a:cxn ang="0">
                <a:pos x="12" y="348"/>
              </a:cxn>
              <a:cxn ang="0">
                <a:pos x="30" y="288"/>
              </a:cxn>
              <a:cxn ang="0">
                <a:pos x="48" y="234"/>
              </a:cxn>
              <a:cxn ang="0">
                <a:pos x="78" y="168"/>
              </a:cxn>
              <a:cxn ang="0">
                <a:pos x="96" y="108"/>
              </a:cxn>
              <a:cxn ang="0">
                <a:pos x="108" y="66"/>
              </a:cxn>
              <a:cxn ang="0">
                <a:pos x="126" y="42"/>
              </a:cxn>
              <a:cxn ang="0">
                <a:pos x="156" y="54"/>
              </a:cxn>
              <a:cxn ang="0">
                <a:pos x="180" y="36"/>
              </a:cxn>
              <a:cxn ang="0">
                <a:pos x="210" y="36"/>
              </a:cxn>
              <a:cxn ang="0">
                <a:pos x="246" y="18"/>
              </a:cxn>
              <a:cxn ang="0">
                <a:pos x="282" y="0"/>
              </a:cxn>
              <a:cxn ang="0">
                <a:pos x="312" y="6"/>
              </a:cxn>
              <a:cxn ang="0">
                <a:pos x="318" y="18"/>
              </a:cxn>
              <a:cxn ang="0">
                <a:pos x="300" y="60"/>
              </a:cxn>
              <a:cxn ang="0">
                <a:pos x="312" y="90"/>
              </a:cxn>
              <a:cxn ang="0">
                <a:pos x="318" y="96"/>
              </a:cxn>
              <a:cxn ang="0">
                <a:pos x="330" y="126"/>
              </a:cxn>
              <a:cxn ang="0">
                <a:pos x="348" y="150"/>
              </a:cxn>
              <a:cxn ang="0">
                <a:pos x="372" y="168"/>
              </a:cxn>
              <a:cxn ang="0">
                <a:pos x="390" y="198"/>
              </a:cxn>
              <a:cxn ang="0">
                <a:pos x="432" y="222"/>
              </a:cxn>
              <a:cxn ang="0">
                <a:pos x="462" y="246"/>
              </a:cxn>
              <a:cxn ang="0">
                <a:pos x="516" y="276"/>
              </a:cxn>
              <a:cxn ang="0">
                <a:pos x="570" y="288"/>
              </a:cxn>
              <a:cxn ang="0">
                <a:pos x="630" y="294"/>
              </a:cxn>
              <a:cxn ang="0">
                <a:pos x="672" y="276"/>
              </a:cxn>
              <a:cxn ang="0">
                <a:pos x="720" y="264"/>
              </a:cxn>
              <a:cxn ang="0">
                <a:pos x="750" y="258"/>
              </a:cxn>
              <a:cxn ang="0">
                <a:pos x="774" y="276"/>
              </a:cxn>
              <a:cxn ang="0">
                <a:pos x="810" y="264"/>
              </a:cxn>
              <a:cxn ang="0">
                <a:pos x="822" y="246"/>
              </a:cxn>
              <a:cxn ang="0">
                <a:pos x="840" y="240"/>
              </a:cxn>
              <a:cxn ang="0">
                <a:pos x="870" y="264"/>
              </a:cxn>
              <a:cxn ang="0">
                <a:pos x="906" y="276"/>
              </a:cxn>
              <a:cxn ang="0">
                <a:pos x="936" y="282"/>
              </a:cxn>
              <a:cxn ang="0">
                <a:pos x="966" y="270"/>
              </a:cxn>
              <a:cxn ang="0">
                <a:pos x="1002" y="258"/>
              </a:cxn>
              <a:cxn ang="0">
                <a:pos x="1020" y="246"/>
              </a:cxn>
              <a:cxn ang="0">
                <a:pos x="1044" y="222"/>
              </a:cxn>
              <a:cxn ang="0">
                <a:pos x="1056" y="186"/>
              </a:cxn>
              <a:cxn ang="0">
                <a:pos x="1068" y="192"/>
              </a:cxn>
              <a:cxn ang="0">
                <a:pos x="1074" y="228"/>
              </a:cxn>
              <a:cxn ang="0">
                <a:pos x="1086" y="252"/>
              </a:cxn>
              <a:cxn ang="0">
                <a:pos x="1092" y="270"/>
              </a:cxn>
              <a:cxn ang="0">
                <a:pos x="1092" y="288"/>
              </a:cxn>
              <a:cxn ang="0">
                <a:pos x="1128" y="312"/>
              </a:cxn>
              <a:cxn ang="0">
                <a:pos x="1122" y="294"/>
              </a:cxn>
              <a:cxn ang="0">
                <a:pos x="1098" y="270"/>
              </a:cxn>
            </a:cxnLst>
            <a:rect l="0" t="0" r="r" b="b"/>
            <a:pathLst>
              <a:path w="1134" h="384">
                <a:moveTo>
                  <a:pt x="0" y="384"/>
                </a:moveTo>
                <a:lnTo>
                  <a:pt x="0" y="372"/>
                </a:lnTo>
                <a:lnTo>
                  <a:pt x="6" y="360"/>
                </a:lnTo>
                <a:lnTo>
                  <a:pt x="12" y="348"/>
                </a:lnTo>
                <a:lnTo>
                  <a:pt x="18" y="324"/>
                </a:lnTo>
                <a:lnTo>
                  <a:pt x="18" y="312"/>
                </a:lnTo>
                <a:lnTo>
                  <a:pt x="24" y="300"/>
                </a:lnTo>
                <a:lnTo>
                  <a:pt x="30" y="288"/>
                </a:lnTo>
                <a:lnTo>
                  <a:pt x="42" y="270"/>
                </a:lnTo>
                <a:lnTo>
                  <a:pt x="42" y="264"/>
                </a:lnTo>
                <a:lnTo>
                  <a:pt x="48" y="252"/>
                </a:lnTo>
                <a:lnTo>
                  <a:pt x="48" y="234"/>
                </a:lnTo>
                <a:lnTo>
                  <a:pt x="54" y="222"/>
                </a:lnTo>
                <a:lnTo>
                  <a:pt x="60" y="204"/>
                </a:lnTo>
                <a:lnTo>
                  <a:pt x="66" y="186"/>
                </a:lnTo>
                <a:lnTo>
                  <a:pt x="78" y="168"/>
                </a:lnTo>
                <a:lnTo>
                  <a:pt x="84" y="138"/>
                </a:lnTo>
                <a:lnTo>
                  <a:pt x="90" y="126"/>
                </a:lnTo>
                <a:lnTo>
                  <a:pt x="96" y="114"/>
                </a:lnTo>
                <a:lnTo>
                  <a:pt x="96" y="108"/>
                </a:lnTo>
                <a:lnTo>
                  <a:pt x="102" y="102"/>
                </a:lnTo>
                <a:lnTo>
                  <a:pt x="102" y="90"/>
                </a:lnTo>
                <a:lnTo>
                  <a:pt x="108" y="78"/>
                </a:lnTo>
                <a:lnTo>
                  <a:pt x="108" y="66"/>
                </a:lnTo>
                <a:lnTo>
                  <a:pt x="114" y="54"/>
                </a:lnTo>
                <a:lnTo>
                  <a:pt x="114" y="48"/>
                </a:lnTo>
                <a:lnTo>
                  <a:pt x="120" y="42"/>
                </a:lnTo>
                <a:lnTo>
                  <a:pt x="126" y="42"/>
                </a:lnTo>
                <a:lnTo>
                  <a:pt x="138" y="48"/>
                </a:lnTo>
                <a:lnTo>
                  <a:pt x="150" y="48"/>
                </a:lnTo>
                <a:lnTo>
                  <a:pt x="156" y="48"/>
                </a:lnTo>
                <a:lnTo>
                  <a:pt x="156" y="54"/>
                </a:lnTo>
                <a:lnTo>
                  <a:pt x="162" y="54"/>
                </a:lnTo>
                <a:lnTo>
                  <a:pt x="162" y="48"/>
                </a:lnTo>
                <a:lnTo>
                  <a:pt x="168" y="42"/>
                </a:lnTo>
                <a:lnTo>
                  <a:pt x="180" y="36"/>
                </a:lnTo>
                <a:lnTo>
                  <a:pt x="192" y="30"/>
                </a:lnTo>
                <a:lnTo>
                  <a:pt x="198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22" y="30"/>
                </a:lnTo>
                <a:lnTo>
                  <a:pt x="240" y="24"/>
                </a:lnTo>
                <a:lnTo>
                  <a:pt x="246" y="18"/>
                </a:lnTo>
                <a:lnTo>
                  <a:pt x="258" y="6"/>
                </a:lnTo>
                <a:lnTo>
                  <a:pt x="270" y="6"/>
                </a:lnTo>
                <a:lnTo>
                  <a:pt x="276" y="6"/>
                </a:lnTo>
                <a:lnTo>
                  <a:pt x="282" y="0"/>
                </a:lnTo>
                <a:lnTo>
                  <a:pt x="288" y="6"/>
                </a:lnTo>
                <a:lnTo>
                  <a:pt x="294" y="0"/>
                </a:lnTo>
                <a:lnTo>
                  <a:pt x="306" y="6"/>
                </a:lnTo>
                <a:lnTo>
                  <a:pt x="312" y="6"/>
                </a:lnTo>
                <a:lnTo>
                  <a:pt x="318" y="6"/>
                </a:lnTo>
                <a:lnTo>
                  <a:pt x="324" y="6"/>
                </a:lnTo>
                <a:lnTo>
                  <a:pt x="324" y="12"/>
                </a:lnTo>
                <a:lnTo>
                  <a:pt x="318" y="18"/>
                </a:lnTo>
                <a:lnTo>
                  <a:pt x="306" y="18"/>
                </a:lnTo>
                <a:lnTo>
                  <a:pt x="300" y="30"/>
                </a:lnTo>
                <a:lnTo>
                  <a:pt x="300" y="36"/>
                </a:lnTo>
                <a:lnTo>
                  <a:pt x="300" y="60"/>
                </a:lnTo>
                <a:lnTo>
                  <a:pt x="306" y="72"/>
                </a:lnTo>
                <a:lnTo>
                  <a:pt x="306" y="78"/>
                </a:lnTo>
                <a:lnTo>
                  <a:pt x="306" y="84"/>
                </a:lnTo>
                <a:lnTo>
                  <a:pt x="312" y="90"/>
                </a:lnTo>
                <a:lnTo>
                  <a:pt x="318" y="84"/>
                </a:lnTo>
                <a:lnTo>
                  <a:pt x="318" y="90"/>
                </a:lnTo>
                <a:lnTo>
                  <a:pt x="324" y="90"/>
                </a:lnTo>
                <a:lnTo>
                  <a:pt x="318" y="96"/>
                </a:lnTo>
                <a:lnTo>
                  <a:pt x="324" y="102"/>
                </a:lnTo>
                <a:lnTo>
                  <a:pt x="330" y="114"/>
                </a:lnTo>
                <a:lnTo>
                  <a:pt x="330" y="120"/>
                </a:lnTo>
                <a:lnTo>
                  <a:pt x="330" y="126"/>
                </a:lnTo>
                <a:lnTo>
                  <a:pt x="336" y="132"/>
                </a:lnTo>
                <a:lnTo>
                  <a:pt x="336" y="144"/>
                </a:lnTo>
                <a:lnTo>
                  <a:pt x="342" y="144"/>
                </a:lnTo>
                <a:lnTo>
                  <a:pt x="348" y="150"/>
                </a:lnTo>
                <a:lnTo>
                  <a:pt x="354" y="150"/>
                </a:lnTo>
                <a:lnTo>
                  <a:pt x="360" y="150"/>
                </a:lnTo>
                <a:lnTo>
                  <a:pt x="360" y="156"/>
                </a:lnTo>
                <a:lnTo>
                  <a:pt x="372" y="168"/>
                </a:lnTo>
                <a:lnTo>
                  <a:pt x="378" y="180"/>
                </a:lnTo>
                <a:lnTo>
                  <a:pt x="384" y="186"/>
                </a:lnTo>
                <a:lnTo>
                  <a:pt x="390" y="192"/>
                </a:lnTo>
                <a:lnTo>
                  <a:pt x="390" y="198"/>
                </a:lnTo>
                <a:lnTo>
                  <a:pt x="402" y="198"/>
                </a:lnTo>
                <a:lnTo>
                  <a:pt x="414" y="204"/>
                </a:lnTo>
                <a:lnTo>
                  <a:pt x="420" y="210"/>
                </a:lnTo>
                <a:lnTo>
                  <a:pt x="432" y="222"/>
                </a:lnTo>
                <a:lnTo>
                  <a:pt x="438" y="228"/>
                </a:lnTo>
                <a:lnTo>
                  <a:pt x="450" y="234"/>
                </a:lnTo>
                <a:lnTo>
                  <a:pt x="456" y="240"/>
                </a:lnTo>
                <a:lnTo>
                  <a:pt x="462" y="246"/>
                </a:lnTo>
                <a:lnTo>
                  <a:pt x="474" y="252"/>
                </a:lnTo>
                <a:lnTo>
                  <a:pt x="480" y="258"/>
                </a:lnTo>
                <a:lnTo>
                  <a:pt x="504" y="270"/>
                </a:lnTo>
                <a:lnTo>
                  <a:pt x="516" y="276"/>
                </a:lnTo>
                <a:lnTo>
                  <a:pt x="522" y="276"/>
                </a:lnTo>
                <a:lnTo>
                  <a:pt x="528" y="276"/>
                </a:lnTo>
                <a:lnTo>
                  <a:pt x="534" y="276"/>
                </a:lnTo>
                <a:lnTo>
                  <a:pt x="570" y="288"/>
                </a:lnTo>
                <a:lnTo>
                  <a:pt x="588" y="294"/>
                </a:lnTo>
                <a:lnTo>
                  <a:pt x="594" y="294"/>
                </a:lnTo>
                <a:lnTo>
                  <a:pt x="606" y="294"/>
                </a:lnTo>
                <a:lnTo>
                  <a:pt x="630" y="294"/>
                </a:lnTo>
                <a:lnTo>
                  <a:pt x="636" y="288"/>
                </a:lnTo>
                <a:lnTo>
                  <a:pt x="648" y="282"/>
                </a:lnTo>
                <a:lnTo>
                  <a:pt x="660" y="282"/>
                </a:lnTo>
                <a:lnTo>
                  <a:pt x="672" y="276"/>
                </a:lnTo>
                <a:lnTo>
                  <a:pt x="678" y="276"/>
                </a:lnTo>
                <a:lnTo>
                  <a:pt x="684" y="276"/>
                </a:lnTo>
                <a:lnTo>
                  <a:pt x="702" y="270"/>
                </a:lnTo>
                <a:lnTo>
                  <a:pt x="720" y="264"/>
                </a:lnTo>
                <a:lnTo>
                  <a:pt x="726" y="264"/>
                </a:lnTo>
                <a:lnTo>
                  <a:pt x="732" y="264"/>
                </a:lnTo>
                <a:lnTo>
                  <a:pt x="738" y="264"/>
                </a:lnTo>
                <a:lnTo>
                  <a:pt x="750" y="258"/>
                </a:lnTo>
                <a:lnTo>
                  <a:pt x="762" y="252"/>
                </a:lnTo>
                <a:lnTo>
                  <a:pt x="762" y="264"/>
                </a:lnTo>
                <a:lnTo>
                  <a:pt x="768" y="270"/>
                </a:lnTo>
                <a:lnTo>
                  <a:pt x="774" y="276"/>
                </a:lnTo>
                <a:lnTo>
                  <a:pt x="792" y="276"/>
                </a:lnTo>
                <a:lnTo>
                  <a:pt x="798" y="276"/>
                </a:lnTo>
                <a:lnTo>
                  <a:pt x="804" y="270"/>
                </a:lnTo>
                <a:lnTo>
                  <a:pt x="810" y="264"/>
                </a:lnTo>
                <a:lnTo>
                  <a:pt x="810" y="258"/>
                </a:lnTo>
                <a:lnTo>
                  <a:pt x="810" y="252"/>
                </a:lnTo>
                <a:lnTo>
                  <a:pt x="816" y="246"/>
                </a:lnTo>
                <a:lnTo>
                  <a:pt x="822" y="246"/>
                </a:lnTo>
                <a:lnTo>
                  <a:pt x="828" y="240"/>
                </a:lnTo>
                <a:lnTo>
                  <a:pt x="834" y="240"/>
                </a:lnTo>
                <a:lnTo>
                  <a:pt x="834" y="234"/>
                </a:lnTo>
                <a:lnTo>
                  <a:pt x="840" y="240"/>
                </a:lnTo>
                <a:lnTo>
                  <a:pt x="846" y="246"/>
                </a:lnTo>
                <a:lnTo>
                  <a:pt x="852" y="252"/>
                </a:lnTo>
                <a:lnTo>
                  <a:pt x="864" y="258"/>
                </a:lnTo>
                <a:lnTo>
                  <a:pt x="870" y="264"/>
                </a:lnTo>
                <a:lnTo>
                  <a:pt x="876" y="264"/>
                </a:lnTo>
                <a:lnTo>
                  <a:pt x="888" y="270"/>
                </a:lnTo>
                <a:lnTo>
                  <a:pt x="900" y="276"/>
                </a:lnTo>
                <a:lnTo>
                  <a:pt x="906" y="276"/>
                </a:lnTo>
                <a:lnTo>
                  <a:pt x="912" y="276"/>
                </a:lnTo>
                <a:lnTo>
                  <a:pt x="918" y="276"/>
                </a:lnTo>
                <a:lnTo>
                  <a:pt x="924" y="276"/>
                </a:lnTo>
                <a:lnTo>
                  <a:pt x="936" y="282"/>
                </a:lnTo>
                <a:lnTo>
                  <a:pt x="942" y="282"/>
                </a:lnTo>
                <a:lnTo>
                  <a:pt x="948" y="282"/>
                </a:lnTo>
                <a:lnTo>
                  <a:pt x="954" y="282"/>
                </a:lnTo>
                <a:lnTo>
                  <a:pt x="966" y="270"/>
                </a:lnTo>
                <a:lnTo>
                  <a:pt x="972" y="270"/>
                </a:lnTo>
                <a:lnTo>
                  <a:pt x="984" y="264"/>
                </a:lnTo>
                <a:lnTo>
                  <a:pt x="996" y="264"/>
                </a:lnTo>
                <a:lnTo>
                  <a:pt x="1002" y="258"/>
                </a:lnTo>
                <a:lnTo>
                  <a:pt x="1008" y="258"/>
                </a:lnTo>
                <a:lnTo>
                  <a:pt x="1008" y="252"/>
                </a:lnTo>
                <a:lnTo>
                  <a:pt x="1014" y="246"/>
                </a:lnTo>
                <a:lnTo>
                  <a:pt x="1020" y="246"/>
                </a:lnTo>
                <a:lnTo>
                  <a:pt x="1032" y="240"/>
                </a:lnTo>
                <a:lnTo>
                  <a:pt x="1032" y="234"/>
                </a:lnTo>
                <a:lnTo>
                  <a:pt x="1032" y="228"/>
                </a:lnTo>
                <a:lnTo>
                  <a:pt x="1044" y="222"/>
                </a:lnTo>
                <a:lnTo>
                  <a:pt x="1044" y="210"/>
                </a:lnTo>
                <a:lnTo>
                  <a:pt x="1056" y="198"/>
                </a:lnTo>
                <a:lnTo>
                  <a:pt x="1056" y="192"/>
                </a:lnTo>
                <a:lnTo>
                  <a:pt x="1056" y="186"/>
                </a:lnTo>
                <a:lnTo>
                  <a:pt x="1062" y="180"/>
                </a:lnTo>
                <a:lnTo>
                  <a:pt x="1068" y="174"/>
                </a:lnTo>
                <a:lnTo>
                  <a:pt x="1074" y="180"/>
                </a:lnTo>
                <a:lnTo>
                  <a:pt x="1068" y="192"/>
                </a:lnTo>
                <a:lnTo>
                  <a:pt x="1074" y="198"/>
                </a:lnTo>
                <a:lnTo>
                  <a:pt x="1068" y="204"/>
                </a:lnTo>
                <a:lnTo>
                  <a:pt x="1068" y="210"/>
                </a:lnTo>
                <a:lnTo>
                  <a:pt x="1074" y="228"/>
                </a:lnTo>
                <a:lnTo>
                  <a:pt x="1080" y="234"/>
                </a:lnTo>
                <a:lnTo>
                  <a:pt x="1080" y="240"/>
                </a:lnTo>
                <a:lnTo>
                  <a:pt x="1086" y="246"/>
                </a:lnTo>
                <a:lnTo>
                  <a:pt x="1086" y="252"/>
                </a:lnTo>
                <a:lnTo>
                  <a:pt x="1080" y="252"/>
                </a:lnTo>
                <a:lnTo>
                  <a:pt x="1080" y="258"/>
                </a:lnTo>
                <a:lnTo>
                  <a:pt x="1086" y="264"/>
                </a:lnTo>
                <a:lnTo>
                  <a:pt x="1092" y="270"/>
                </a:lnTo>
                <a:lnTo>
                  <a:pt x="1086" y="276"/>
                </a:lnTo>
                <a:lnTo>
                  <a:pt x="1080" y="276"/>
                </a:lnTo>
                <a:lnTo>
                  <a:pt x="1086" y="282"/>
                </a:lnTo>
                <a:lnTo>
                  <a:pt x="1092" y="288"/>
                </a:lnTo>
                <a:lnTo>
                  <a:pt x="1098" y="300"/>
                </a:lnTo>
                <a:lnTo>
                  <a:pt x="1104" y="306"/>
                </a:lnTo>
                <a:lnTo>
                  <a:pt x="1122" y="312"/>
                </a:lnTo>
                <a:lnTo>
                  <a:pt x="1128" y="312"/>
                </a:lnTo>
                <a:lnTo>
                  <a:pt x="1134" y="312"/>
                </a:lnTo>
                <a:lnTo>
                  <a:pt x="1134" y="306"/>
                </a:lnTo>
                <a:lnTo>
                  <a:pt x="1128" y="300"/>
                </a:lnTo>
                <a:lnTo>
                  <a:pt x="1122" y="294"/>
                </a:lnTo>
                <a:lnTo>
                  <a:pt x="1110" y="288"/>
                </a:lnTo>
                <a:lnTo>
                  <a:pt x="1110" y="282"/>
                </a:lnTo>
                <a:lnTo>
                  <a:pt x="1104" y="282"/>
                </a:lnTo>
                <a:lnTo>
                  <a:pt x="1098" y="270"/>
                </a:lnTo>
                <a:lnTo>
                  <a:pt x="1092" y="270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74" name="Freeform 7">
            <a:extLst>
              <a:ext uri="{FF2B5EF4-FFF2-40B4-BE49-F238E27FC236}">
                <a16:creationId xmlns:a16="http://schemas.microsoft.com/office/drawing/2014/main" id="{00000000-0008-0000-0600-0000AE000000}"/>
              </a:ext>
            </a:extLst>
          </xdr:cNvPr>
          <xdr:cNvSpPr>
            <a:spLocks/>
          </xdr:cNvSpPr>
        </xdr:nvSpPr>
        <xdr:spPr bwMode="auto">
          <a:xfrm>
            <a:off x="4762500" y="6109766"/>
            <a:ext cx="485775" cy="85725"/>
          </a:xfrm>
          <a:custGeom>
            <a:avLst/>
            <a:gdLst/>
            <a:ahLst/>
            <a:cxnLst>
              <a:cxn ang="0">
                <a:pos x="0" y="6"/>
              </a:cxn>
              <a:cxn ang="0">
                <a:pos x="0" y="0"/>
              </a:cxn>
              <a:cxn ang="0">
                <a:pos x="6" y="0"/>
              </a:cxn>
              <a:cxn ang="0">
                <a:pos x="6" y="6"/>
              </a:cxn>
              <a:cxn ang="0">
                <a:pos x="18" y="12"/>
              </a:cxn>
              <a:cxn ang="0">
                <a:pos x="36" y="24"/>
              </a:cxn>
              <a:cxn ang="0">
                <a:pos x="42" y="30"/>
              </a:cxn>
              <a:cxn ang="0">
                <a:pos x="60" y="48"/>
              </a:cxn>
              <a:cxn ang="0">
                <a:pos x="78" y="54"/>
              </a:cxn>
              <a:cxn ang="0">
                <a:pos x="96" y="54"/>
              </a:cxn>
              <a:cxn ang="0">
                <a:pos x="108" y="54"/>
              </a:cxn>
              <a:cxn ang="0">
                <a:pos x="114" y="54"/>
              </a:cxn>
              <a:cxn ang="0">
                <a:pos x="120" y="54"/>
              </a:cxn>
              <a:cxn ang="0">
                <a:pos x="132" y="48"/>
              </a:cxn>
              <a:cxn ang="0">
                <a:pos x="138" y="42"/>
              </a:cxn>
              <a:cxn ang="0">
                <a:pos x="144" y="30"/>
              </a:cxn>
              <a:cxn ang="0">
                <a:pos x="150" y="30"/>
              </a:cxn>
              <a:cxn ang="0">
                <a:pos x="156" y="36"/>
              </a:cxn>
              <a:cxn ang="0">
                <a:pos x="168" y="36"/>
              </a:cxn>
              <a:cxn ang="0">
                <a:pos x="174" y="36"/>
              </a:cxn>
              <a:cxn ang="0">
                <a:pos x="186" y="42"/>
              </a:cxn>
              <a:cxn ang="0">
                <a:pos x="192" y="48"/>
              </a:cxn>
              <a:cxn ang="0">
                <a:pos x="204" y="48"/>
              </a:cxn>
              <a:cxn ang="0">
                <a:pos x="210" y="48"/>
              </a:cxn>
              <a:cxn ang="0">
                <a:pos x="216" y="54"/>
              </a:cxn>
              <a:cxn ang="0">
                <a:pos x="222" y="48"/>
              </a:cxn>
              <a:cxn ang="0">
                <a:pos x="228" y="54"/>
              </a:cxn>
              <a:cxn ang="0">
                <a:pos x="228" y="48"/>
              </a:cxn>
              <a:cxn ang="0">
                <a:pos x="234" y="42"/>
              </a:cxn>
              <a:cxn ang="0">
                <a:pos x="246" y="48"/>
              </a:cxn>
              <a:cxn ang="0">
                <a:pos x="252" y="54"/>
              </a:cxn>
              <a:cxn ang="0">
                <a:pos x="264" y="54"/>
              </a:cxn>
              <a:cxn ang="0">
                <a:pos x="270" y="54"/>
              </a:cxn>
              <a:cxn ang="0">
                <a:pos x="276" y="54"/>
              </a:cxn>
              <a:cxn ang="0">
                <a:pos x="282" y="54"/>
              </a:cxn>
              <a:cxn ang="0">
                <a:pos x="288" y="54"/>
              </a:cxn>
              <a:cxn ang="0">
                <a:pos x="294" y="54"/>
              </a:cxn>
              <a:cxn ang="0">
                <a:pos x="306" y="54"/>
              </a:cxn>
            </a:cxnLst>
            <a:rect l="0" t="0" r="r" b="b"/>
            <a:pathLst>
              <a:path w="306" h="54">
                <a:moveTo>
                  <a:pt x="0" y="6"/>
                </a:moveTo>
                <a:lnTo>
                  <a:pt x="0" y="0"/>
                </a:lnTo>
                <a:lnTo>
                  <a:pt x="6" y="0"/>
                </a:lnTo>
                <a:lnTo>
                  <a:pt x="6" y="6"/>
                </a:lnTo>
                <a:lnTo>
                  <a:pt x="18" y="12"/>
                </a:lnTo>
                <a:lnTo>
                  <a:pt x="36" y="24"/>
                </a:lnTo>
                <a:lnTo>
                  <a:pt x="42" y="30"/>
                </a:lnTo>
                <a:lnTo>
                  <a:pt x="60" y="48"/>
                </a:lnTo>
                <a:lnTo>
                  <a:pt x="78" y="54"/>
                </a:lnTo>
                <a:lnTo>
                  <a:pt x="96" y="54"/>
                </a:lnTo>
                <a:lnTo>
                  <a:pt x="108" y="54"/>
                </a:lnTo>
                <a:lnTo>
                  <a:pt x="114" y="54"/>
                </a:lnTo>
                <a:lnTo>
                  <a:pt x="120" y="54"/>
                </a:lnTo>
                <a:lnTo>
                  <a:pt x="132" y="48"/>
                </a:lnTo>
                <a:lnTo>
                  <a:pt x="138" y="42"/>
                </a:lnTo>
                <a:lnTo>
                  <a:pt x="144" y="30"/>
                </a:lnTo>
                <a:lnTo>
                  <a:pt x="150" y="30"/>
                </a:lnTo>
                <a:lnTo>
                  <a:pt x="156" y="36"/>
                </a:lnTo>
                <a:lnTo>
                  <a:pt x="168" y="36"/>
                </a:lnTo>
                <a:lnTo>
                  <a:pt x="174" y="36"/>
                </a:lnTo>
                <a:lnTo>
                  <a:pt x="186" y="42"/>
                </a:lnTo>
                <a:lnTo>
                  <a:pt x="192" y="48"/>
                </a:lnTo>
                <a:lnTo>
                  <a:pt x="204" y="48"/>
                </a:lnTo>
                <a:lnTo>
                  <a:pt x="210" y="48"/>
                </a:lnTo>
                <a:lnTo>
                  <a:pt x="216" y="54"/>
                </a:lnTo>
                <a:lnTo>
                  <a:pt x="222" y="48"/>
                </a:lnTo>
                <a:lnTo>
                  <a:pt x="228" y="54"/>
                </a:lnTo>
                <a:lnTo>
                  <a:pt x="228" y="48"/>
                </a:lnTo>
                <a:lnTo>
                  <a:pt x="234" y="42"/>
                </a:lnTo>
                <a:lnTo>
                  <a:pt x="246" y="48"/>
                </a:lnTo>
                <a:lnTo>
                  <a:pt x="252" y="54"/>
                </a:lnTo>
                <a:lnTo>
                  <a:pt x="264" y="54"/>
                </a:lnTo>
                <a:lnTo>
                  <a:pt x="270" y="54"/>
                </a:lnTo>
                <a:lnTo>
                  <a:pt x="276" y="54"/>
                </a:lnTo>
                <a:lnTo>
                  <a:pt x="282" y="54"/>
                </a:lnTo>
                <a:lnTo>
                  <a:pt x="288" y="54"/>
                </a:lnTo>
                <a:lnTo>
                  <a:pt x="294" y="54"/>
                </a:lnTo>
                <a:lnTo>
                  <a:pt x="306" y="54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4190999</xdr:colOff>
      <xdr:row>10</xdr:row>
      <xdr:rowOff>104775</xdr:rowOff>
    </xdr:from>
    <xdr:to>
      <xdr:col>4</xdr:col>
      <xdr:colOff>5442883</xdr:colOff>
      <xdr:row>21</xdr:row>
      <xdr:rowOff>8609</xdr:rowOff>
    </xdr:to>
    <xdr:grpSp>
      <xdr:nvGrpSpPr>
        <xdr:cNvPr id="175" name="Aragón">
          <a:extLst>
            <a:ext uri="{FF2B5EF4-FFF2-40B4-BE49-F238E27FC236}">
              <a16:creationId xmlns:a16="http://schemas.microsoft.com/office/drawing/2014/main" id="{00000000-0008-0000-0600-0000AF000000}"/>
            </a:ext>
          </a:extLst>
        </xdr:cNvPr>
        <xdr:cNvGrpSpPr/>
      </xdr:nvGrpSpPr>
      <xdr:grpSpPr>
        <a:xfrm>
          <a:off x="6197599" y="1787525"/>
          <a:ext cx="1251884" cy="1650084"/>
          <a:chOff x="5591175" y="952500"/>
          <a:chExt cx="1314450" cy="1838325"/>
        </a:xfrm>
        <a:solidFill>
          <a:srgbClr val="006699"/>
        </a:solidFill>
      </xdr:grpSpPr>
      <xdr:sp macro="" textlink="">
        <xdr:nvSpPr>
          <xdr:cNvPr id="176" name="Aragón2">
            <a:extLst>
              <a:ext uri="{FF2B5EF4-FFF2-40B4-BE49-F238E27FC236}">
                <a16:creationId xmlns:a16="http://schemas.microsoft.com/office/drawing/2014/main" id="{00000000-0008-0000-0600-0000B0000000}"/>
              </a:ext>
            </a:extLst>
          </xdr:cNvPr>
          <xdr:cNvSpPr>
            <a:spLocks/>
          </xdr:cNvSpPr>
        </xdr:nvSpPr>
        <xdr:spPr bwMode="auto">
          <a:xfrm>
            <a:off x="5591175" y="952500"/>
            <a:ext cx="1314450" cy="1838325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77" name="Freeform 75">
            <a:extLst>
              <a:ext uri="{FF2B5EF4-FFF2-40B4-BE49-F238E27FC236}">
                <a16:creationId xmlns:a16="http://schemas.microsoft.com/office/drawing/2014/main" id="{00000000-0008-0000-0600-0000B1000000}"/>
              </a:ext>
            </a:extLst>
          </xdr:cNvPr>
          <xdr:cNvSpPr>
            <a:spLocks/>
          </xdr:cNvSpPr>
        </xdr:nvSpPr>
        <xdr:spPr bwMode="auto">
          <a:xfrm>
            <a:off x="5934075" y="2571750"/>
            <a:ext cx="180975" cy="142875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476250</xdr:colOff>
      <xdr:row>32</xdr:row>
      <xdr:rowOff>76201</xdr:rowOff>
    </xdr:from>
    <xdr:to>
      <xdr:col>4</xdr:col>
      <xdr:colOff>2041154</xdr:colOff>
      <xdr:row>36</xdr:row>
      <xdr:rowOff>142417</xdr:rowOff>
    </xdr:to>
    <xdr:grpSp>
      <xdr:nvGrpSpPr>
        <xdr:cNvPr id="178" name="Islas Canarias">
          <a:extLst>
            <a:ext uri="{FF2B5EF4-FFF2-40B4-BE49-F238E27FC236}">
              <a16:creationId xmlns:a16="http://schemas.microsoft.com/office/drawing/2014/main" id="{00000000-0008-0000-0600-0000B2000000}"/>
            </a:ext>
          </a:extLst>
        </xdr:cNvPr>
        <xdr:cNvGrpSpPr/>
      </xdr:nvGrpSpPr>
      <xdr:grpSpPr>
        <a:xfrm>
          <a:off x="2482850" y="5137151"/>
          <a:ext cx="1564904" cy="574216"/>
          <a:chOff x="981075" y="5364163"/>
          <a:chExt cx="1685925" cy="704850"/>
        </a:xfrm>
      </xdr:grpSpPr>
      <xdr:sp macro="" textlink="">
        <xdr:nvSpPr>
          <xdr:cNvPr id="179" name="Freeform 9">
            <a:extLst>
              <a:ext uri="{FF2B5EF4-FFF2-40B4-BE49-F238E27FC236}">
                <a16:creationId xmlns:a16="http://schemas.microsoft.com/office/drawing/2014/main" id="{00000000-0008-0000-0600-0000B3000000}"/>
              </a:ext>
            </a:extLst>
          </xdr:cNvPr>
          <xdr:cNvSpPr>
            <a:spLocks/>
          </xdr:cNvSpPr>
        </xdr:nvSpPr>
        <xdr:spPr bwMode="auto">
          <a:xfrm>
            <a:off x="1047750" y="5583238"/>
            <a:ext cx="104775" cy="161925"/>
          </a:xfrm>
          <a:custGeom>
            <a:avLst/>
            <a:gdLst/>
            <a:ahLst/>
            <a:cxnLst>
              <a:cxn ang="0">
                <a:pos x="42" y="6"/>
              </a:cxn>
              <a:cxn ang="0">
                <a:pos x="30" y="6"/>
              </a:cxn>
              <a:cxn ang="0">
                <a:pos x="24" y="6"/>
              </a:cxn>
              <a:cxn ang="0">
                <a:pos x="18" y="0"/>
              </a:cxn>
              <a:cxn ang="0">
                <a:pos x="18" y="6"/>
              </a:cxn>
              <a:cxn ang="0">
                <a:pos x="6" y="12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6" y="36"/>
              </a:cxn>
              <a:cxn ang="0">
                <a:pos x="6" y="42"/>
              </a:cxn>
              <a:cxn ang="0">
                <a:pos x="6" y="48"/>
              </a:cxn>
              <a:cxn ang="0">
                <a:pos x="18" y="54"/>
              </a:cxn>
              <a:cxn ang="0">
                <a:pos x="18" y="66"/>
              </a:cxn>
              <a:cxn ang="0">
                <a:pos x="24" y="72"/>
              </a:cxn>
              <a:cxn ang="0">
                <a:pos x="24" y="78"/>
              </a:cxn>
              <a:cxn ang="0">
                <a:pos x="24" y="90"/>
              </a:cxn>
              <a:cxn ang="0">
                <a:pos x="30" y="90"/>
              </a:cxn>
              <a:cxn ang="0">
                <a:pos x="30" y="102"/>
              </a:cxn>
              <a:cxn ang="0">
                <a:pos x="36" y="102"/>
              </a:cxn>
              <a:cxn ang="0">
                <a:pos x="36" y="96"/>
              </a:cxn>
              <a:cxn ang="0">
                <a:pos x="48" y="84"/>
              </a:cxn>
              <a:cxn ang="0">
                <a:pos x="54" y="72"/>
              </a:cxn>
              <a:cxn ang="0">
                <a:pos x="54" y="60"/>
              </a:cxn>
              <a:cxn ang="0">
                <a:pos x="54" y="48"/>
              </a:cxn>
              <a:cxn ang="0">
                <a:pos x="54" y="42"/>
              </a:cxn>
              <a:cxn ang="0">
                <a:pos x="60" y="36"/>
              </a:cxn>
              <a:cxn ang="0">
                <a:pos x="66" y="30"/>
              </a:cxn>
              <a:cxn ang="0">
                <a:pos x="60" y="24"/>
              </a:cxn>
              <a:cxn ang="0">
                <a:pos x="54" y="18"/>
              </a:cxn>
              <a:cxn ang="0">
                <a:pos x="54" y="6"/>
              </a:cxn>
              <a:cxn ang="0">
                <a:pos x="48" y="6"/>
              </a:cxn>
              <a:cxn ang="0">
                <a:pos x="42" y="6"/>
              </a:cxn>
            </a:cxnLst>
            <a:rect l="0" t="0" r="r" b="b"/>
            <a:pathLst>
              <a:path w="66" h="102">
                <a:moveTo>
                  <a:pt x="42" y="6"/>
                </a:moveTo>
                <a:lnTo>
                  <a:pt x="30" y="6"/>
                </a:lnTo>
                <a:lnTo>
                  <a:pt x="24" y="6"/>
                </a:lnTo>
                <a:lnTo>
                  <a:pt x="18" y="0"/>
                </a:lnTo>
                <a:lnTo>
                  <a:pt x="18" y="6"/>
                </a:lnTo>
                <a:lnTo>
                  <a:pt x="6" y="12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6" y="36"/>
                </a:lnTo>
                <a:lnTo>
                  <a:pt x="6" y="42"/>
                </a:lnTo>
                <a:lnTo>
                  <a:pt x="6" y="48"/>
                </a:lnTo>
                <a:lnTo>
                  <a:pt x="18" y="54"/>
                </a:lnTo>
                <a:lnTo>
                  <a:pt x="18" y="66"/>
                </a:lnTo>
                <a:lnTo>
                  <a:pt x="24" y="72"/>
                </a:lnTo>
                <a:lnTo>
                  <a:pt x="24" y="78"/>
                </a:lnTo>
                <a:lnTo>
                  <a:pt x="24" y="90"/>
                </a:lnTo>
                <a:lnTo>
                  <a:pt x="30" y="90"/>
                </a:lnTo>
                <a:lnTo>
                  <a:pt x="30" y="102"/>
                </a:lnTo>
                <a:lnTo>
                  <a:pt x="36" y="102"/>
                </a:lnTo>
                <a:lnTo>
                  <a:pt x="36" y="96"/>
                </a:lnTo>
                <a:lnTo>
                  <a:pt x="48" y="84"/>
                </a:lnTo>
                <a:lnTo>
                  <a:pt x="54" y="72"/>
                </a:lnTo>
                <a:lnTo>
                  <a:pt x="54" y="60"/>
                </a:lnTo>
                <a:lnTo>
                  <a:pt x="54" y="48"/>
                </a:lnTo>
                <a:lnTo>
                  <a:pt x="54" y="42"/>
                </a:lnTo>
                <a:lnTo>
                  <a:pt x="60" y="36"/>
                </a:lnTo>
                <a:lnTo>
                  <a:pt x="66" y="30"/>
                </a:lnTo>
                <a:lnTo>
                  <a:pt x="60" y="24"/>
                </a:lnTo>
                <a:lnTo>
                  <a:pt x="54" y="18"/>
                </a:lnTo>
                <a:lnTo>
                  <a:pt x="54" y="6"/>
                </a:lnTo>
                <a:lnTo>
                  <a:pt x="48" y="6"/>
                </a:lnTo>
                <a:lnTo>
                  <a:pt x="42" y="6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0" name="Freeform 10"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SpPr>
            <a:spLocks/>
          </xdr:cNvSpPr>
        </xdr:nvSpPr>
        <xdr:spPr bwMode="auto">
          <a:xfrm>
            <a:off x="2619375" y="5364163"/>
            <a:ext cx="19050" cy="9525"/>
          </a:xfrm>
          <a:custGeom>
            <a:avLst/>
            <a:gdLst/>
            <a:ahLst/>
            <a:cxnLst>
              <a:cxn ang="0">
                <a:pos x="6" y="0"/>
              </a:cxn>
              <a:cxn ang="0">
                <a:pos x="0" y="6"/>
              </a:cxn>
              <a:cxn ang="0">
                <a:pos x="6" y="6"/>
              </a:cxn>
              <a:cxn ang="0">
                <a:pos x="12" y="0"/>
              </a:cxn>
              <a:cxn ang="0">
                <a:pos x="6" y="0"/>
              </a:cxn>
            </a:cxnLst>
            <a:rect l="0" t="0" r="r" b="b"/>
            <a:pathLst>
              <a:path w="12" h="6">
                <a:moveTo>
                  <a:pt x="6" y="0"/>
                </a:moveTo>
                <a:lnTo>
                  <a:pt x="0" y="6"/>
                </a:lnTo>
                <a:lnTo>
                  <a:pt x="6" y="6"/>
                </a:lnTo>
                <a:lnTo>
                  <a:pt x="12" y="0"/>
                </a:lnTo>
                <a:lnTo>
                  <a:pt x="6" y="0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1" name="Freeform 11"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SpPr>
            <a:spLocks/>
          </xdr:cNvSpPr>
        </xdr:nvSpPr>
        <xdr:spPr bwMode="auto">
          <a:xfrm>
            <a:off x="2619375" y="5411788"/>
            <a:ext cx="28575" cy="28575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8"/>
              </a:cxn>
              <a:cxn ang="0">
                <a:pos x="6" y="12"/>
              </a:cxn>
              <a:cxn ang="0">
                <a:pos x="12" y="12"/>
              </a:cxn>
              <a:cxn ang="0">
                <a:pos x="18" y="6"/>
              </a:cxn>
              <a:cxn ang="0">
                <a:pos x="1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18" h="18">
                <a:moveTo>
                  <a:pt x="6" y="6"/>
                </a:moveTo>
                <a:lnTo>
                  <a:pt x="0" y="12"/>
                </a:lnTo>
                <a:lnTo>
                  <a:pt x="0" y="18"/>
                </a:lnTo>
                <a:lnTo>
                  <a:pt x="6" y="18"/>
                </a:lnTo>
                <a:lnTo>
                  <a:pt x="6" y="12"/>
                </a:lnTo>
                <a:lnTo>
                  <a:pt x="12" y="12"/>
                </a:lnTo>
                <a:lnTo>
                  <a:pt x="18" y="6"/>
                </a:lnTo>
                <a:lnTo>
                  <a:pt x="1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2" name="Freeform 12"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>
            <a:spLocks/>
          </xdr:cNvSpPr>
        </xdr:nvSpPr>
        <xdr:spPr bwMode="auto">
          <a:xfrm>
            <a:off x="2505075" y="5430838"/>
            <a:ext cx="161925" cy="161925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18"/>
              </a:cxn>
              <a:cxn ang="0">
                <a:pos x="78" y="24"/>
              </a:cxn>
              <a:cxn ang="0">
                <a:pos x="72" y="30"/>
              </a:cxn>
              <a:cxn ang="0">
                <a:pos x="66" y="30"/>
              </a:cxn>
              <a:cxn ang="0">
                <a:pos x="60" y="24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0" y="42"/>
              </a:cxn>
              <a:cxn ang="0">
                <a:pos x="24" y="42"/>
              </a:cxn>
              <a:cxn ang="0">
                <a:pos x="18" y="48"/>
              </a:cxn>
              <a:cxn ang="0">
                <a:pos x="12" y="60"/>
              </a:cxn>
              <a:cxn ang="0">
                <a:pos x="12" y="66"/>
              </a:cxn>
              <a:cxn ang="0">
                <a:pos x="12" y="72"/>
              </a:cxn>
              <a:cxn ang="0">
                <a:pos x="12" y="84"/>
              </a:cxn>
              <a:cxn ang="0">
                <a:pos x="6" y="84"/>
              </a:cxn>
              <a:cxn ang="0">
                <a:pos x="0" y="90"/>
              </a:cxn>
              <a:cxn ang="0">
                <a:pos x="6" y="96"/>
              </a:cxn>
              <a:cxn ang="0">
                <a:pos x="12" y="96"/>
              </a:cxn>
              <a:cxn ang="0">
                <a:pos x="18" y="96"/>
              </a:cxn>
              <a:cxn ang="0">
                <a:pos x="24" y="102"/>
              </a:cxn>
              <a:cxn ang="0">
                <a:pos x="24" y="96"/>
              </a:cxn>
              <a:cxn ang="0">
                <a:pos x="30" y="96"/>
              </a:cxn>
              <a:cxn ang="0">
                <a:pos x="30" y="90"/>
              </a:cxn>
              <a:cxn ang="0">
                <a:pos x="36" y="84"/>
              </a:cxn>
              <a:cxn ang="0">
                <a:pos x="54" y="78"/>
              </a:cxn>
              <a:cxn ang="0">
                <a:pos x="66" y="78"/>
              </a:cxn>
              <a:cxn ang="0">
                <a:pos x="72" y="72"/>
              </a:cxn>
              <a:cxn ang="0">
                <a:pos x="90" y="60"/>
              </a:cxn>
              <a:cxn ang="0">
                <a:pos x="90" y="48"/>
              </a:cxn>
              <a:cxn ang="0">
                <a:pos x="90" y="42"/>
              </a:cxn>
              <a:cxn ang="0">
                <a:pos x="96" y="36"/>
              </a:cxn>
              <a:cxn ang="0">
                <a:pos x="90" y="30"/>
              </a:cxn>
              <a:cxn ang="0">
                <a:pos x="96" y="24"/>
              </a:cxn>
              <a:cxn ang="0">
                <a:pos x="102" y="12"/>
              </a:cxn>
              <a:cxn ang="0">
                <a:pos x="96" y="6"/>
              </a:cxn>
              <a:cxn ang="0">
                <a:pos x="90" y="0"/>
              </a:cxn>
            </a:cxnLst>
            <a:rect l="0" t="0" r="r" b="b"/>
            <a:pathLst>
              <a:path w="102" h="102">
                <a:moveTo>
                  <a:pt x="90" y="0"/>
                </a:moveTo>
                <a:lnTo>
                  <a:pt x="84" y="6"/>
                </a:lnTo>
                <a:lnTo>
                  <a:pt x="78" y="18"/>
                </a:lnTo>
                <a:lnTo>
                  <a:pt x="78" y="24"/>
                </a:lnTo>
                <a:lnTo>
                  <a:pt x="72" y="30"/>
                </a:lnTo>
                <a:lnTo>
                  <a:pt x="66" y="30"/>
                </a:lnTo>
                <a:lnTo>
                  <a:pt x="60" y="24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0" y="42"/>
                </a:lnTo>
                <a:lnTo>
                  <a:pt x="24" y="42"/>
                </a:lnTo>
                <a:lnTo>
                  <a:pt x="18" y="48"/>
                </a:lnTo>
                <a:lnTo>
                  <a:pt x="12" y="60"/>
                </a:lnTo>
                <a:lnTo>
                  <a:pt x="12" y="66"/>
                </a:lnTo>
                <a:lnTo>
                  <a:pt x="12" y="72"/>
                </a:lnTo>
                <a:lnTo>
                  <a:pt x="12" y="84"/>
                </a:lnTo>
                <a:lnTo>
                  <a:pt x="6" y="84"/>
                </a:lnTo>
                <a:lnTo>
                  <a:pt x="0" y="90"/>
                </a:lnTo>
                <a:lnTo>
                  <a:pt x="6" y="96"/>
                </a:lnTo>
                <a:lnTo>
                  <a:pt x="12" y="96"/>
                </a:lnTo>
                <a:lnTo>
                  <a:pt x="18" y="96"/>
                </a:lnTo>
                <a:lnTo>
                  <a:pt x="24" y="102"/>
                </a:lnTo>
                <a:lnTo>
                  <a:pt x="24" y="96"/>
                </a:lnTo>
                <a:lnTo>
                  <a:pt x="30" y="96"/>
                </a:lnTo>
                <a:lnTo>
                  <a:pt x="30" y="90"/>
                </a:lnTo>
                <a:lnTo>
                  <a:pt x="36" y="84"/>
                </a:lnTo>
                <a:lnTo>
                  <a:pt x="54" y="78"/>
                </a:lnTo>
                <a:lnTo>
                  <a:pt x="66" y="78"/>
                </a:lnTo>
                <a:lnTo>
                  <a:pt x="72" y="72"/>
                </a:lnTo>
                <a:lnTo>
                  <a:pt x="90" y="60"/>
                </a:lnTo>
                <a:lnTo>
                  <a:pt x="90" y="48"/>
                </a:lnTo>
                <a:lnTo>
                  <a:pt x="90" y="42"/>
                </a:lnTo>
                <a:lnTo>
                  <a:pt x="96" y="36"/>
                </a:lnTo>
                <a:lnTo>
                  <a:pt x="90" y="30"/>
                </a:lnTo>
                <a:lnTo>
                  <a:pt x="96" y="24"/>
                </a:lnTo>
                <a:lnTo>
                  <a:pt x="102" y="12"/>
                </a:lnTo>
                <a:lnTo>
                  <a:pt x="96" y="6"/>
                </a:lnTo>
                <a:lnTo>
                  <a:pt x="90" y="0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3" name="Freeform 13">
            <a:extLst>
              <a:ext uri="{FF2B5EF4-FFF2-40B4-BE49-F238E27FC236}">
                <a16:creationId xmlns:a16="http://schemas.microsoft.com/office/drawing/2014/main" id="{00000000-0008-0000-0600-0000B7000000}"/>
              </a:ext>
            </a:extLst>
          </xdr:cNvPr>
          <xdr:cNvSpPr>
            <a:spLocks/>
          </xdr:cNvSpPr>
        </xdr:nvSpPr>
        <xdr:spPr bwMode="auto">
          <a:xfrm>
            <a:off x="2286000" y="5630863"/>
            <a:ext cx="238125" cy="285750"/>
          </a:xfrm>
          <a:custGeom>
            <a:avLst/>
            <a:gdLst/>
            <a:ahLst/>
            <a:cxnLst>
              <a:cxn ang="0">
                <a:pos x="132" y="0"/>
              </a:cxn>
              <a:cxn ang="0">
                <a:pos x="126" y="0"/>
              </a:cxn>
              <a:cxn ang="0">
                <a:pos x="120" y="0"/>
              </a:cxn>
              <a:cxn ang="0">
                <a:pos x="108" y="6"/>
              </a:cxn>
              <a:cxn ang="0">
                <a:pos x="108" y="12"/>
              </a:cxn>
              <a:cxn ang="0">
                <a:pos x="108" y="24"/>
              </a:cxn>
              <a:cxn ang="0">
                <a:pos x="102" y="36"/>
              </a:cxn>
              <a:cxn ang="0">
                <a:pos x="96" y="48"/>
              </a:cxn>
              <a:cxn ang="0">
                <a:pos x="90" y="66"/>
              </a:cxn>
              <a:cxn ang="0">
                <a:pos x="90" y="72"/>
              </a:cxn>
              <a:cxn ang="0">
                <a:pos x="84" y="72"/>
              </a:cxn>
              <a:cxn ang="0">
                <a:pos x="78" y="78"/>
              </a:cxn>
              <a:cxn ang="0">
                <a:pos x="78" y="84"/>
              </a:cxn>
              <a:cxn ang="0">
                <a:pos x="78" y="90"/>
              </a:cxn>
              <a:cxn ang="0">
                <a:pos x="78" y="96"/>
              </a:cxn>
              <a:cxn ang="0">
                <a:pos x="72" y="96"/>
              </a:cxn>
              <a:cxn ang="0">
                <a:pos x="66" y="108"/>
              </a:cxn>
              <a:cxn ang="0">
                <a:pos x="66" y="120"/>
              </a:cxn>
              <a:cxn ang="0">
                <a:pos x="66" y="126"/>
              </a:cxn>
              <a:cxn ang="0">
                <a:pos x="66" y="132"/>
              </a:cxn>
              <a:cxn ang="0">
                <a:pos x="60" y="138"/>
              </a:cxn>
              <a:cxn ang="0">
                <a:pos x="42" y="150"/>
              </a:cxn>
              <a:cxn ang="0">
                <a:pos x="42" y="156"/>
              </a:cxn>
              <a:cxn ang="0">
                <a:pos x="24" y="162"/>
              </a:cxn>
              <a:cxn ang="0">
                <a:pos x="12" y="162"/>
              </a:cxn>
              <a:cxn ang="0">
                <a:pos x="6" y="162"/>
              </a:cxn>
              <a:cxn ang="0">
                <a:pos x="0" y="162"/>
              </a:cxn>
              <a:cxn ang="0">
                <a:pos x="6" y="168"/>
              </a:cxn>
              <a:cxn ang="0">
                <a:pos x="0" y="168"/>
              </a:cxn>
              <a:cxn ang="0">
                <a:pos x="0" y="174"/>
              </a:cxn>
              <a:cxn ang="0">
                <a:pos x="6" y="168"/>
              </a:cxn>
              <a:cxn ang="0">
                <a:pos x="18" y="174"/>
              </a:cxn>
              <a:cxn ang="0">
                <a:pos x="30" y="174"/>
              </a:cxn>
              <a:cxn ang="0">
                <a:pos x="36" y="180"/>
              </a:cxn>
              <a:cxn ang="0">
                <a:pos x="42" y="174"/>
              </a:cxn>
              <a:cxn ang="0">
                <a:pos x="48" y="168"/>
              </a:cxn>
              <a:cxn ang="0">
                <a:pos x="54" y="162"/>
              </a:cxn>
              <a:cxn ang="0">
                <a:pos x="60" y="162"/>
              </a:cxn>
              <a:cxn ang="0">
                <a:pos x="60" y="156"/>
              </a:cxn>
              <a:cxn ang="0">
                <a:pos x="66" y="150"/>
              </a:cxn>
              <a:cxn ang="0">
                <a:pos x="66" y="144"/>
              </a:cxn>
              <a:cxn ang="0">
                <a:pos x="72" y="144"/>
              </a:cxn>
              <a:cxn ang="0">
                <a:pos x="84" y="144"/>
              </a:cxn>
              <a:cxn ang="0">
                <a:pos x="102" y="138"/>
              </a:cxn>
              <a:cxn ang="0">
                <a:pos x="120" y="132"/>
              </a:cxn>
              <a:cxn ang="0">
                <a:pos x="126" y="132"/>
              </a:cxn>
              <a:cxn ang="0">
                <a:pos x="132" y="120"/>
              </a:cxn>
              <a:cxn ang="0">
                <a:pos x="138" y="108"/>
              </a:cxn>
              <a:cxn ang="0">
                <a:pos x="138" y="102"/>
              </a:cxn>
              <a:cxn ang="0">
                <a:pos x="144" y="96"/>
              </a:cxn>
              <a:cxn ang="0">
                <a:pos x="144" y="84"/>
              </a:cxn>
              <a:cxn ang="0">
                <a:pos x="144" y="78"/>
              </a:cxn>
              <a:cxn ang="0">
                <a:pos x="144" y="72"/>
              </a:cxn>
              <a:cxn ang="0">
                <a:pos x="144" y="66"/>
              </a:cxn>
              <a:cxn ang="0">
                <a:pos x="150" y="60"/>
              </a:cxn>
              <a:cxn ang="0">
                <a:pos x="150" y="42"/>
              </a:cxn>
              <a:cxn ang="0">
                <a:pos x="150" y="36"/>
              </a:cxn>
              <a:cxn ang="0">
                <a:pos x="150" y="18"/>
              </a:cxn>
              <a:cxn ang="0">
                <a:pos x="150" y="12"/>
              </a:cxn>
              <a:cxn ang="0">
                <a:pos x="144" y="6"/>
              </a:cxn>
              <a:cxn ang="0">
                <a:pos x="144" y="0"/>
              </a:cxn>
              <a:cxn ang="0">
                <a:pos x="138" y="0"/>
              </a:cxn>
              <a:cxn ang="0">
                <a:pos x="132" y="0"/>
              </a:cxn>
            </a:cxnLst>
            <a:rect l="0" t="0" r="r" b="b"/>
            <a:pathLst>
              <a:path w="150" h="180">
                <a:moveTo>
                  <a:pt x="132" y="0"/>
                </a:moveTo>
                <a:lnTo>
                  <a:pt x="126" y="0"/>
                </a:lnTo>
                <a:lnTo>
                  <a:pt x="120" y="0"/>
                </a:lnTo>
                <a:lnTo>
                  <a:pt x="108" y="6"/>
                </a:lnTo>
                <a:lnTo>
                  <a:pt x="108" y="12"/>
                </a:lnTo>
                <a:lnTo>
                  <a:pt x="108" y="24"/>
                </a:lnTo>
                <a:lnTo>
                  <a:pt x="102" y="36"/>
                </a:lnTo>
                <a:lnTo>
                  <a:pt x="96" y="48"/>
                </a:lnTo>
                <a:lnTo>
                  <a:pt x="90" y="66"/>
                </a:lnTo>
                <a:lnTo>
                  <a:pt x="90" y="72"/>
                </a:lnTo>
                <a:lnTo>
                  <a:pt x="84" y="72"/>
                </a:lnTo>
                <a:lnTo>
                  <a:pt x="78" y="78"/>
                </a:lnTo>
                <a:lnTo>
                  <a:pt x="78" y="84"/>
                </a:lnTo>
                <a:lnTo>
                  <a:pt x="78" y="90"/>
                </a:lnTo>
                <a:lnTo>
                  <a:pt x="78" y="96"/>
                </a:lnTo>
                <a:lnTo>
                  <a:pt x="72" y="96"/>
                </a:lnTo>
                <a:lnTo>
                  <a:pt x="66" y="108"/>
                </a:lnTo>
                <a:lnTo>
                  <a:pt x="66" y="120"/>
                </a:lnTo>
                <a:lnTo>
                  <a:pt x="66" y="126"/>
                </a:lnTo>
                <a:lnTo>
                  <a:pt x="66" y="132"/>
                </a:lnTo>
                <a:lnTo>
                  <a:pt x="60" y="138"/>
                </a:lnTo>
                <a:lnTo>
                  <a:pt x="42" y="150"/>
                </a:lnTo>
                <a:lnTo>
                  <a:pt x="42" y="156"/>
                </a:lnTo>
                <a:lnTo>
                  <a:pt x="24" y="162"/>
                </a:lnTo>
                <a:lnTo>
                  <a:pt x="12" y="162"/>
                </a:lnTo>
                <a:lnTo>
                  <a:pt x="6" y="162"/>
                </a:lnTo>
                <a:lnTo>
                  <a:pt x="0" y="162"/>
                </a:lnTo>
                <a:lnTo>
                  <a:pt x="6" y="168"/>
                </a:lnTo>
                <a:lnTo>
                  <a:pt x="0" y="168"/>
                </a:lnTo>
                <a:lnTo>
                  <a:pt x="0" y="174"/>
                </a:lnTo>
                <a:lnTo>
                  <a:pt x="6" y="168"/>
                </a:lnTo>
                <a:lnTo>
                  <a:pt x="18" y="174"/>
                </a:lnTo>
                <a:lnTo>
                  <a:pt x="30" y="174"/>
                </a:lnTo>
                <a:lnTo>
                  <a:pt x="36" y="180"/>
                </a:lnTo>
                <a:lnTo>
                  <a:pt x="42" y="174"/>
                </a:lnTo>
                <a:lnTo>
                  <a:pt x="48" y="168"/>
                </a:lnTo>
                <a:lnTo>
                  <a:pt x="54" y="162"/>
                </a:lnTo>
                <a:lnTo>
                  <a:pt x="60" y="162"/>
                </a:lnTo>
                <a:lnTo>
                  <a:pt x="60" y="156"/>
                </a:lnTo>
                <a:lnTo>
                  <a:pt x="66" y="150"/>
                </a:lnTo>
                <a:lnTo>
                  <a:pt x="66" y="144"/>
                </a:lnTo>
                <a:lnTo>
                  <a:pt x="72" y="144"/>
                </a:lnTo>
                <a:lnTo>
                  <a:pt x="84" y="144"/>
                </a:lnTo>
                <a:lnTo>
                  <a:pt x="102" y="138"/>
                </a:lnTo>
                <a:lnTo>
                  <a:pt x="120" y="132"/>
                </a:lnTo>
                <a:lnTo>
                  <a:pt x="126" y="132"/>
                </a:lnTo>
                <a:lnTo>
                  <a:pt x="132" y="120"/>
                </a:lnTo>
                <a:lnTo>
                  <a:pt x="138" y="108"/>
                </a:lnTo>
                <a:lnTo>
                  <a:pt x="138" y="102"/>
                </a:lnTo>
                <a:lnTo>
                  <a:pt x="144" y="96"/>
                </a:lnTo>
                <a:lnTo>
                  <a:pt x="144" y="84"/>
                </a:lnTo>
                <a:lnTo>
                  <a:pt x="144" y="78"/>
                </a:lnTo>
                <a:lnTo>
                  <a:pt x="144" y="72"/>
                </a:lnTo>
                <a:lnTo>
                  <a:pt x="144" y="66"/>
                </a:lnTo>
                <a:lnTo>
                  <a:pt x="150" y="60"/>
                </a:lnTo>
                <a:lnTo>
                  <a:pt x="150" y="42"/>
                </a:lnTo>
                <a:lnTo>
                  <a:pt x="150" y="36"/>
                </a:lnTo>
                <a:lnTo>
                  <a:pt x="150" y="18"/>
                </a:lnTo>
                <a:lnTo>
                  <a:pt x="150" y="12"/>
                </a:lnTo>
                <a:lnTo>
                  <a:pt x="144" y="6"/>
                </a:lnTo>
                <a:lnTo>
                  <a:pt x="144" y="0"/>
                </a:lnTo>
                <a:lnTo>
                  <a:pt x="138" y="0"/>
                </a:lnTo>
                <a:lnTo>
                  <a:pt x="132" y="0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4" name="Freeform 14">
            <a:extLst>
              <a:ext uri="{FF2B5EF4-FFF2-40B4-BE49-F238E27FC236}">
                <a16:creationId xmlns:a16="http://schemas.microsoft.com/office/drawing/2014/main" id="{00000000-0008-0000-0600-0000B8000000}"/>
              </a:ext>
            </a:extLst>
          </xdr:cNvPr>
          <xdr:cNvSpPr>
            <a:spLocks/>
          </xdr:cNvSpPr>
        </xdr:nvSpPr>
        <xdr:spPr bwMode="auto">
          <a:xfrm>
            <a:off x="1276350" y="5849938"/>
            <a:ext cx="85725" cy="76200"/>
          </a:xfrm>
          <a:custGeom>
            <a:avLst/>
            <a:gdLst/>
            <a:ahLst/>
            <a:cxnLst>
              <a:cxn ang="0">
                <a:pos x="24" y="0"/>
              </a:cxn>
              <a:cxn ang="0">
                <a:pos x="18" y="0"/>
              </a:cxn>
              <a:cxn ang="0">
                <a:pos x="6" y="0"/>
              </a:cxn>
              <a:cxn ang="0">
                <a:pos x="6" y="6"/>
              </a:cxn>
              <a:cxn ang="0">
                <a:pos x="0" y="12"/>
              </a:cxn>
              <a:cxn ang="0">
                <a:pos x="0" y="24"/>
              </a:cxn>
              <a:cxn ang="0">
                <a:pos x="6" y="30"/>
              </a:cxn>
              <a:cxn ang="0">
                <a:pos x="12" y="36"/>
              </a:cxn>
              <a:cxn ang="0">
                <a:pos x="18" y="42"/>
              </a:cxn>
              <a:cxn ang="0">
                <a:pos x="24" y="48"/>
              </a:cxn>
              <a:cxn ang="0">
                <a:pos x="36" y="48"/>
              </a:cxn>
              <a:cxn ang="0">
                <a:pos x="42" y="42"/>
              </a:cxn>
              <a:cxn ang="0">
                <a:pos x="54" y="36"/>
              </a:cxn>
              <a:cxn ang="0">
                <a:pos x="54" y="30"/>
              </a:cxn>
              <a:cxn ang="0">
                <a:pos x="54" y="24"/>
              </a:cxn>
              <a:cxn ang="0">
                <a:pos x="54" y="18"/>
              </a:cxn>
              <a:cxn ang="0">
                <a:pos x="48" y="12"/>
              </a:cxn>
              <a:cxn ang="0">
                <a:pos x="42" y="6"/>
              </a:cxn>
              <a:cxn ang="0">
                <a:pos x="36" y="0"/>
              </a:cxn>
              <a:cxn ang="0">
                <a:pos x="24" y="0"/>
              </a:cxn>
            </a:cxnLst>
            <a:rect l="0" t="0" r="r" b="b"/>
            <a:pathLst>
              <a:path w="54" h="48">
                <a:moveTo>
                  <a:pt x="24" y="0"/>
                </a:moveTo>
                <a:lnTo>
                  <a:pt x="18" y="0"/>
                </a:lnTo>
                <a:lnTo>
                  <a:pt x="6" y="0"/>
                </a:lnTo>
                <a:lnTo>
                  <a:pt x="6" y="6"/>
                </a:lnTo>
                <a:lnTo>
                  <a:pt x="0" y="12"/>
                </a:lnTo>
                <a:lnTo>
                  <a:pt x="0" y="24"/>
                </a:lnTo>
                <a:lnTo>
                  <a:pt x="6" y="30"/>
                </a:lnTo>
                <a:lnTo>
                  <a:pt x="12" y="36"/>
                </a:lnTo>
                <a:lnTo>
                  <a:pt x="18" y="42"/>
                </a:lnTo>
                <a:lnTo>
                  <a:pt x="24" y="48"/>
                </a:lnTo>
                <a:lnTo>
                  <a:pt x="36" y="48"/>
                </a:lnTo>
                <a:lnTo>
                  <a:pt x="42" y="42"/>
                </a:lnTo>
                <a:lnTo>
                  <a:pt x="54" y="36"/>
                </a:lnTo>
                <a:lnTo>
                  <a:pt x="54" y="30"/>
                </a:lnTo>
                <a:lnTo>
                  <a:pt x="54" y="24"/>
                </a:lnTo>
                <a:lnTo>
                  <a:pt x="54" y="18"/>
                </a:lnTo>
                <a:lnTo>
                  <a:pt x="48" y="12"/>
                </a:lnTo>
                <a:lnTo>
                  <a:pt x="42" y="6"/>
                </a:lnTo>
                <a:lnTo>
                  <a:pt x="36" y="0"/>
                </a:lnTo>
                <a:lnTo>
                  <a:pt x="24" y="0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5" name="Freeform 15">
            <a:extLst>
              <a:ext uri="{FF2B5EF4-FFF2-40B4-BE49-F238E27FC236}">
                <a16:creationId xmlns:a16="http://schemas.microsoft.com/office/drawing/2014/main" id="{00000000-0008-0000-0600-0000B9000000}"/>
              </a:ext>
            </a:extLst>
          </xdr:cNvPr>
          <xdr:cNvSpPr>
            <a:spLocks/>
          </xdr:cNvSpPr>
        </xdr:nvSpPr>
        <xdr:spPr bwMode="auto">
          <a:xfrm>
            <a:off x="981075" y="5983288"/>
            <a:ext cx="104775" cy="85725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0"/>
              </a:cxn>
              <a:cxn ang="0">
                <a:pos x="48" y="6"/>
              </a:cxn>
              <a:cxn ang="0">
                <a:pos x="42" y="6"/>
              </a:cxn>
              <a:cxn ang="0">
                <a:pos x="42" y="12"/>
              </a:cxn>
              <a:cxn ang="0">
                <a:pos x="36" y="18"/>
              </a:cxn>
              <a:cxn ang="0">
                <a:pos x="30" y="24"/>
              </a:cxn>
              <a:cxn ang="0">
                <a:pos x="18" y="24"/>
              </a:cxn>
              <a:cxn ang="0">
                <a:pos x="6" y="24"/>
              </a:cxn>
              <a:cxn ang="0">
                <a:pos x="0" y="24"/>
              </a:cxn>
              <a:cxn ang="0">
                <a:pos x="0" y="30"/>
              </a:cxn>
              <a:cxn ang="0">
                <a:pos x="0" y="36"/>
              </a:cxn>
              <a:cxn ang="0">
                <a:pos x="6" y="36"/>
              </a:cxn>
              <a:cxn ang="0">
                <a:pos x="18" y="42"/>
              </a:cxn>
              <a:cxn ang="0">
                <a:pos x="24" y="42"/>
              </a:cxn>
              <a:cxn ang="0">
                <a:pos x="30" y="48"/>
              </a:cxn>
              <a:cxn ang="0">
                <a:pos x="36" y="54"/>
              </a:cxn>
              <a:cxn ang="0">
                <a:pos x="42" y="54"/>
              </a:cxn>
              <a:cxn ang="0">
                <a:pos x="48" y="48"/>
              </a:cxn>
              <a:cxn ang="0">
                <a:pos x="48" y="36"/>
              </a:cxn>
              <a:cxn ang="0">
                <a:pos x="54" y="36"/>
              </a:cxn>
              <a:cxn ang="0">
                <a:pos x="54" y="30"/>
              </a:cxn>
              <a:cxn ang="0">
                <a:pos x="60" y="18"/>
              </a:cxn>
              <a:cxn ang="0">
                <a:pos x="66" y="18"/>
              </a:cxn>
              <a:cxn ang="0">
                <a:pos x="66" y="12"/>
              </a:cxn>
              <a:cxn ang="0">
                <a:pos x="60" y="6"/>
              </a:cxn>
              <a:cxn ang="0">
                <a:pos x="54" y="0"/>
              </a:cxn>
            </a:cxnLst>
            <a:rect l="0" t="0" r="r" b="b"/>
            <a:pathLst>
              <a:path w="66" h="54">
                <a:moveTo>
                  <a:pt x="54" y="0"/>
                </a:moveTo>
                <a:lnTo>
                  <a:pt x="48" y="0"/>
                </a:lnTo>
                <a:lnTo>
                  <a:pt x="48" y="6"/>
                </a:lnTo>
                <a:lnTo>
                  <a:pt x="42" y="6"/>
                </a:lnTo>
                <a:lnTo>
                  <a:pt x="42" y="12"/>
                </a:lnTo>
                <a:lnTo>
                  <a:pt x="36" y="18"/>
                </a:lnTo>
                <a:lnTo>
                  <a:pt x="30" y="24"/>
                </a:lnTo>
                <a:lnTo>
                  <a:pt x="18" y="24"/>
                </a:lnTo>
                <a:lnTo>
                  <a:pt x="6" y="24"/>
                </a:lnTo>
                <a:lnTo>
                  <a:pt x="0" y="24"/>
                </a:lnTo>
                <a:lnTo>
                  <a:pt x="0" y="30"/>
                </a:lnTo>
                <a:lnTo>
                  <a:pt x="0" y="36"/>
                </a:lnTo>
                <a:lnTo>
                  <a:pt x="6" y="36"/>
                </a:lnTo>
                <a:lnTo>
                  <a:pt x="18" y="42"/>
                </a:lnTo>
                <a:lnTo>
                  <a:pt x="24" y="42"/>
                </a:lnTo>
                <a:lnTo>
                  <a:pt x="30" y="48"/>
                </a:lnTo>
                <a:lnTo>
                  <a:pt x="36" y="54"/>
                </a:lnTo>
                <a:lnTo>
                  <a:pt x="42" y="54"/>
                </a:lnTo>
                <a:lnTo>
                  <a:pt x="48" y="48"/>
                </a:lnTo>
                <a:lnTo>
                  <a:pt x="48" y="36"/>
                </a:lnTo>
                <a:lnTo>
                  <a:pt x="54" y="36"/>
                </a:lnTo>
                <a:lnTo>
                  <a:pt x="54" y="30"/>
                </a:lnTo>
                <a:lnTo>
                  <a:pt x="60" y="18"/>
                </a:lnTo>
                <a:lnTo>
                  <a:pt x="66" y="18"/>
                </a:lnTo>
                <a:lnTo>
                  <a:pt x="66" y="12"/>
                </a:lnTo>
                <a:lnTo>
                  <a:pt x="60" y="6"/>
                </a:lnTo>
                <a:lnTo>
                  <a:pt x="54" y="0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6" name="Freeform 16"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SpPr>
            <a:spLocks/>
          </xdr:cNvSpPr>
        </xdr:nvSpPr>
        <xdr:spPr bwMode="auto">
          <a:xfrm>
            <a:off x="1428750" y="5697538"/>
            <a:ext cx="285750" cy="238125"/>
          </a:xfrm>
          <a:custGeom>
            <a:avLst/>
            <a:gdLst/>
            <a:ahLst/>
            <a:cxnLst>
              <a:cxn ang="0">
                <a:pos x="156" y="6"/>
              </a:cxn>
              <a:cxn ang="0">
                <a:pos x="144" y="6"/>
              </a:cxn>
              <a:cxn ang="0">
                <a:pos x="132" y="6"/>
              </a:cxn>
              <a:cxn ang="0">
                <a:pos x="114" y="18"/>
              </a:cxn>
              <a:cxn ang="0">
                <a:pos x="108" y="30"/>
              </a:cxn>
              <a:cxn ang="0">
                <a:pos x="90" y="42"/>
              </a:cxn>
              <a:cxn ang="0">
                <a:pos x="78" y="48"/>
              </a:cxn>
              <a:cxn ang="0">
                <a:pos x="60" y="48"/>
              </a:cxn>
              <a:cxn ang="0">
                <a:pos x="30" y="54"/>
              </a:cxn>
              <a:cxn ang="0">
                <a:pos x="18" y="48"/>
              </a:cxn>
              <a:cxn ang="0">
                <a:pos x="6" y="54"/>
              </a:cxn>
              <a:cxn ang="0">
                <a:pos x="6" y="66"/>
              </a:cxn>
              <a:cxn ang="0">
                <a:pos x="12" y="72"/>
              </a:cxn>
              <a:cxn ang="0">
                <a:pos x="18" y="96"/>
              </a:cxn>
              <a:cxn ang="0">
                <a:pos x="30" y="120"/>
              </a:cxn>
              <a:cxn ang="0">
                <a:pos x="42" y="126"/>
              </a:cxn>
              <a:cxn ang="0">
                <a:pos x="48" y="138"/>
              </a:cxn>
              <a:cxn ang="0">
                <a:pos x="54" y="150"/>
              </a:cxn>
              <a:cxn ang="0">
                <a:pos x="66" y="150"/>
              </a:cxn>
              <a:cxn ang="0">
                <a:pos x="84" y="144"/>
              </a:cxn>
              <a:cxn ang="0">
                <a:pos x="90" y="138"/>
              </a:cxn>
              <a:cxn ang="0">
                <a:pos x="96" y="126"/>
              </a:cxn>
              <a:cxn ang="0">
                <a:pos x="108" y="114"/>
              </a:cxn>
              <a:cxn ang="0">
                <a:pos x="114" y="102"/>
              </a:cxn>
              <a:cxn ang="0">
                <a:pos x="120" y="78"/>
              </a:cxn>
              <a:cxn ang="0">
                <a:pos x="126" y="66"/>
              </a:cxn>
              <a:cxn ang="0">
                <a:pos x="132" y="54"/>
              </a:cxn>
              <a:cxn ang="0">
                <a:pos x="144" y="42"/>
              </a:cxn>
              <a:cxn ang="0">
                <a:pos x="156" y="30"/>
              </a:cxn>
              <a:cxn ang="0">
                <a:pos x="168" y="18"/>
              </a:cxn>
              <a:cxn ang="0">
                <a:pos x="180" y="12"/>
              </a:cxn>
              <a:cxn ang="0">
                <a:pos x="180" y="0"/>
              </a:cxn>
              <a:cxn ang="0">
                <a:pos x="168" y="0"/>
              </a:cxn>
            </a:cxnLst>
            <a:rect l="0" t="0" r="r" b="b"/>
            <a:pathLst>
              <a:path w="180" h="150">
                <a:moveTo>
                  <a:pt x="168" y="0"/>
                </a:moveTo>
                <a:lnTo>
                  <a:pt x="156" y="6"/>
                </a:lnTo>
                <a:lnTo>
                  <a:pt x="150" y="6"/>
                </a:lnTo>
                <a:lnTo>
                  <a:pt x="144" y="6"/>
                </a:lnTo>
                <a:lnTo>
                  <a:pt x="138" y="0"/>
                </a:lnTo>
                <a:lnTo>
                  <a:pt x="132" y="6"/>
                </a:lnTo>
                <a:lnTo>
                  <a:pt x="120" y="12"/>
                </a:lnTo>
                <a:lnTo>
                  <a:pt x="114" y="18"/>
                </a:lnTo>
                <a:lnTo>
                  <a:pt x="114" y="24"/>
                </a:lnTo>
                <a:lnTo>
                  <a:pt x="108" y="30"/>
                </a:lnTo>
                <a:lnTo>
                  <a:pt x="96" y="36"/>
                </a:lnTo>
                <a:lnTo>
                  <a:pt x="90" y="42"/>
                </a:lnTo>
                <a:lnTo>
                  <a:pt x="84" y="42"/>
                </a:lnTo>
                <a:lnTo>
                  <a:pt x="78" y="48"/>
                </a:lnTo>
                <a:lnTo>
                  <a:pt x="72" y="48"/>
                </a:lnTo>
                <a:lnTo>
                  <a:pt x="60" y="48"/>
                </a:lnTo>
                <a:lnTo>
                  <a:pt x="48" y="54"/>
                </a:lnTo>
                <a:lnTo>
                  <a:pt x="30" y="54"/>
                </a:lnTo>
                <a:lnTo>
                  <a:pt x="24" y="54"/>
                </a:lnTo>
                <a:lnTo>
                  <a:pt x="18" y="48"/>
                </a:lnTo>
                <a:lnTo>
                  <a:pt x="12" y="54"/>
                </a:lnTo>
                <a:lnTo>
                  <a:pt x="6" y="54"/>
                </a:lnTo>
                <a:lnTo>
                  <a:pt x="0" y="60"/>
                </a:lnTo>
                <a:lnTo>
                  <a:pt x="6" y="66"/>
                </a:lnTo>
                <a:lnTo>
                  <a:pt x="12" y="66"/>
                </a:lnTo>
                <a:lnTo>
                  <a:pt x="12" y="72"/>
                </a:lnTo>
                <a:lnTo>
                  <a:pt x="18" y="78"/>
                </a:lnTo>
                <a:lnTo>
                  <a:pt x="18" y="96"/>
                </a:lnTo>
                <a:lnTo>
                  <a:pt x="24" y="102"/>
                </a:lnTo>
                <a:lnTo>
                  <a:pt x="30" y="120"/>
                </a:lnTo>
                <a:lnTo>
                  <a:pt x="36" y="126"/>
                </a:lnTo>
                <a:lnTo>
                  <a:pt x="42" y="126"/>
                </a:lnTo>
                <a:lnTo>
                  <a:pt x="42" y="132"/>
                </a:lnTo>
                <a:lnTo>
                  <a:pt x="48" y="138"/>
                </a:lnTo>
                <a:lnTo>
                  <a:pt x="48" y="144"/>
                </a:lnTo>
                <a:lnTo>
                  <a:pt x="54" y="150"/>
                </a:lnTo>
                <a:lnTo>
                  <a:pt x="60" y="150"/>
                </a:lnTo>
                <a:lnTo>
                  <a:pt x="66" y="150"/>
                </a:lnTo>
                <a:lnTo>
                  <a:pt x="72" y="144"/>
                </a:lnTo>
                <a:lnTo>
                  <a:pt x="84" y="144"/>
                </a:lnTo>
                <a:lnTo>
                  <a:pt x="90" y="144"/>
                </a:lnTo>
                <a:lnTo>
                  <a:pt x="90" y="138"/>
                </a:lnTo>
                <a:lnTo>
                  <a:pt x="90" y="132"/>
                </a:lnTo>
                <a:lnTo>
                  <a:pt x="96" y="126"/>
                </a:lnTo>
                <a:lnTo>
                  <a:pt x="102" y="126"/>
                </a:lnTo>
                <a:lnTo>
                  <a:pt x="108" y="114"/>
                </a:lnTo>
                <a:lnTo>
                  <a:pt x="114" y="108"/>
                </a:lnTo>
                <a:lnTo>
                  <a:pt x="114" y="102"/>
                </a:lnTo>
                <a:lnTo>
                  <a:pt x="120" y="84"/>
                </a:lnTo>
                <a:lnTo>
                  <a:pt x="120" y="78"/>
                </a:lnTo>
                <a:lnTo>
                  <a:pt x="126" y="72"/>
                </a:lnTo>
                <a:lnTo>
                  <a:pt x="126" y="66"/>
                </a:lnTo>
                <a:lnTo>
                  <a:pt x="126" y="60"/>
                </a:lnTo>
                <a:lnTo>
                  <a:pt x="132" y="54"/>
                </a:lnTo>
                <a:lnTo>
                  <a:pt x="138" y="48"/>
                </a:lnTo>
                <a:lnTo>
                  <a:pt x="144" y="42"/>
                </a:lnTo>
                <a:lnTo>
                  <a:pt x="150" y="36"/>
                </a:lnTo>
                <a:lnTo>
                  <a:pt x="156" y="30"/>
                </a:lnTo>
                <a:lnTo>
                  <a:pt x="156" y="24"/>
                </a:lnTo>
                <a:lnTo>
                  <a:pt x="168" y="18"/>
                </a:lnTo>
                <a:lnTo>
                  <a:pt x="174" y="18"/>
                </a:lnTo>
                <a:lnTo>
                  <a:pt x="180" y="12"/>
                </a:lnTo>
                <a:lnTo>
                  <a:pt x="180" y="6"/>
                </a:lnTo>
                <a:lnTo>
                  <a:pt x="180" y="0"/>
                </a:lnTo>
                <a:lnTo>
                  <a:pt x="174" y="0"/>
                </a:lnTo>
                <a:lnTo>
                  <a:pt x="168" y="0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7" name="Freeform 17"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SpPr>
            <a:spLocks/>
          </xdr:cNvSpPr>
        </xdr:nvSpPr>
        <xdr:spPr bwMode="auto">
          <a:xfrm>
            <a:off x="1819275" y="5859463"/>
            <a:ext cx="161925" cy="180975"/>
          </a:xfrm>
          <a:custGeom>
            <a:avLst/>
            <a:gdLst/>
            <a:ahLst/>
            <a:cxnLst>
              <a:cxn ang="0">
                <a:pos x="96" y="18"/>
              </a:cxn>
              <a:cxn ang="0">
                <a:pos x="90" y="12"/>
              </a:cxn>
              <a:cxn ang="0">
                <a:pos x="90" y="6"/>
              </a:cxn>
              <a:cxn ang="0">
                <a:pos x="96" y="6"/>
              </a:cxn>
              <a:cxn ang="0">
                <a:pos x="96" y="0"/>
              </a:cxn>
              <a:cxn ang="0">
                <a:pos x="90" y="0"/>
              </a:cxn>
              <a:cxn ang="0">
                <a:pos x="84" y="0"/>
              </a:cxn>
              <a:cxn ang="0">
                <a:pos x="84" y="6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6" y="6"/>
              </a:cxn>
              <a:cxn ang="0">
                <a:pos x="60" y="6"/>
              </a:cxn>
              <a:cxn ang="0">
                <a:pos x="48" y="12"/>
              </a:cxn>
              <a:cxn ang="0">
                <a:pos x="48" y="6"/>
              </a:cxn>
              <a:cxn ang="0">
                <a:pos x="42" y="6"/>
              </a:cxn>
              <a:cxn ang="0">
                <a:pos x="36" y="6"/>
              </a:cxn>
              <a:cxn ang="0">
                <a:pos x="30" y="6"/>
              </a:cxn>
              <a:cxn ang="0">
                <a:pos x="24" y="12"/>
              </a:cxn>
              <a:cxn ang="0">
                <a:pos x="24" y="18"/>
              </a:cxn>
              <a:cxn ang="0">
                <a:pos x="24" y="24"/>
              </a:cxn>
              <a:cxn ang="0">
                <a:pos x="24" y="30"/>
              </a:cxn>
              <a:cxn ang="0">
                <a:pos x="18" y="36"/>
              </a:cxn>
              <a:cxn ang="0">
                <a:pos x="6" y="42"/>
              </a:cxn>
              <a:cxn ang="0">
                <a:pos x="0" y="42"/>
              </a:cxn>
              <a:cxn ang="0">
                <a:pos x="0" y="48"/>
              </a:cxn>
              <a:cxn ang="0">
                <a:pos x="0" y="60"/>
              </a:cxn>
              <a:cxn ang="0">
                <a:pos x="0" y="66"/>
              </a:cxn>
              <a:cxn ang="0">
                <a:pos x="0" y="72"/>
              </a:cxn>
              <a:cxn ang="0">
                <a:pos x="0" y="78"/>
              </a:cxn>
              <a:cxn ang="0">
                <a:pos x="6" y="84"/>
              </a:cxn>
              <a:cxn ang="0">
                <a:pos x="12" y="96"/>
              </a:cxn>
              <a:cxn ang="0">
                <a:pos x="30" y="108"/>
              </a:cxn>
              <a:cxn ang="0">
                <a:pos x="42" y="108"/>
              </a:cxn>
              <a:cxn ang="0">
                <a:pos x="54" y="114"/>
              </a:cxn>
              <a:cxn ang="0">
                <a:pos x="60" y="114"/>
              </a:cxn>
              <a:cxn ang="0">
                <a:pos x="60" y="108"/>
              </a:cxn>
              <a:cxn ang="0">
                <a:pos x="66" y="108"/>
              </a:cxn>
              <a:cxn ang="0">
                <a:pos x="78" y="96"/>
              </a:cxn>
              <a:cxn ang="0">
                <a:pos x="84" y="96"/>
              </a:cxn>
              <a:cxn ang="0">
                <a:pos x="90" y="90"/>
              </a:cxn>
              <a:cxn ang="0">
                <a:pos x="90" y="84"/>
              </a:cxn>
              <a:cxn ang="0">
                <a:pos x="96" y="84"/>
              </a:cxn>
              <a:cxn ang="0">
                <a:pos x="102" y="78"/>
              </a:cxn>
              <a:cxn ang="0">
                <a:pos x="96" y="72"/>
              </a:cxn>
              <a:cxn ang="0">
                <a:pos x="102" y="66"/>
              </a:cxn>
              <a:cxn ang="0">
                <a:pos x="102" y="60"/>
              </a:cxn>
              <a:cxn ang="0">
                <a:pos x="102" y="48"/>
              </a:cxn>
              <a:cxn ang="0">
                <a:pos x="102" y="42"/>
              </a:cxn>
              <a:cxn ang="0">
                <a:pos x="96" y="36"/>
              </a:cxn>
              <a:cxn ang="0">
                <a:pos x="96" y="30"/>
              </a:cxn>
              <a:cxn ang="0">
                <a:pos x="90" y="24"/>
              </a:cxn>
              <a:cxn ang="0">
                <a:pos x="90" y="18"/>
              </a:cxn>
              <a:cxn ang="0">
                <a:pos x="96" y="18"/>
              </a:cxn>
            </a:cxnLst>
            <a:rect l="0" t="0" r="r" b="b"/>
            <a:pathLst>
              <a:path w="102" h="114">
                <a:moveTo>
                  <a:pt x="96" y="18"/>
                </a:moveTo>
                <a:lnTo>
                  <a:pt x="90" y="12"/>
                </a:lnTo>
                <a:lnTo>
                  <a:pt x="90" y="6"/>
                </a:lnTo>
                <a:lnTo>
                  <a:pt x="96" y="6"/>
                </a:lnTo>
                <a:lnTo>
                  <a:pt x="96" y="0"/>
                </a:lnTo>
                <a:lnTo>
                  <a:pt x="90" y="0"/>
                </a:lnTo>
                <a:lnTo>
                  <a:pt x="84" y="0"/>
                </a:lnTo>
                <a:lnTo>
                  <a:pt x="84" y="6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6" y="6"/>
                </a:lnTo>
                <a:lnTo>
                  <a:pt x="60" y="6"/>
                </a:lnTo>
                <a:lnTo>
                  <a:pt x="48" y="12"/>
                </a:lnTo>
                <a:lnTo>
                  <a:pt x="48" y="6"/>
                </a:lnTo>
                <a:lnTo>
                  <a:pt x="42" y="6"/>
                </a:lnTo>
                <a:lnTo>
                  <a:pt x="36" y="6"/>
                </a:lnTo>
                <a:lnTo>
                  <a:pt x="30" y="6"/>
                </a:lnTo>
                <a:lnTo>
                  <a:pt x="24" y="12"/>
                </a:lnTo>
                <a:lnTo>
                  <a:pt x="24" y="18"/>
                </a:lnTo>
                <a:lnTo>
                  <a:pt x="24" y="24"/>
                </a:lnTo>
                <a:lnTo>
                  <a:pt x="24" y="30"/>
                </a:lnTo>
                <a:lnTo>
                  <a:pt x="18" y="36"/>
                </a:lnTo>
                <a:lnTo>
                  <a:pt x="6" y="42"/>
                </a:lnTo>
                <a:lnTo>
                  <a:pt x="0" y="42"/>
                </a:lnTo>
                <a:lnTo>
                  <a:pt x="0" y="48"/>
                </a:lnTo>
                <a:lnTo>
                  <a:pt x="0" y="60"/>
                </a:lnTo>
                <a:lnTo>
                  <a:pt x="0" y="66"/>
                </a:lnTo>
                <a:lnTo>
                  <a:pt x="0" y="72"/>
                </a:lnTo>
                <a:lnTo>
                  <a:pt x="0" y="78"/>
                </a:lnTo>
                <a:lnTo>
                  <a:pt x="6" y="84"/>
                </a:lnTo>
                <a:lnTo>
                  <a:pt x="12" y="96"/>
                </a:lnTo>
                <a:lnTo>
                  <a:pt x="30" y="108"/>
                </a:lnTo>
                <a:lnTo>
                  <a:pt x="42" y="108"/>
                </a:lnTo>
                <a:lnTo>
                  <a:pt x="54" y="114"/>
                </a:lnTo>
                <a:lnTo>
                  <a:pt x="60" y="114"/>
                </a:lnTo>
                <a:lnTo>
                  <a:pt x="60" y="108"/>
                </a:lnTo>
                <a:lnTo>
                  <a:pt x="66" y="108"/>
                </a:lnTo>
                <a:lnTo>
                  <a:pt x="78" y="96"/>
                </a:lnTo>
                <a:lnTo>
                  <a:pt x="84" y="96"/>
                </a:lnTo>
                <a:lnTo>
                  <a:pt x="90" y="90"/>
                </a:lnTo>
                <a:lnTo>
                  <a:pt x="90" y="84"/>
                </a:lnTo>
                <a:lnTo>
                  <a:pt x="96" y="84"/>
                </a:lnTo>
                <a:lnTo>
                  <a:pt x="102" y="78"/>
                </a:lnTo>
                <a:lnTo>
                  <a:pt x="96" y="72"/>
                </a:lnTo>
                <a:lnTo>
                  <a:pt x="102" y="66"/>
                </a:lnTo>
                <a:lnTo>
                  <a:pt x="102" y="60"/>
                </a:lnTo>
                <a:lnTo>
                  <a:pt x="102" y="48"/>
                </a:lnTo>
                <a:lnTo>
                  <a:pt x="102" y="42"/>
                </a:lnTo>
                <a:lnTo>
                  <a:pt x="96" y="36"/>
                </a:lnTo>
                <a:lnTo>
                  <a:pt x="96" y="30"/>
                </a:lnTo>
                <a:lnTo>
                  <a:pt x="90" y="24"/>
                </a:lnTo>
                <a:lnTo>
                  <a:pt x="90" y="18"/>
                </a:lnTo>
                <a:lnTo>
                  <a:pt x="96" y="18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5610225</xdr:colOff>
      <xdr:row>19</xdr:row>
      <xdr:rowOff>9526</xdr:rowOff>
    </xdr:from>
    <xdr:to>
      <xdr:col>4</xdr:col>
      <xdr:colOff>6954098</xdr:colOff>
      <xdr:row>24</xdr:row>
      <xdr:rowOff>87532</xdr:rowOff>
    </xdr:to>
    <xdr:grpSp>
      <xdr:nvGrpSpPr>
        <xdr:cNvPr id="188" name="Islas Baleares">
          <a:extLst>
            <a:ext uri="{FF2B5EF4-FFF2-40B4-BE49-F238E27FC236}">
              <a16:creationId xmlns:a16="http://schemas.microsoft.com/office/drawing/2014/main" id="{00000000-0008-0000-0600-0000BC000000}"/>
            </a:ext>
          </a:extLst>
        </xdr:cNvPr>
        <xdr:cNvGrpSpPr/>
      </xdr:nvGrpSpPr>
      <xdr:grpSpPr>
        <a:xfrm>
          <a:off x="7616825" y="3121026"/>
          <a:ext cx="1343873" cy="871756"/>
          <a:chOff x="6715125" y="2963863"/>
          <a:chExt cx="1447800" cy="981075"/>
        </a:xfrm>
      </xdr:grpSpPr>
      <xdr:sp macro="" textlink="">
        <xdr:nvSpPr>
          <xdr:cNvPr id="189" name="Freeform 18">
            <a:extLst>
              <a:ext uri="{FF2B5EF4-FFF2-40B4-BE49-F238E27FC236}">
                <a16:creationId xmlns:a16="http://schemas.microsoft.com/office/drawing/2014/main" id="{00000000-0008-0000-0600-0000BD000000}"/>
              </a:ext>
            </a:extLst>
          </xdr:cNvPr>
          <xdr:cNvSpPr>
            <a:spLocks/>
          </xdr:cNvSpPr>
        </xdr:nvSpPr>
        <xdr:spPr bwMode="auto">
          <a:xfrm>
            <a:off x="6715125" y="3640138"/>
            <a:ext cx="200025" cy="190500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6"/>
              </a:cxn>
              <a:cxn ang="0">
                <a:pos x="72" y="12"/>
              </a:cxn>
              <a:cxn ang="0">
                <a:pos x="60" y="18"/>
              </a:cxn>
              <a:cxn ang="0">
                <a:pos x="42" y="24"/>
              </a:cxn>
              <a:cxn ang="0">
                <a:pos x="36" y="24"/>
              </a:cxn>
              <a:cxn ang="0">
                <a:pos x="30" y="30"/>
              </a:cxn>
              <a:cxn ang="0">
                <a:pos x="24" y="42"/>
              </a:cxn>
              <a:cxn ang="0">
                <a:pos x="24" y="48"/>
              </a:cxn>
              <a:cxn ang="0">
                <a:pos x="24" y="60"/>
              </a:cxn>
              <a:cxn ang="0">
                <a:pos x="30" y="60"/>
              </a:cxn>
              <a:cxn ang="0">
                <a:pos x="24" y="60"/>
              </a:cxn>
              <a:cxn ang="0">
                <a:pos x="12" y="66"/>
              </a:cxn>
              <a:cxn ang="0">
                <a:pos x="6" y="66"/>
              </a:cxn>
              <a:cxn ang="0">
                <a:pos x="0" y="72"/>
              </a:cxn>
              <a:cxn ang="0">
                <a:pos x="6" y="72"/>
              </a:cxn>
              <a:cxn ang="0">
                <a:pos x="6" y="78"/>
              </a:cxn>
              <a:cxn ang="0">
                <a:pos x="0" y="96"/>
              </a:cxn>
              <a:cxn ang="0">
                <a:pos x="12" y="108"/>
              </a:cxn>
              <a:cxn ang="0">
                <a:pos x="24" y="102"/>
              </a:cxn>
              <a:cxn ang="0">
                <a:pos x="30" y="102"/>
              </a:cxn>
              <a:cxn ang="0">
                <a:pos x="36" y="108"/>
              </a:cxn>
              <a:cxn ang="0">
                <a:pos x="42" y="102"/>
              </a:cxn>
              <a:cxn ang="0">
                <a:pos x="48" y="108"/>
              </a:cxn>
              <a:cxn ang="0">
                <a:pos x="48" y="114"/>
              </a:cxn>
              <a:cxn ang="0">
                <a:pos x="54" y="114"/>
              </a:cxn>
              <a:cxn ang="0">
                <a:pos x="60" y="120"/>
              </a:cxn>
              <a:cxn ang="0">
                <a:pos x="60" y="114"/>
              </a:cxn>
              <a:cxn ang="0">
                <a:pos x="66" y="108"/>
              </a:cxn>
              <a:cxn ang="0">
                <a:pos x="66" y="96"/>
              </a:cxn>
              <a:cxn ang="0">
                <a:pos x="72" y="90"/>
              </a:cxn>
              <a:cxn ang="0">
                <a:pos x="78" y="84"/>
              </a:cxn>
              <a:cxn ang="0">
                <a:pos x="84" y="84"/>
              </a:cxn>
              <a:cxn ang="0">
                <a:pos x="84" y="78"/>
              </a:cxn>
              <a:cxn ang="0">
                <a:pos x="90" y="78"/>
              </a:cxn>
              <a:cxn ang="0">
                <a:pos x="96" y="72"/>
              </a:cxn>
              <a:cxn ang="0">
                <a:pos x="96" y="60"/>
              </a:cxn>
              <a:cxn ang="0">
                <a:pos x="102" y="54"/>
              </a:cxn>
              <a:cxn ang="0">
                <a:pos x="114" y="54"/>
              </a:cxn>
              <a:cxn ang="0">
                <a:pos x="114" y="48"/>
              </a:cxn>
              <a:cxn ang="0">
                <a:pos x="114" y="42"/>
              </a:cxn>
              <a:cxn ang="0">
                <a:pos x="120" y="36"/>
              </a:cxn>
              <a:cxn ang="0">
                <a:pos x="126" y="30"/>
              </a:cxn>
              <a:cxn ang="0">
                <a:pos x="120" y="24"/>
              </a:cxn>
              <a:cxn ang="0">
                <a:pos x="114" y="24"/>
              </a:cxn>
              <a:cxn ang="0">
                <a:pos x="114" y="18"/>
              </a:cxn>
              <a:cxn ang="0">
                <a:pos x="114" y="12"/>
              </a:cxn>
              <a:cxn ang="0">
                <a:pos x="120" y="12"/>
              </a:cxn>
              <a:cxn ang="0">
                <a:pos x="114" y="6"/>
              </a:cxn>
              <a:cxn ang="0">
                <a:pos x="102" y="6"/>
              </a:cxn>
              <a:cxn ang="0">
                <a:pos x="96" y="0"/>
              </a:cxn>
              <a:cxn ang="0">
                <a:pos x="90" y="0"/>
              </a:cxn>
            </a:cxnLst>
            <a:rect l="0" t="0" r="r" b="b"/>
            <a:pathLst>
              <a:path w="126" h="120">
                <a:moveTo>
                  <a:pt x="90" y="0"/>
                </a:moveTo>
                <a:lnTo>
                  <a:pt x="84" y="6"/>
                </a:lnTo>
                <a:lnTo>
                  <a:pt x="78" y="6"/>
                </a:lnTo>
                <a:lnTo>
                  <a:pt x="72" y="12"/>
                </a:lnTo>
                <a:lnTo>
                  <a:pt x="60" y="18"/>
                </a:lnTo>
                <a:lnTo>
                  <a:pt x="42" y="24"/>
                </a:lnTo>
                <a:lnTo>
                  <a:pt x="36" y="24"/>
                </a:lnTo>
                <a:lnTo>
                  <a:pt x="30" y="30"/>
                </a:lnTo>
                <a:lnTo>
                  <a:pt x="24" y="42"/>
                </a:lnTo>
                <a:lnTo>
                  <a:pt x="24" y="48"/>
                </a:lnTo>
                <a:lnTo>
                  <a:pt x="24" y="60"/>
                </a:lnTo>
                <a:lnTo>
                  <a:pt x="30" y="60"/>
                </a:lnTo>
                <a:lnTo>
                  <a:pt x="24" y="60"/>
                </a:lnTo>
                <a:lnTo>
                  <a:pt x="12" y="66"/>
                </a:lnTo>
                <a:lnTo>
                  <a:pt x="6" y="66"/>
                </a:lnTo>
                <a:lnTo>
                  <a:pt x="0" y="72"/>
                </a:lnTo>
                <a:lnTo>
                  <a:pt x="6" y="72"/>
                </a:lnTo>
                <a:lnTo>
                  <a:pt x="6" y="78"/>
                </a:lnTo>
                <a:lnTo>
                  <a:pt x="0" y="96"/>
                </a:lnTo>
                <a:lnTo>
                  <a:pt x="12" y="108"/>
                </a:lnTo>
                <a:lnTo>
                  <a:pt x="24" y="102"/>
                </a:lnTo>
                <a:lnTo>
                  <a:pt x="30" y="102"/>
                </a:lnTo>
                <a:lnTo>
                  <a:pt x="36" y="108"/>
                </a:lnTo>
                <a:lnTo>
                  <a:pt x="42" y="102"/>
                </a:lnTo>
                <a:lnTo>
                  <a:pt x="48" y="108"/>
                </a:lnTo>
                <a:lnTo>
                  <a:pt x="48" y="114"/>
                </a:lnTo>
                <a:lnTo>
                  <a:pt x="54" y="114"/>
                </a:lnTo>
                <a:lnTo>
                  <a:pt x="60" y="120"/>
                </a:lnTo>
                <a:lnTo>
                  <a:pt x="60" y="114"/>
                </a:lnTo>
                <a:lnTo>
                  <a:pt x="66" y="108"/>
                </a:lnTo>
                <a:lnTo>
                  <a:pt x="66" y="96"/>
                </a:lnTo>
                <a:lnTo>
                  <a:pt x="72" y="90"/>
                </a:lnTo>
                <a:lnTo>
                  <a:pt x="78" y="84"/>
                </a:lnTo>
                <a:lnTo>
                  <a:pt x="84" y="84"/>
                </a:lnTo>
                <a:lnTo>
                  <a:pt x="84" y="78"/>
                </a:lnTo>
                <a:lnTo>
                  <a:pt x="90" y="78"/>
                </a:lnTo>
                <a:lnTo>
                  <a:pt x="96" y="72"/>
                </a:lnTo>
                <a:lnTo>
                  <a:pt x="96" y="60"/>
                </a:lnTo>
                <a:lnTo>
                  <a:pt x="102" y="54"/>
                </a:lnTo>
                <a:lnTo>
                  <a:pt x="114" y="54"/>
                </a:lnTo>
                <a:lnTo>
                  <a:pt x="114" y="48"/>
                </a:lnTo>
                <a:lnTo>
                  <a:pt x="114" y="42"/>
                </a:lnTo>
                <a:lnTo>
                  <a:pt x="120" y="36"/>
                </a:lnTo>
                <a:lnTo>
                  <a:pt x="126" y="30"/>
                </a:lnTo>
                <a:lnTo>
                  <a:pt x="120" y="24"/>
                </a:lnTo>
                <a:lnTo>
                  <a:pt x="114" y="24"/>
                </a:lnTo>
                <a:lnTo>
                  <a:pt x="114" y="18"/>
                </a:lnTo>
                <a:lnTo>
                  <a:pt x="114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0"/>
                </a:lnTo>
                <a:lnTo>
                  <a:pt x="90" y="0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4F81BD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90" name="Freeform 19">
            <a:extLst>
              <a:ext uri="{FF2B5EF4-FFF2-40B4-BE49-F238E27FC236}">
                <a16:creationId xmlns:a16="http://schemas.microsoft.com/office/drawing/2014/main" id="{00000000-0008-0000-0600-0000BE000000}"/>
              </a:ext>
            </a:extLst>
          </xdr:cNvPr>
          <xdr:cNvSpPr>
            <a:spLocks/>
          </xdr:cNvSpPr>
        </xdr:nvSpPr>
        <xdr:spPr bwMode="auto">
          <a:xfrm>
            <a:off x="6810375" y="3859213"/>
            <a:ext cx="95250" cy="85725"/>
          </a:xfrm>
          <a:custGeom>
            <a:avLst/>
            <a:gdLst/>
            <a:ahLst/>
            <a:cxnLst>
              <a:cxn ang="0">
                <a:pos x="12" y="0"/>
              </a:cxn>
              <a:cxn ang="0">
                <a:pos x="6" y="18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0" y="48"/>
              </a:cxn>
              <a:cxn ang="0">
                <a:pos x="6" y="54"/>
              </a:cxn>
              <a:cxn ang="0">
                <a:pos x="6" y="48"/>
              </a:cxn>
              <a:cxn ang="0">
                <a:pos x="12" y="42"/>
              </a:cxn>
              <a:cxn ang="0">
                <a:pos x="24" y="36"/>
              </a:cxn>
              <a:cxn ang="0">
                <a:pos x="30" y="36"/>
              </a:cxn>
              <a:cxn ang="0">
                <a:pos x="36" y="42"/>
              </a:cxn>
              <a:cxn ang="0">
                <a:pos x="42" y="48"/>
              </a:cxn>
              <a:cxn ang="0">
                <a:pos x="54" y="48"/>
              </a:cxn>
              <a:cxn ang="0">
                <a:pos x="60" y="42"/>
              </a:cxn>
              <a:cxn ang="0">
                <a:pos x="60" y="36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6" y="30"/>
              </a:cxn>
              <a:cxn ang="0">
                <a:pos x="30" y="24"/>
              </a:cxn>
              <a:cxn ang="0">
                <a:pos x="24" y="18"/>
              </a:cxn>
              <a:cxn ang="0">
                <a:pos x="18" y="18"/>
              </a:cxn>
              <a:cxn ang="0">
                <a:pos x="18" y="6"/>
              </a:cxn>
              <a:cxn ang="0">
                <a:pos x="12" y="6"/>
              </a:cxn>
              <a:cxn ang="0">
                <a:pos x="12" y="0"/>
              </a:cxn>
            </a:cxnLst>
            <a:rect l="0" t="0" r="r" b="b"/>
            <a:pathLst>
              <a:path w="60" h="54">
                <a:moveTo>
                  <a:pt x="12" y="0"/>
                </a:moveTo>
                <a:lnTo>
                  <a:pt x="6" y="18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0" y="48"/>
                </a:lnTo>
                <a:lnTo>
                  <a:pt x="6" y="54"/>
                </a:lnTo>
                <a:lnTo>
                  <a:pt x="6" y="48"/>
                </a:lnTo>
                <a:lnTo>
                  <a:pt x="12" y="42"/>
                </a:lnTo>
                <a:lnTo>
                  <a:pt x="24" y="36"/>
                </a:lnTo>
                <a:lnTo>
                  <a:pt x="30" y="36"/>
                </a:lnTo>
                <a:lnTo>
                  <a:pt x="36" y="42"/>
                </a:lnTo>
                <a:lnTo>
                  <a:pt x="42" y="48"/>
                </a:lnTo>
                <a:lnTo>
                  <a:pt x="54" y="48"/>
                </a:lnTo>
                <a:lnTo>
                  <a:pt x="60" y="42"/>
                </a:lnTo>
                <a:lnTo>
                  <a:pt x="60" y="36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6" y="30"/>
                </a:lnTo>
                <a:lnTo>
                  <a:pt x="30" y="24"/>
                </a:lnTo>
                <a:lnTo>
                  <a:pt x="24" y="18"/>
                </a:lnTo>
                <a:lnTo>
                  <a:pt x="18" y="18"/>
                </a:lnTo>
                <a:lnTo>
                  <a:pt x="18" y="6"/>
                </a:lnTo>
                <a:lnTo>
                  <a:pt x="12" y="6"/>
                </a:lnTo>
                <a:lnTo>
                  <a:pt x="12" y="0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4F81BD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91" name="Freeform 20">
            <a:extLst>
              <a:ext uri="{FF2B5EF4-FFF2-40B4-BE49-F238E27FC236}">
                <a16:creationId xmlns:a16="http://schemas.microsoft.com/office/drawing/2014/main" id="{00000000-0008-0000-0600-0000BF000000}"/>
              </a:ext>
            </a:extLst>
          </xdr:cNvPr>
          <xdr:cNvSpPr>
            <a:spLocks/>
          </xdr:cNvSpPr>
        </xdr:nvSpPr>
        <xdr:spPr bwMode="auto">
          <a:xfrm>
            <a:off x="7905750" y="2963863"/>
            <a:ext cx="257175" cy="171450"/>
          </a:xfrm>
          <a:custGeom>
            <a:avLst/>
            <a:gdLst/>
            <a:ahLst/>
            <a:cxnLst>
              <a:cxn ang="0">
                <a:pos x="60" y="12"/>
              </a:cxn>
              <a:cxn ang="0">
                <a:pos x="48" y="18"/>
              </a:cxn>
              <a:cxn ang="0">
                <a:pos x="24" y="18"/>
              </a:cxn>
              <a:cxn ang="0">
                <a:pos x="6" y="24"/>
              </a:cxn>
              <a:cxn ang="0">
                <a:pos x="0" y="30"/>
              </a:cxn>
              <a:cxn ang="0">
                <a:pos x="0" y="36"/>
              </a:cxn>
              <a:cxn ang="0">
                <a:pos x="0" y="42"/>
              </a:cxn>
              <a:cxn ang="0">
                <a:pos x="6" y="42"/>
              </a:cxn>
              <a:cxn ang="0">
                <a:pos x="12" y="48"/>
              </a:cxn>
              <a:cxn ang="0">
                <a:pos x="6" y="60"/>
              </a:cxn>
              <a:cxn ang="0">
                <a:pos x="6" y="66"/>
              </a:cxn>
              <a:cxn ang="0">
                <a:pos x="6" y="72"/>
              </a:cxn>
              <a:cxn ang="0">
                <a:pos x="18" y="72"/>
              </a:cxn>
              <a:cxn ang="0">
                <a:pos x="24" y="72"/>
              </a:cxn>
              <a:cxn ang="0">
                <a:pos x="36" y="66"/>
              </a:cxn>
              <a:cxn ang="0">
                <a:pos x="48" y="66"/>
              </a:cxn>
              <a:cxn ang="0">
                <a:pos x="72" y="72"/>
              </a:cxn>
              <a:cxn ang="0">
                <a:pos x="90" y="84"/>
              </a:cxn>
              <a:cxn ang="0">
                <a:pos x="96" y="84"/>
              </a:cxn>
              <a:cxn ang="0">
                <a:pos x="108" y="90"/>
              </a:cxn>
              <a:cxn ang="0">
                <a:pos x="126" y="102"/>
              </a:cxn>
              <a:cxn ang="0">
                <a:pos x="132" y="102"/>
              </a:cxn>
              <a:cxn ang="0">
                <a:pos x="144" y="108"/>
              </a:cxn>
              <a:cxn ang="0">
                <a:pos x="156" y="102"/>
              </a:cxn>
              <a:cxn ang="0">
                <a:pos x="156" y="96"/>
              </a:cxn>
              <a:cxn ang="0">
                <a:pos x="156" y="90"/>
              </a:cxn>
              <a:cxn ang="0">
                <a:pos x="156" y="84"/>
              </a:cxn>
              <a:cxn ang="0">
                <a:pos x="162" y="78"/>
              </a:cxn>
              <a:cxn ang="0">
                <a:pos x="156" y="72"/>
              </a:cxn>
              <a:cxn ang="0">
                <a:pos x="150" y="66"/>
              </a:cxn>
              <a:cxn ang="0">
                <a:pos x="144" y="54"/>
              </a:cxn>
              <a:cxn ang="0">
                <a:pos x="138" y="54"/>
              </a:cxn>
              <a:cxn ang="0">
                <a:pos x="132" y="54"/>
              </a:cxn>
              <a:cxn ang="0">
                <a:pos x="138" y="48"/>
              </a:cxn>
              <a:cxn ang="0">
                <a:pos x="138" y="36"/>
              </a:cxn>
              <a:cxn ang="0">
                <a:pos x="138" y="30"/>
              </a:cxn>
              <a:cxn ang="0">
                <a:pos x="132" y="30"/>
              </a:cxn>
              <a:cxn ang="0">
                <a:pos x="126" y="36"/>
              </a:cxn>
              <a:cxn ang="0">
                <a:pos x="120" y="30"/>
              </a:cxn>
              <a:cxn ang="0">
                <a:pos x="120" y="24"/>
              </a:cxn>
              <a:cxn ang="0">
                <a:pos x="114" y="18"/>
              </a:cxn>
              <a:cxn ang="0">
                <a:pos x="108" y="24"/>
              </a:cxn>
              <a:cxn ang="0">
                <a:pos x="108" y="12"/>
              </a:cxn>
              <a:cxn ang="0">
                <a:pos x="108" y="6"/>
              </a:cxn>
              <a:cxn ang="0">
                <a:pos x="102" y="6"/>
              </a:cxn>
              <a:cxn ang="0">
                <a:pos x="102" y="12"/>
              </a:cxn>
              <a:cxn ang="0">
                <a:pos x="102" y="24"/>
              </a:cxn>
              <a:cxn ang="0">
                <a:pos x="96" y="24"/>
              </a:cxn>
              <a:cxn ang="0">
                <a:pos x="96" y="12"/>
              </a:cxn>
              <a:cxn ang="0">
                <a:pos x="90" y="18"/>
              </a:cxn>
              <a:cxn ang="0">
                <a:pos x="84" y="0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0" y="12"/>
              </a:cxn>
            </a:cxnLst>
            <a:rect l="0" t="0" r="r" b="b"/>
            <a:pathLst>
              <a:path w="162" h="108">
                <a:moveTo>
                  <a:pt x="60" y="12"/>
                </a:moveTo>
                <a:lnTo>
                  <a:pt x="48" y="18"/>
                </a:lnTo>
                <a:lnTo>
                  <a:pt x="24" y="18"/>
                </a:lnTo>
                <a:lnTo>
                  <a:pt x="6" y="24"/>
                </a:lnTo>
                <a:lnTo>
                  <a:pt x="0" y="30"/>
                </a:lnTo>
                <a:lnTo>
                  <a:pt x="0" y="36"/>
                </a:lnTo>
                <a:lnTo>
                  <a:pt x="0" y="42"/>
                </a:lnTo>
                <a:lnTo>
                  <a:pt x="6" y="42"/>
                </a:lnTo>
                <a:lnTo>
                  <a:pt x="12" y="48"/>
                </a:lnTo>
                <a:lnTo>
                  <a:pt x="6" y="60"/>
                </a:lnTo>
                <a:lnTo>
                  <a:pt x="6" y="66"/>
                </a:lnTo>
                <a:lnTo>
                  <a:pt x="6" y="72"/>
                </a:lnTo>
                <a:lnTo>
                  <a:pt x="18" y="72"/>
                </a:lnTo>
                <a:lnTo>
                  <a:pt x="24" y="72"/>
                </a:lnTo>
                <a:lnTo>
                  <a:pt x="36" y="66"/>
                </a:lnTo>
                <a:lnTo>
                  <a:pt x="48" y="66"/>
                </a:lnTo>
                <a:lnTo>
                  <a:pt x="72" y="72"/>
                </a:lnTo>
                <a:lnTo>
                  <a:pt x="90" y="84"/>
                </a:lnTo>
                <a:lnTo>
                  <a:pt x="96" y="84"/>
                </a:lnTo>
                <a:lnTo>
                  <a:pt x="108" y="90"/>
                </a:lnTo>
                <a:lnTo>
                  <a:pt x="126" y="102"/>
                </a:lnTo>
                <a:lnTo>
                  <a:pt x="132" y="102"/>
                </a:lnTo>
                <a:lnTo>
                  <a:pt x="144" y="108"/>
                </a:lnTo>
                <a:lnTo>
                  <a:pt x="156" y="102"/>
                </a:lnTo>
                <a:lnTo>
                  <a:pt x="156" y="96"/>
                </a:lnTo>
                <a:lnTo>
                  <a:pt x="156" y="90"/>
                </a:lnTo>
                <a:lnTo>
                  <a:pt x="156" y="84"/>
                </a:lnTo>
                <a:lnTo>
                  <a:pt x="162" y="78"/>
                </a:lnTo>
                <a:lnTo>
                  <a:pt x="156" y="72"/>
                </a:lnTo>
                <a:lnTo>
                  <a:pt x="150" y="66"/>
                </a:lnTo>
                <a:lnTo>
                  <a:pt x="144" y="54"/>
                </a:lnTo>
                <a:lnTo>
                  <a:pt x="138" y="54"/>
                </a:lnTo>
                <a:lnTo>
                  <a:pt x="132" y="54"/>
                </a:lnTo>
                <a:lnTo>
                  <a:pt x="138" y="48"/>
                </a:lnTo>
                <a:lnTo>
                  <a:pt x="138" y="36"/>
                </a:lnTo>
                <a:lnTo>
                  <a:pt x="138" y="30"/>
                </a:lnTo>
                <a:lnTo>
                  <a:pt x="132" y="30"/>
                </a:lnTo>
                <a:lnTo>
                  <a:pt x="126" y="36"/>
                </a:lnTo>
                <a:lnTo>
                  <a:pt x="120" y="30"/>
                </a:lnTo>
                <a:lnTo>
                  <a:pt x="120" y="24"/>
                </a:lnTo>
                <a:lnTo>
                  <a:pt x="114" y="18"/>
                </a:lnTo>
                <a:lnTo>
                  <a:pt x="108" y="24"/>
                </a:lnTo>
                <a:lnTo>
                  <a:pt x="108" y="12"/>
                </a:lnTo>
                <a:lnTo>
                  <a:pt x="108" y="6"/>
                </a:lnTo>
                <a:lnTo>
                  <a:pt x="102" y="6"/>
                </a:lnTo>
                <a:lnTo>
                  <a:pt x="102" y="12"/>
                </a:lnTo>
                <a:lnTo>
                  <a:pt x="102" y="24"/>
                </a:lnTo>
                <a:lnTo>
                  <a:pt x="96" y="24"/>
                </a:lnTo>
                <a:lnTo>
                  <a:pt x="96" y="12"/>
                </a:lnTo>
                <a:lnTo>
                  <a:pt x="90" y="18"/>
                </a:lnTo>
                <a:lnTo>
                  <a:pt x="84" y="0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0" y="12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4F81BD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92" name="Freeform 21">
            <a:extLst>
              <a:ext uri="{FF2B5EF4-FFF2-40B4-BE49-F238E27FC236}">
                <a16:creationId xmlns:a16="http://schemas.microsoft.com/office/drawing/2014/main" id="{00000000-0008-0000-0600-0000C0000000}"/>
              </a:ext>
            </a:extLst>
          </xdr:cNvPr>
          <xdr:cNvSpPr>
            <a:spLocks/>
          </xdr:cNvSpPr>
        </xdr:nvSpPr>
        <xdr:spPr bwMode="auto">
          <a:xfrm>
            <a:off x="7239000" y="3078163"/>
            <a:ext cx="523875" cy="428625"/>
          </a:xfrm>
          <a:custGeom>
            <a:avLst/>
            <a:gdLst/>
            <a:ahLst/>
            <a:cxnLst>
              <a:cxn ang="0">
                <a:pos x="246" y="0"/>
              </a:cxn>
              <a:cxn ang="0">
                <a:pos x="228" y="0"/>
              </a:cxn>
              <a:cxn ang="0">
                <a:pos x="210" y="12"/>
              </a:cxn>
              <a:cxn ang="0">
                <a:pos x="186" y="18"/>
              </a:cxn>
              <a:cxn ang="0">
                <a:pos x="162" y="18"/>
              </a:cxn>
              <a:cxn ang="0">
                <a:pos x="144" y="42"/>
              </a:cxn>
              <a:cxn ang="0">
                <a:pos x="108" y="54"/>
              </a:cxn>
              <a:cxn ang="0">
                <a:pos x="96" y="72"/>
              </a:cxn>
              <a:cxn ang="0">
                <a:pos x="84" y="84"/>
              </a:cxn>
              <a:cxn ang="0">
                <a:pos x="66" y="102"/>
              </a:cxn>
              <a:cxn ang="0">
                <a:pos x="18" y="138"/>
              </a:cxn>
              <a:cxn ang="0">
                <a:pos x="0" y="144"/>
              </a:cxn>
              <a:cxn ang="0">
                <a:pos x="6" y="174"/>
              </a:cxn>
              <a:cxn ang="0">
                <a:pos x="24" y="180"/>
              </a:cxn>
              <a:cxn ang="0">
                <a:pos x="36" y="186"/>
              </a:cxn>
              <a:cxn ang="0">
                <a:pos x="54" y="204"/>
              </a:cxn>
              <a:cxn ang="0">
                <a:pos x="54" y="180"/>
              </a:cxn>
              <a:cxn ang="0">
                <a:pos x="72" y="168"/>
              </a:cxn>
              <a:cxn ang="0">
                <a:pos x="84" y="156"/>
              </a:cxn>
              <a:cxn ang="0">
                <a:pos x="108" y="168"/>
              </a:cxn>
              <a:cxn ang="0">
                <a:pos x="114" y="186"/>
              </a:cxn>
              <a:cxn ang="0">
                <a:pos x="120" y="198"/>
              </a:cxn>
              <a:cxn ang="0">
                <a:pos x="132" y="228"/>
              </a:cxn>
              <a:cxn ang="0">
                <a:pos x="150" y="234"/>
              </a:cxn>
              <a:cxn ang="0">
                <a:pos x="180" y="234"/>
              </a:cxn>
              <a:cxn ang="0">
                <a:pos x="198" y="240"/>
              </a:cxn>
              <a:cxn ang="0">
                <a:pos x="204" y="246"/>
              </a:cxn>
              <a:cxn ang="0">
                <a:pos x="210" y="264"/>
              </a:cxn>
              <a:cxn ang="0">
                <a:pos x="228" y="258"/>
              </a:cxn>
              <a:cxn ang="0">
                <a:pos x="252" y="240"/>
              </a:cxn>
              <a:cxn ang="0">
                <a:pos x="264" y="228"/>
              </a:cxn>
              <a:cxn ang="0">
                <a:pos x="276" y="204"/>
              </a:cxn>
              <a:cxn ang="0">
                <a:pos x="294" y="162"/>
              </a:cxn>
              <a:cxn ang="0">
                <a:pos x="306" y="150"/>
              </a:cxn>
              <a:cxn ang="0">
                <a:pos x="312" y="126"/>
              </a:cxn>
              <a:cxn ang="0">
                <a:pos x="324" y="108"/>
              </a:cxn>
              <a:cxn ang="0">
                <a:pos x="330" y="84"/>
              </a:cxn>
              <a:cxn ang="0">
                <a:pos x="318" y="72"/>
              </a:cxn>
              <a:cxn ang="0">
                <a:pos x="288" y="66"/>
              </a:cxn>
              <a:cxn ang="0">
                <a:pos x="264" y="84"/>
              </a:cxn>
              <a:cxn ang="0">
                <a:pos x="234" y="72"/>
              </a:cxn>
              <a:cxn ang="0">
                <a:pos x="222" y="48"/>
              </a:cxn>
              <a:cxn ang="0">
                <a:pos x="240" y="42"/>
              </a:cxn>
              <a:cxn ang="0">
                <a:pos x="240" y="24"/>
              </a:cxn>
              <a:cxn ang="0">
                <a:pos x="216" y="36"/>
              </a:cxn>
              <a:cxn ang="0">
                <a:pos x="210" y="24"/>
              </a:cxn>
              <a:cxn ang="0">
                <a:pos x="222" y="12"/>
              </a:cxn>
            </a:cxnLst>
            <a:rect l="0" t="0" r="r" b="b"/>
            <a:pathLst>
              <a:path w="330" h="270">
                <a:moveTo>
                  <a:pt x="234" y="6"/>
                </a:moveTo>
                <a:lnTo>
                  <a:pt x="240" y="6"/>
                </a:lnTo>
                <a:lnTo>
                  <a:pt x="246" y="0"/>
                </a:lnTo>
                <a:lnTo>
                  <a:pt x="240" y="0"/>
                </a:lnTo>
                <a:lnTo>
                  <a:pt x="234" y="0"/>
                </a:lnTo>
                <a:lnTo>
                  <a:pt x="228" y="0"/>
                </a:lnTo>
                <a:lnTo>
                  <a:pt x="222" y="6"/>
                </a:lnTo>
                <a:lnTo>
                  <a:pt x="216" y="6"/>
                </a:lnTo>
                <a:lnTo>
                  <a:pt x="210" y="12"/>
                </a:lnTo>
                <a:lnTo>
                  <a:pt x="204" y="12"/>
                </a:lnTo>
                <a:lnTo>
                  <a:pt x="198" y="12"/>
                </a:lnTo>
                <a:lnTo>
                  <a:pt x="186" y="18"/>
                </a:lnTo>
                <a:lnTo>
                  <a:pt x="180" y="18"/>
                </a:lnTo>
                <a:lnTo>
                  <a:pt x="174" y="18"/>
                </a:lnTo>
                <a:lnTo>
                  <a:pt x="162" y="18"/>
                </a:lnTo>
                <a:lnTo>
                  <a:pt x="156" y="24"/>
                </a:lnTo>
                <a:lnTo>
                  <a:pt x="144" y="36"/>
                </a:lnTo>
                <a:lnTo>
                  <a:pt x="144" y="42"/>
                </a:lnTo>
                <a:lnTo>
                  <a:pt x="132" y="42"/>
                </a:lnTo>
                <a:lnTo>
                  <a:pt x="120" y="48"/>
                </a:lnTo>
                <a:lnTo>
                  <a:pt x="108" y="54"/>
                </a:lnTo>
                <a:lnTo>
                  <a:pt x="102" y="60"/>
                </a:lnTo>
                <a:lnTo>
                  <a:pt x="96" y="66"/>
                </a:lnTo>
                <a:lnTo>
                  <a:pt x="96" y="72"/>
                </a:lnTo>
                <a:lnTo>
                  <a:pt x="90" y="72"/>
                </a:lnTo>
                <a:lnTo>
                  <a:pt x="84" y="78"/>
                </a:lnTo>
                <a:lnTo>
                  <a:pt x="84" y="84"/>
                </a:lnTo>
                <a:lnTo>
                  <a:pt x="78" y="84"/>
                </a:lnTo>
                <a:lnTo>
                  <a:pt x="72" y="96"/>
                </a:lnTo>
                <a:lnTo>
                  <a:pt x="66" y="102"/>
                </a:lnTo>
                <a:lnTo>
                  <a:pt x="54" y="108"/>
                </a:lnTo>
                <a:lnTo>
                  <a:pt x="42" y="120"/>
                </a:lnTo>
                <a:lnTo>
                  <a:pt x="18" y="138"/>
                </a:lnTo>
                <a:lnTo>
                  <a:pt x="12" y="138"/>
                </a:lnTo>
                <a:lnTo>
                  <a:pt x="6" y="144"/>
                </a:lnTo>
                <a:lnTo>
                  <a:pt x="0" y="144"/>
                </a:lnTo>
                <a:lnTo>
                  <a:pt x="0" y="150"/>
                </a:lnTo>
                <a:lnTo>
                  <a:pt x="0" y="168"/>
                </a:lnTo>
                <a:lnTo>
                  <a:pt x="6" y="174"/>
                </a:lnTo>
                <a:lnTo>
                  <a:pt x="12" y="174"/>
                </a:lnTo>
                <a:lnTo>
                  <a:pt x="18" y="174"/>
                </a:lnTo>
                <a:lnTo>
                  <a:pt x="24" y="180"/>
                </a:lnTo>
                <a:lnTo>
                  <a:pt x="30" y="174"/>
                </a:lnTo>
                <a:lnTo>
                  <a:pt x="36" y="180"/>
                </a:lnTo>
                <a:lnTo>
                  <a:pt x="36" y="186"/>
                </a:lnTo>
                <a:lnTo>
                  <a:pt x="42" y="198"/>
                </a:lnTo>
                <a:lnTo>
                  <a:pt x="48" y="204"/>
                </a:lnTo>
                <a:lnTo>
                  <a:pt x="54" y="204"/>
                </a:lnTo>
                <a:lnTo>
                  <a:pt x="54" y="198"/>
                </a:lnTo>
                <a:lnTo>
                  <a:pt x="54" y="186"/>
                </a:lnTo>
                <a:lnTo>
                  <a:pt x="54" y="180"/>
                </a:lnTo>
                <a:lnTo>
                  <a:pt x="60" y="174"/>
                </a:lnTo>
                <a:lnTo>
                  <a:pt x="72" y="174"/>
                </a:lnTo>
                <a:lnTo>
                  <a:pt x="72" y="168"/>
                </a:lnTo>
                <a:lnTo>
                  <a:pt x="78" y="168"/>
                </a:lnTo>
                <a:lnTo>
                  <a:pt x="78" y="162"/>
                </a:lnTo>
                <a:lnTo>
                  <a:pt x="84" y="156"/>
                </a:lnTo>
                <a:lnTo>
                  <a:pt x="90" y="162"/>
                </a:lnTo>
                <a:lnTo>
                  <a:pt x="90" y="156"/>
                </a:lnTo>
                <a:lnTo>
                  <a:pt x="108" y="168"/>
                </a:lnTo>
                <a:lnTo>
                  <a:pt x="114" y="174"/>
                </a:lnTo>
                <a:lnTo>
                  <a:pt x="120" y="180"/>
                </a:lnTo>
                <a:lnTo>
                  <a:pt x="114" y="186"/>
                </a:lnTo>
                <a:lnTo>
                  <a:pt x="114" y="192"/>
                </a:lnTo>
                <a:lnTo>
                  <a:pt x="114" y="198"/>
                </a:lnTo>
                <a:lnTo>
                  <a:pt x="120" y="198"/>
                </a:lnTo>
                <a:lnTo>
                  <a:pt x="120" y="216"/>
                </a:lnTo>
                <a:lnTo>
                  <a:pt x="126" y="222"/>
                </a:lnTo>
                <a:lnTo>
                  <a:pt x="132" y="228"/>
                </a:lnTo>
                <a:lnTo>
                  <a:pt x="138" y="234"/>
                </a:lnTo>
                <a:lnTo>
                  <a:pt x="144" y="234"/>
                </a:lnTo>
                <a:lnTo>
                  <a:pt x="150" y="234"/>
                </a:lnTo>
                <a:lnTo>
                  <a:pt x="162" y="234"/>
                </a:lnTo>
                <a:lnTo>
                  <a:pt x="168" y="234"/>
                </a:lnTo>
                <a:lnTo>
                  <a:pt x="180" y="234"/>
                </a:lnTo>
                <a:lnTo>
                  <a:pt x="192" y="234"/>
                </a:lnTo>
                <a:lnTo>
                  <a:pt x="192" y="240"/>
                </a:lnTo>
                <a:lnTo>
                  <a:pt x="198" y="240"/>
                </a:lnTo>
                <a:lnTo>
                  <a:pt x="192" y="246"/>
                </a:lnTo>
                <a:lnTo>
                  <a:pt x="198" y="246"/>
                </a:lnTo>
                <a:lnTo>
                  <a:pt x="204" y="246"/>
                </a:lnTo>
                <a:lnTo>
                  <a:pt x="204" y="252"/>
                </a:lnTo>
                <a:lnTo>
                  <a:pt x="210" y="258"/>
                </a:lnTo>
                <a:lnTo>
                  <a:pt x="210" y="264"/>
                </a:lnTo>
                <a:lnTo>
                  <a:pt x="222" y="270"/>
                </a:lnTo>
                <a:lnTo>
                  <a:pt x="222" y="264"/>
                </a:lnTo>
                <a:lnTo>
                  <a:pt x="228" y="258"/>
                </a:lnTo>
                <a:lnTo>
                  <a:pt x="240" y="246"/>
                </a:lnTo>
                <a:lnTo>
                  <a:pt x="246" y="246"/>
                </a:lnTo>
                <a:lnTo>
                  <a:pt x="252" y="240"/>
                </a:lnTo>
                <a:lnTo>
                  <a:pt x="258" y="234"/>
                </a:lnTo>
                <a:lnTo>
                  <a:pt x="258" y="228"/>
                </a:lnTo>
                <a:lnTo>
                  <a:pt x="264" y="228"/>
                </a:lnTo>
                <a:lnTo>
                  <a:pt x="270" y="222"/>
                </a:lnTo>
                <a:lnTo>
                  <a:pt x="270" y="216"/>
                </a:lnTo>
                <a:lnTo>
                  <a:pt x="276" y="204"/>
                </a:lnTo>
                <a:lnTo>
                  <a:pt x="282" y="198"/>
                </a:lnTo>
                <a:lnTo>
                  <a:pt x="282" y="174"/>
                </a:lnTo>
                <a:lnTo>
                  <a:pt x="294" y="162"/>
                </a:lnTo>
                <a:lnTo>
                  <a:pt x="300" y="156"/>
                </a:lnTo>
                <a:lnTo>
                  <a:pt x="300" y="150"/>
                </a:lnTo>
                <a:lnTo>
                  <a:pt x="306" y="150"/>
                </a:lnTo>
                <a:lnTo>
                  <a:pt x="312" y="138"/>
                </a:lnTo>
                <a:lnTo>
                  <a:pt x="312" y="132"/>
                </a:lnTo>
                <a:lnTo>
                  <a:pt x="312" y="126"/>
                </a:lnTo>
                <a:lnTo>
                  <a:pt x="318" y="126"/>
                </a:lnTo>
                <a:lnTo>
                  <a:pt x="318" y="114"/>
                </a:lnTo>
                <a:lnTo>
                  <a:pt x="324" y="108"/>
                </a:lnTo>
                <a:lnTo>
                  <a:pt x="330" y="102"/>
                </a:lnTo>
                <a:lnTo>
                  <a:pt x="330" y="90"/>
                </a:lnTo>
                <a:lnTo>
                  <a:pt x="330" y="84"/>
                </a:lnTo>
                <a:lnTo>
                  <a:pt x="324" y="84"/>
                </a:lnTo>
                <a:lnTo>
                  <a:pt x="324" y="78"/>
                </a:lnTo>
                <a:lnTo>
                  <a:pt x="318" y="72"/>
                </a:lnTo>
                <a:lnTo>
                  <a:pt x="306" y="72"/>
                </a:lnTo>
                <a:lnTo>
                  <a:pt x="300" y="66"/>
                </a:lnTo>
                <a:lnTo>
                  <a:pt x="288" y="66"/>
                </a:lnTo>
                <a:lnTo>
                  <a:pt x="282" y="72"/>
                </a:lnTo>
                <a:lnTo>
                  <a:pt x="270" y="78"/>
                </a:lnTo>
                <a:lnTo>
                  <a:pt x="264" y="84"/>
                </a:lnTo>
                <a:lnTo>
                  <a:pt x="252" y="78"/>
                </a:lnTo>
                <a:lnTo>
                  <a:pt x="246" y="78"/>
                </a:lnTo>
                <a:lnTo>
                  <a:pt x="234" y="72"/>
                </a:lnTo>
                <a:lnTo>
                  <a:pt x="228" y="66"/>
                </a:lnTo>
                <a:lnTo>
                  <a:pt x="222" y="54"/>
                </a:lnTo>
                <a:lnTo>
                  <a:pt x="222" y="48"/>
                </a:lnTo>
                <a:lnTo>
                  <a:pt x="228" y="42"/>
                </a:lnTo>
                <a:lnTo>
                  <a:pt x="234" y="48"/>
                </a:lnTo>
                <a:lnTo>
                  <a:pt x="240" y="42"/>
                </a:lnTo>
                <a:lnTo>
                  <a:pt x="246" y="36"/>
                </a:lnTo>
                <a:lnTo>
                  <a:pt x="240" y="30"/>
                </a:lnTo>
                <a:lnTo>
                  <a:pt x="240" y="24"/>
                </a:lnTo>
                <a:lnTo>
                  <a:pt x="234" y="30"/>
                </a:lnTo>
                <a:lnTo>
                  <a:pt x="228" y="30"/>
                </a:lnTo>
                <a:lnTo>
                  <a:pt x="216" y="36"/>
                </a:lnTo>
                <a:lnTo>
                  <a:pt x="210" y="36"/>
                </a:lnTo>
                <a:lnTo>
                  <a:pt x="210" y="30"/>
                </a:lnTo>
                <a:lnTo>
                  <a:pt x="210" y="24"/>
                </a:lnTo>
                <a:lnTo>
                  <a:pt x="216" y="24"/>
                </a:lnTo>
                <a:lnTo>
                  <a:pt x="222" y="18"/>
                </a:lnTo>
                <a:lnTo>
                  <a:pt x="222" y="12"/>
                </a:lnTo>
                <a:lnTo>
                  <a:pt x="234" y="12"/>
                </a:lnTo>
                <a:lnTo>
                  <a:pt x="234" y="6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4F81BD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93" name="Freeform 22">
            <a:extLst>
              <a:ext uri="{FF2B5EF4-FFF2-40B4-BE49-F238E27FC236}">
                <a16:creationId xmlns:a16="http://schemas.microsoft.com/office/drawing/2014/main" id="{00000000-0008-0000-0600-0000C1000000}"/>
              </a:ext>
            </a:extLst>
          </xdr:cNvPr>
          <xdr:cNvSpPr>
            <a:spLocks/>
          </xdr:cNvSpPr>
        </xdr:nvSpPr>
        <xdr:spPr bwMode="auto">
          <a:xfrm>
            <a:off x="7543800" y="3554413"/>
            <a:ext cx="9525" cy="9525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6"/>
              </a:cxn>
              <a:cxn ang="0">
                <a:pos x="6" y="0"/>
              </a:cxn>
              <a:cxn ang="0">
                <a:pos x="0" y="0"/>
              </a:cxn>
            </a:cxnLst>
            <a:rect l="0" t="0" r="r" b="b"/>
            <a:pathLst>
              <a:path w="6" h="6">
                <a:moveTo>
                  <a:pt x="0" y="0"/>
                </a:moveTo>
                <a:lnTo>
                  <a:pt x="0" y="6"/>
                </a:lnTo>
                <a:lnTo>
                  <a:pt x="6" y="0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4F81BD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94" name="Freeform 23"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SpPr>
            <a:spLocks/>
          </xdr:cNvSpPr>
        </xdr:nvSpPr>
        <xdr:spPr bwMode="auto">
          <a:xfrm>
            <a:off x="7524750" y="3563938"/>
            <a:ext cx="28575" cy="28575"/>
          </a:xfrm>
          <a:custGeom>
            <a:avLst/>
            <a:gdLst/>
            <a:ahLst/>
            <a:cxnLst>
              <a:cxn ang="0">
                <a:pos x="18" y="0"/>
              </a:cxn>
              <a:cxn ang="0">
                <a:pos x="12" y="0"/>
              </a:cxn>
              <a:cxn ang="0">
                <a:pos x="12" y="6"/>
              </a:cxn>
              <a:cxn ang="0">
                <a:pos x="12" y="12"/>
              </a:cxn>
              <a:cxn ang="0">
                <a:pos x="6" y="6"/>
              </a:cxn>
              <a:cxn ang="0">
                <a:pos x="6" y="12"/>
              </a:cxn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2"/>
              </a:cxn>
              <a:cxn ang="0">
                <a:pos x="6" y="18"/>
              </a:cxn>
              <a:cxn ang="0">
                <a:pos x="12" y="18"/>
              </a:cxn>
              <a:cxn ang="0">
                <a:pos x="18" y="12"/>
              </a:cxn>
              <a:cxn ang="0">
                <a:pos x="12" y="12"/>
              </a:cxn>
              <a:cxn ang="0">
                <a:pos x="18" y="6"/>
              </a:cxn>
              <a:cxn ang="0">
                <a:pos x="18" y="0"/>
              </a:cxn>
            </a:cxnLst>
            <a:rect l="0" t="0" r="r" b="b"/>
            <a:pathLst>
              <a:path w="18" h="18">
                <a:moveTo>
                  <a:pt x="18" y="0"/>
                </a:moveTo>
                <a:lnTo>
                  <a:pt x="12" y="0"/>
                </a:lnTo>
                <a:lnTo>
                  <a:pt x="12" y="6"/>
                </a:lnTo>
                <a:lnTo>
                  <a:pt x="12" y="12"/>
                </a:lnTo>
                <a:lnTo>
                  <a:pt x="6" y="6"/>
                </a:lnTo>
                <a:lnTo>
                  <a:pt x="6" y="12"/>
                </a:lnTo>
                <a:lnTo>
                  <a:pt x="6" y="6"/>
                </a:lnTo>
                <a:lnTo>
                  <a:pt x="0" y="12"/>
                </a:lnTo>
                <a:lnTo>
                  <a:pt x="0" y="18"/>
                </a:lnTo>
                <a:lnTo>
                  <a:pt x="6" y="12"/>
                </a:lnTo>
                <a:lnTo>
                  <a:pt x="6" y="18"/>
                </a:lnTo>
                <a:lnTo>
                  <a:pt x="12" y="18"/>
                </a:lnTo>
                <a:lnTo>
                  <a:pt x="18" y="12"/>
                </a:lnTo>
                <a:lnTo>
                  <a:pt x="12" y="12"/>
                </a:lnTo>
                <a:lnTo>
                  <a:pt x="18" y="6"/>
                </a:lnTo>
                <a:lnTo>
                  <a:pt x="18" y="0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4F81BD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3630840</xdr:colOff>
      <xdr:row>8</xdr:row>
      <xdr:rowOff>147864</xdr:rowOff>
    </xdr:from>
    <xdr:to>
      <xdr:col>4</xdr:col>
      <xdr:colOff>4382347</xdr:colOff>
      <xdr:row>12</xdr:row>
      <xdr:rowOff>25849</xdr:rowOff>
    </xdr:to>
    <xdr:sp macro="" textlink="">
      <xdr:nvSpPr>
        <xdr:cNvPr id="197" name="País Vasco">
          <a:extLst>
            <a:ext uri="{FF2B5EF4-FFF2-40B4-BE49-F238E27FC236}">
              <a16:creationId xmlns:a16="http://schemas.microsoft.com/office/drawing/2014/main" id="{00000000-0008-0000-0600-0000C5000000}"/>
            </a:ext>
          </a:extLst>
        </xdr:cNvPr>
        <xdr:cNvSpPr>
          <a:spLocks/>
        </xdr:cNvSpPr>
      </xdr:nvSpPr>
      <xdr:spPr bwMode="auto">
        <a:xfrm>
          <a:off x="5554890" y="1528989"/>
          <a:ext cx="751507" cy="525685"/>
        </a:xfrm>
        <a:custGeom>
          <a:avLst/>
          <a:gdLst/>
          <a:ahLst/>
          <a:cxnLst>
            <a:cxn ang="0">
              <a:pos x="480" y="54"/>
            </a:cxn>
            <a:cxn ang="0">
              <a:pos x="462" y="72"/>
            </a:cxn>
            <a:cxn ang="0">
              <a:pos x="444" y="84"/>
            </a:cxn>
            <a:cxn ang="0">
              <a:pos x="414" y="138"/>
            </a:cxn>
            <a:cxn ang="0">
              <a:pos x="408" y="162"/>
            </a:cxn>
            <a:cxn ang="0">
              <a:pos x="384" y="186"/>
            </a:cxn>
            <a:cxn ang="0">
              <a:pos x="348" y="198"/>
            </a:cxn>
            <a:cxn ang="0">
              <a:pos x="354" y="228"/>
            </a:cxn>
            <a:cxn ang="0">
              <a:pos x="342" y="258"/>
            </a:cxn>
            <a:cxn ang="0">
              <a:pos x="330" y="282"/>
            </a:cxn>
            <a:cxn ang="0">
              <a:pos x="342" y="300"/>
            </a:cxn>
            <a:cxn ang="0">
              <a:pos x="312" y="306"/>
            </a:cxn>
            <a:cxn ang="0">
              <a:pos x="294" y="306"/>
            </a:cxn>
            <a:cxn ang="0">
              <a:pos x="288" y="318"/>
            </a:cxn>
            <a:cxn ang="0">
              <a:pos x="306" y="318"/>
            </a:cxn>
            <a:cxn ang="0">
              <a:pos x="306" y="342"/>
            </a:cxn>
            <a:cxn ang="0">
              <a:pos x="294" y="360"/>
            </a:cxn>
            <a:cxn ang="0">
              <a:pos x="270" y="348"/>
            </a:cxn>
            <a:cxn ang="0">
              <a:pos x="264" y="360"/>
            </a:cxn>
            <a:cxn ang="0">
              <a:pos x="252" y="366"/>
            </a:cxn>
            <a:cxn ang="0">
              <a:pos x="240" y="336"/>
            </a:cxn>
            <a:cxn ang="0">
              <a:pos x="222" y="318"/>
            </a:cxn>
            <a:cxn ang="0">
              <a:pos x="198" y="318"/>
            </a:cxn>
            <a:cxn ang="0">
              <a:pos x="210" y="342"/>
            </a:cxn>
            <a:cxn ang="0">
              <a:pos x="192" y="336"/>
            </a:cxn>
            <a:cxn ang="0">
              <a:pos x="180" y="306"/>
            </a:cxn>
            <a:cxn ang="0">
              <a:pos x="150" y="282"/>
            </a:cxn>
            <a:cxn ang="0">
              <a:pos x="108" y="252"/>
            </a:cxn>
            <a:cxn ang="0">
              <a:pos x="108" y="222"/>
            </a:cxn>
            <a:cxn ang="0">
              <a:pos x="96" y="222"/>
            </a:cxn>
            <a:cxn ang="0">
              <a:pos x="60" y="228"/>
            </a:cxn>
            <a:cxn ang="0">
              <a:pos x="60" y="198"/>
            </a:cxn>
            <a:cxn ang="0">
              <a:pos x="78" y="192"/>
            </a:cxn>
            <a:cxn ang="0">
              <a:pos x="102" y="210"/>
            </a:cxn>
            <a:cxn ang="0">
              <a:pos x="132" y="198"/>
            </a:cxn>
            <a:cxn ang="0">
              <a:pos x="132" y="186"/>
            </a:cxn>
            <a:cxn ang="0">
              <a:pos x="114" y="168"/>
            </a:cxn>
            <a:cxn ang="0">
              <a:pos x="84" y="162"/>
            </a:cxn>
            <a:cxn ang="0">
              <a:pos x="96" y="144"/>
            </a:cxn>
            <a:cxn ang="0">
              <a:pos x="84" y="126"/>
            </a:cxn>
            <a:cxn ang="0">
              <a:pos x="42" y="102"/>
            </a:cxn>
            <a:cxn ang="0">
              <a:pos x="6" y="114"/>
            </a:cxn>
            <a:cxn ang="0">
              <a:pos x="6" y="72"/>
            </a:cxn>
            <a:cxn ang="0">
              <a:pos x="84" y="54"/>
            </a:cxn>
            <a:cxn ang="0">
              <a:pos x="102" y="36"/>
            </a:cxn>
            <a:cxn ang="0">
              <a:pos x="132" y="42"/>
            </a:cxn>
            <a:cxn ang="0">
              <a:pos x="132" y="36"/>
            </a:cxn>
            <a:cxn ang="0">
              <a:pos x="156" y="6"/>
            </a:cxn>
            <a:cxn ang="0">
              <a:pos x="192" y="0"/>
            </a:cxn>
            <a:cxn ang="0">
              <a:pos x="234" y="12"/>
            </a:cxn>
            <a:cxn ang="0">
              <a:pos x="246" y="18"/>
            </a:cxn>
            <a:cxn ang="0">
              <a:pos x="270" y="24"/>
            </a:cxn>
            <a:cxn ang="0">
              <a:pos x="282" y="30"/>
            </a:cxn>
            <a:cxn ang="0">
              <a:pos x="306" y="48"/>
            </a:cxn>
            <a:cxn ang="0">
              <a:pos x="330" y="60"/>
            </a:cxn>
            <a:cxn ang="0">
              <a:pos x="366" y="54"/>
            </a:cxn>
            <a:cxn ang="0">
              <a:pos x="396" y="60"/>
            </a:cxn>
            <a:cxn ang="0">
              <a:pos x="432" y="48"/>
            </a:cxn>
            <a:cxn ang="0">
              <a:pos x="450" y="48"/>
            </a:cxn>
            <a:cxn ang="0">
              <a:pos x="456" y="36"/>
            </a:cxn>
            <a:cxn ang="0">
              <a:pos x="486" y="18"/>
            </a:cxn>
            <a:cxn ang="0">
              <a:pos x="504" y="18"/>
            </a:cxn>
          </a:cxnLst>
          <a:rect l="0" t="0" r="r" b="b"/>
          <a:pathLst>
            <a:path w="510" h="366">
              <a:moveTo>
                <a:pt x="510" y="36"/>
              </a:moveTo>
              <a:lnTo>
                <a:pt x="486" y="48"/>
              </a:lnTo>
              <a:lnTo>
                <a:pt x="480" y="54"/>
              </a:lnTo>
              <a:lnTo>
                <a:pt x="480" y="66"/>
              </a:lnTo>
              <a:lnTo>
                <a:pt x="468" y="66"/>
              </a:lnTo>
              <a:lnTo>
                <a:pt x="462" y="72"/>
              </a:lnTo>
              <a:lnTo>
                <a:pt x="456" y="78"/>
              </a:lnTo>
              <a:lnTo>
                <a:pt x="450" y="78"/>
              </a:lnTo>
              <a:lnTo>
                <a:pt x="444" y="84"/>
              </a:lnTo>
              <a:lnTo>
                <a:pt x="444" y="96"/>
              </a:lnTo>
              <a:lnTo>
                <a:pt x="450" y="102"/>
              </a:lnTo>
              <a:lnTo>
                <a:pt x="414" y="138"/>
              </a:lnTo>
              <a:lnTo>
                <a:pt x="414" y="156"/>
              </a:lnTo>
              <a:lnTo>
                <a:pt x="414" y="162"/>
              </a:lnTo>
              <a:lnTo>
                <a:pt x="408" y="162"/>
              </a:lnTo>
              <a:lnTo>
                <a:pt x="390" y="180"/>
              </a:lnTo>
              <a:lnTo>
                <a:pt x="384" y="180"/>
              </a:lnTo>
              <a:lnTo>
                <a:pt x="384" y="186"/>
              </a:lnTo>
              <a:lnTo>
                <a:pt x="378" y="186"/>
              </a:lnTo>
              <a:lnTo>
                <a:pt x="354" y="192"/>
              </a:lnTo>
              <a:lnTo>
                <a:pt x="348" y="198"/>
              </a:lnTo>
              <a:lnTo>
                <a:pt x="348" y="210"/>
              </a:lnTo>
              <a:lnTo>
                <a:pt x="354" y="222"/>
              </a:lnTo>
              <a:lnTo>
                <a:pt x="354" y="228"/>
              </a:lnTo>
              <a:lnTo>
                <a:pt x="348" y="228"/>
              </a:lnTo>
              <a:lnTo>
                <a:pt x="342" y="240"/>
              </a:lnTo>
              <a:lnTo>
                <a:pt x="342" y="258"/>
              </a:lnTo>
              <a:lnTo>
                <a:pt x="336" y="270"/>
              </a:lnTo>
              <a:lnTo>
                <a:pt x="330" y="270"/>
              </a:lnTo>
              <a:lnTo>
                <a:pt x="330" y="282"/>
              </a:lnTo>
              <a:lnTo>
                <a:pt x="336" y="282"/>
              </a:lnTo>
              <a:lnTo>
                <a:pt x="336" y="288"/>
              </a:lnTo>
              <a:lnTo>
                <a:pt x="342" y="300"/>
              </a:lnTo>
              <a:lnTo>
                <a:pt x="330" y="300"/>
              </a:lnTo>
              <a:lnTo>
                <a:pt x="330" y="306"/>
              </a:lnTo>
              <a:lnTo>
                <a:pt x="312" y="306"/>
              </a:lnTo>
              <a:lnTo>
                <a:pt x="312" y="300"/>
              </a:lnTo>
              <a:lnTo>
                <a:pt x="300" y="300"/>
              </a:lnTo>
              <a:lnTo>
                <a:pt x="294" y="306"/>
              </a:lnTo>
              <a:lnTo>
                <a:pt x="288" y="312"/>
              </a:lnTo>
              <a:lnTo>
                <a:pt x="276" y="312"/>
              </a:lnTo>
              <a:lnTo>
                <a:pt x="288" y="318"/>
              </a:lnTo>
              <a:lnTo>
                <a:pt x="294" y="330"/>
              </a:lnTo>
              <a:lnTo>
                <a:pt x="300" y="330"/>
              </a:lnTo>
              <a:lnTo>
                <a:pt x="306" y="318"/>
              </a:lnTo>
              <a:lnTo>
                <a:pt x="312" y="330"/>
              </a:lnTo>
              <a:lnTo>
                <a:pt x="312" y="336"/>
              </a:lnTo>
              <a:lnTo>
                <a:pt x="306" y="342"/>
              </a:lnTo>
              <a:lnTo>
                <a:pt x="306" y="348"/>
              </a:lnTo>
              <a:lnTo>
                <a:pt x="300" y="360"/>
              </a:lnTo>
              <a:lnTo>
                <a:pt x="294" y="360"/>
              </a:lnTo>
              <a:lnTo>
                <a:pt x="276" y="360"/>
              </a:lnTo>
              <a:lnTo>
                <a:pt x="276" y="348"/>
              </a:lnTo>
              <a:lnTo>
                <a:pt x="270" y="348"/>
              </a:lnTo>
              <a:lnTo>
                <a:pt x="270" y="360"/>
              </a:lnTo>
              <a:lnTo>
                <a:pt x="264" y="366"/>
              </a:lnTo>
              <a:lnTo>
                <a:pt x="264" y="360"/>
              </a:lnTo>
              <a:lnTo>
                <a:pt x="258" y="360"/>
              </a:lnTo>
              <a:lnTo>
                <a:pt x="258" y="366"/>
              </a:lnTo>
              <a:lnTo>
                <a:pt x="252" y="366"/>
              </a:lnTo>
              <a:lnTo>
                <a:pt x="252" y="348"/>
              </a:lnTo>
              <a:lnTo>
                <a:pt x="240" y="348"/>
              </a:lnTo>
              <a:lnTo>
                <a:pt x="240" y="336"/>
              </a:lnTo>
              <a:lnTo>
                <a:pt x="234" y="330"/>
              </a:lnTo>
              <a:lnTo>
                <a:pt x="228" y="318"/>
              </a:lnTo>
              <a:lnTo>
                <a:pt x="222" y="318"/>
              </a:lnTo>
              <a:lnTo>
                <a:pt x="216" y="312"/>
              </a:lnTo>
              <a:lnTo>
                <a:pt x="210" y="312"/>
              </a:lnTo>
              <a:lnTo>
                <a:pt x="198" y="318"/>
              </a:lnTo>
              <a:lnTo>
                <a:pt x="210" y="318"/>
              </a:lnTo>
              <a:lnTo>
                <a:pt x="210" y="330"/>
              </a:lnTo>
              <a:lnTo>
                <a:pt x="210" y="342"/>
              </a:lnTo>
              <a:lnTo>
                <a:pt x="198" y="336"/>
              </a:lnTo>
              <a:lnTo>
                <a:pt x="192" y="330"/>
              </a:lnTo>
              <a:lnTo>
                <a:pt x="192" y="336"/>
              </a:lnTo>
              <a:lnTo>
                <a:pt x="186" y="336"/>
              </a:lnTo>
              <a:lnTo>
                <a:pt x="180" y="330"/>
              </a:lnTo>
              <a:lnTo>
                <a:pt x="180" y="306"/>
              </a:lnTo>
              <a:lnTo>
                <a:pt x="174" y="306"/>
              </a:lnTo>
              <a:lnTo>
                <a:pt x="162" y="282"/>
              </a:lnTo>
              <a:lnTo>
                <a:pt x="150" y="282"/>
              </a:lnTo>
              <a:lnTo>
                <a:pt x="132" y="258"/>
              </a:lnTo>
              <a:lnTo>
                <a:pt x="114" y="258"/>
              </a:lnTo>
              <a:lnTo>
                <a:pt x="108" y="252"/>
              </a:lnTo>
              <a:lnTo>
                <a:pt x="96" y="252"/>
              </a:lnTo>
              <a:lnTo>
                <a:pt x="96" y="240"/>
              </a:lnTo>
              <a:lnTo>
                <a:pt x="108" y="222"/>
              </a:lnTo>
              <a:lnTo>
                <a:pt x="102" y="216"/>
              </a:lnTo>
              <a:lnTo>
                <a:pt x="96" y="216"/>
              </a:lnTo>
              <a:lnTo>
                <a:pt x="96" y="222"/>
              </a:lnTo>
              <a:lnTo>
                <a:pt x="72" y="222"/>
              </a:lnTo>
              <a:lnTo>
                <a:pt x="72" y="228"/>
              </a:lnTo>
              <a:lnTo>
                <a:pt x="60" y="228"/>
              </a:lnTo>
              <a:lnTo>
                <a:pt x="54" y="222"/>
              </a:lnTo>
              <a:lnTo>
                <a:pt x="54" y="210"/>
              </a:lnTo>
              <a:lnTo>
                <a:pt x="60" y="198"/>
              </a:lnTo>
              <a:lnTo>
                <a:pt x="60" y="192"/>
              </a:lnTo>
              <a:lnTo>
                <a:pt x="66" y="186"/>
              </a:lnTo>
              <a:lnTo>
                <a:pt x="78" y="192"/>
              </a:lnTo>
              <a:lnTo>
                <a:pt x="84" y="192"/>
              </a:lnTo>
              <a:lnTo>
                <a:pt x="96" y="198"/>
              </a:lnTo>
              <a:lnTo>
                <a:pt x="102" y="210"/>
              </a:lnTo>
              <a:lnTo>
                <a:pt x="114" y="210"/>
              </a:lnTo>
              <a:lnTo>
                <a:pt x="132" y="210"/>
              </a:lnTo>
              <a:lnTo>
                <a:pt x="132" y="198"/>
              </a:lnTo>
              <a:lnTo>
                <a:pt x="138" y="198"/>
              </a:lnTo>
              <a:lnTo>
                <a:pt x="138" y="192"/>
              </a:lnTo>
              <a:lnTo>
                <a:pt x="132" y="186"/>
              </a:lnTo>
              <a:lnTo>
                <a:pt x="120" y="186"/>
              </a:lnTo>
              <a:lnTo>
                <a:pt x="120" y="180"/>
              </a:lnTo>
              <a:lnTo>
                <a:pt x="114" y="168"/>
              </a:lnTo>
              <a:lnTo>
                <a:pt x="108" y="168"/>
              </a:lnTo>
              <a:lnTo>
                <a:pt x="102" y="162"/>
              </a:lnTo>
              <a:lnTo>
                <a:pt x="84" y="162"/>
              </a:lnTo>
              <a:lnTo>
                <a:pt x="84" y="156"/>
              </a:lnTo>
              <a:lnTo>
                <a:pt x="96" y="156"/>
              </a:lnTo>
              <a:lnTo>
                <a:pt x="96" y="144"/>
              </a:lnTo>
              <a:lnTo>
                <a:pt x="84" y="138"/>
              </a:lnTo>
              <a:lnTo>
                <a:pt x="96" y="132"/>
              </a:lnTo>
              <a:lnTo>
                <a:pt x="84" y="126"/>
              </a:lnTo>
              <a:lnTo>
                <a:pt x="84" y="108"/>
              </a:lnTo>
              <a:lnTo>
                <a:pt x="84" y="102"/>
              </a:lnTo>
              <a:lnTo>
                <a:pt x="42" y="102"/>
              </a:lnTo>
              <a:lnTo>
                <a:pt x="30" y="108"/>
              </a:lnTo>
              <a:lnTo>
                <a:pt x="18" y="114"/>
              </a:lnTo>
              <a:lnTo>
                <a:pt x="6" y="114"/>
              </a:lnTo>
              <a:lnTo>
                <a:pt x="6" y="84"/>
              </a:lnTo>
              <a:lnTo>
                <a:pt x="0" y="78"/>
              </a:lnTo>
              <a:lnTo>
                <a:pt x="6" y="72"/>
              </a:lnTo>
              <a:lnTo>
                <a:pt x="24" y="72"/>
              </a:lnTo>
              <a:lnTo>
                <a:pt x="30" y="54"/>
              </a:lnTo>
              <a:lnTo>
                <a:pt x="84" y="54"/>
              </a:lnTo>
              <a:lnTo>
                <a:pt x="96" y="48"/>
              </a:lnTo>
              <a:lnTo>
                <a:pt x="96" y="36"/>
              </a:lnTo>
              <a:lnTo>
                <a:pt x="102" y="36"/>
              </a:lnTo>
              <a:lnTo>
                <a:pt x="114" y="30"/>
              </a:lnTo>
              <a:lnTo>
                <a:pt x="126" y="36"/>
              </a:lnTo>
              <a:lnTo>
                <a:pt x="132" y="42"/>
              </a:lnTo>
              <a:lnTo>
                <a:pt x="138" y="42"/>
              </a:lnTo>
              <a:lnTo>
                <a:pt x="138" y="36"/>
              </a:lnTo>
              <a:lnTo>
                <a:pt x="132" y="36"/>
              </a:lnTo>
              <a:lnTo>
                <a:pt x="132" y="30"/>
              </a:lnTo>
              <a:lnTo>
                <a:pt x="156" y="12"/>
              </a:lnTo>
              <a:lnTo>
                <a:pt x="156" y="6"/>
              </a:lnTo>
              <a:lnTo>
                <a:pt x="162" y="6"/>
              </a:lnTo>
              <a:lnTo>
                <a:pt x="168" y="0"/>
              </a:lnTo>
              <a:lnTo>
                <a:pt x="192" y="0"/>
              </a:lnTo>
              <a:lnTo>
                <a:pt x="210" y="0"/>
              </a:lnTo>
              <a:lnTo>
                <a:pt x="222" y="6"/>
              </a:lnTo>
              <a:lnTo>
                <a:pt x="234" y="12"/>
              </a:lnTo>
              <a:lnTo>
                <a:pt x="234" y="6"/>
              </a:lnTo>
              <a:lnTo>
                <a:pt x="240" y="18"/>
              </a:lnTo>
              <a:lnTo>
                <a:pt x="246" y="18"/>
              </a:lnTo>
              <a:lnTo>
                <a:pt x="252" y="24"/>
              </a:lnTo>
              <a:lnTo>
                <a:pt x="258" y="24"/>
              </a:lnTo>
              <a:lnTo>
                <a:pt x="270" y="24"/>
              </a:lnTo>
              <a:lnTo>
                <a:pt x="270" y="30"/>
              </a:lnTo>
              <a:lnTo>
                <a:pt x="276" y="30"/>
              </a:lnTo>
              <a:lnTo>
                <a:pt x="282" y="30"/>
              </a:lnTo>
              <a:lnTo>
                <a:pt x="288" y="36"/>
              </a:lnTo>
              <a:lnTo>
                <a:pt x="294" y="42"/>
              </a:lnTo>
              <a:lnTo>
                <a:pt x="306" y="48"/>
              </a:lnTo>
              <a:lnTo>
                <a:pt x="312" y="54"/>
              </a:lnTo>
              <a:lnTo>
                <a:pt x="318" y="48"/>
              </a:lnTo>
              <a:lnTo>
                <a:pt x="330" y="60"/>
              </a:lnTo>
              <a:lnTo>
                <a:pt x="348" y="60"/>
              </a:lnTo>
              <a:lnTo>
                <a:pt x="360" y="60"/>
              </a:lnTo>
              <a:lnTo>
                <a:pt x="366" y="54"/>
              </a:lnTo>
              <a:lnTo>
                <a:pt x="372" y="60"/>
              </a:lnTo>
              <a:lnTo>
                <a:pt x="384" y="60"/>
              </a:lnTo>
              <a:lnTo>
                <a:pt x="396" y="60"/>
              </a:lnTo>
              <a:lnTo>
                <a:pt x="420" y="48"/>
              </a:lnTo>
              <a:lnTo>
                <a:pt x="426" y="48"/>
              </a:lnTo>
              <a:lnTo>
                <a:pt x="432" y="48"/>
              </a:lnTo>
              <a:lnTo>
                <a:pt x="438" y="42"/>
              </a:lnTo>
              <a:lnTo>
                <a:pt x="444" y="42"/>
              </a:lnTo>
              <a:lnTo>
                <a:pt x="450" y="48"/>
              </a:lnTo>
              <a:lnTo>
                <a:pt x="456" y="48"/>
              </a:lnTo>
              <a:lnTo>
                <a:pt x="456" y="42"/>
              </a:lnTo>
              <a:lnTo>
                <a:pt x="456" y="36"/>
              </a:lnTo>
              <a:lnTo>
                <a:pt x="468" y="30"/>
              </a:lnTo>
              <a:lnTo>
                <a:pt x="474" y="18"/>
              </a:lnTo>
              <a:lnTo>
                <a:pt x="486" y="18"/>
              </a:lnTo>
              <a:lnTo>
                <a:pt x="486" y="24"/>
              </a:lnTo>
              <a:lnTo>
                <a:pt x="492" y="24"/>
              </a:lnTo>
              <a:lnTo>
                <a:pt x="504" y="18"/>
              </a:lnTo>
              <a:lnTo>
                <a:pt x="510" y="36"/>
              </a:lnTo>
              <a:close/>
            </a:path>
          </a:pathLst>
        </a:custGeom>
        <a:solidFill>
          <a:srgbClr val="00FFFF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3781142</xdr:colOff>
      <xdr:row>11</xdr:row>
      <xdr:rowOff>101596</xdr:rowOff>
    </xdr:from>
    <xdr:to>
      <xdr:col>4</xdr:col>
      <xdr:colOff>4408872</xdr:colOff>
      <xdr:row>14</xdr:row>
      <xdr:rowOff>3621</xdr:rowOff>
    </xdr:to>
    <xdr:sp macro="" textlink="">
      <xdr:nvSpPr>
        <xdr:cNvPr id="198" name="La Rioja">
          <a:extLst>
            <a:ext uri="{FF2B5EF4-FFF2-40B4-BE49-F238E27FC236}">
              <a16:creationId xmlns:a16="http://schemas.microsoft.com/office/drawing/2014/main" id="{00000000-0008-0000-0600-0000C6000000}"/>
            </a:ext>
          </a:extLst>
        </xdr:cNvPr>
        <xdr:cNvSpPr>
          <a:spLocks/>
        </xdr:cNvSpPr>
      </xdr:nvSpPr>
      <xdr:spPr bwMode="auto">
        <a:xfrm>
          <a:off x="5705192" y="1968496"/>
          <a:ext cx="627730" cy="387800"/>
        </a:xfrm>
        <a:custGeom>
          <a:avLst/>
          <a:gdLst/>
          <a:ahLst/>
          <a:cxnLst>
            <a:cxn ang="0">
              <a:pos x="360" y="222"/>
            </a:cxn>
            <a:cxn ang="0">
              <a:pos x="366" y="204"/>
            </a:cxn>
            <a:cxn ang="0">
              <a:pos x="408" y="186"/>
            </a:cxn>
            <a:cxn ang="0">
              <a:pos x="420" y="162"/>
            </a:cxn>
            <a:cxn ang="0">
              <a:pos x="402" y="156"/>
            </a:cxn>
            <a:cxn ang="0">
              <a:pos x="384" y="144"/>
            </a:cxn>
            <a:cxn ang="0">
              <a:pos x="360" y="126"/>
            </a:cxn>
            <a:cxn ang="0">
              <a:pos x="348" y="108"/>
            </a:cxn>
            <a:cxn ang="0">
              <a:pos x="330" y="96"/>
            </a:cxn>
            <a:cxn ang="0">
              <a:pos x="306" y="78"/>
            </a:cxn>
            <a:cxn ang="0">
              <a:pos x="276" y="78"/>
            </a:cxn>
            <a:cxn ang="0">
              <a:pos x="252" y="72"/>
            </a:cxn>
            <a:cxn ang="0">
              <a:pos x="240" y="60"/>
            </a:cxn>
            <a:cxn ang="0">
              <a:pos x="216" y="66"/>
            </a:cxn>
            <a:cxn ang="0">
              <a:pos x="192" y="48"/>
            </a:cxn>
            <a:cxn ang="0">
              <a:pos x="168" y="42"/>
            </a:cxn>
            <a:cxn ang="0">
              <a:pos x="162" y="48"/>
            </a:cxn>
            <a:cxn ang="0">
              <a:pos x="150" y="60"/>
            </a:cxn>
            <a:cxn ang="0">
              <a:pos x="138" y="30"/>
            </a:cxn>
            <a:cxn ang="0">
              <a:pos x="120" y="12"/>
            </a:cxn>
            <a:cxn ang="0">
              <a:pos x="96" y="12"/>
            </a:cxn>
            <a:cxn ang="0">
              <a:pos x="102" y="36"/>
            </a:cxn>
            <a:cxn ang="0">
              <a:pos x="90" y="30"/>
            </a:cxn>
            <a:cxn ang="0">
              <a:pos x="78" y="0"/>
            </a:cxn>
            <a:cxn ang="0">
              <a:pos x="12" y="6"/>
            </a:cxn>
            <a:cxn ang="0">
              <a:pos x="12" y="30"/>
            </a:cxn>
            <a:cxn ang="0">
              <a:pos x="12" y="42"/>
            </a:cxn>
            <a:cxn ang="0">
              <a:pos x="18" y="66"/>
            </a:cxn>
            <a:cxn ang="0">
              <a:pos x="6" y="78"/>
            </a:cxn>
            <a:cxn ang="0">
              <a:pos x="12" y="108"/>
            </a:cxn>
            <a:cxn ang="0">
              <a:pos x="0" y="180"/>
            </a:cxn>
            <a:cxn ang="0">
              <a:pos x="24" y="210"/>
            </a:cxn>
            <a:cxn ang="0">
              <a:pos x="60" y="234"/>
            </a:cxn>
            <a:cxn ang="0">
              <a:pos x="90" y="234"/>
            </a:cxn>
            <a:cxn ang="0">
              <a:pos x="96" y="192"/>
            </a:cxn>
            <a:cxn ang="0">
              <a:pos x="114" y="192"/>
            </a:cxn>
            <a:cxn ang="0">
              <a:pos x="114" y="222"/>
            </a:cxn>
            <a:cxn ang="0">
              <a:pos x="114" y="240"/>
            </a:cxn>
            <a:cxn ang="0">
              <a:pos x="132" y="246"/>
            </a:cxn>
            <a:cxn ang="0">
              <a:pos x="156" y="246"/>
            </a:cxn>
            <a:cxn ang="0">
              <a:pos x="174" y="216"/>
            </a:cxn>
            <a:cxn ang="0">
              <a:pos x="192" y="192"/>
            </a:cxn>
            <a:cxn ang="0">
              <a:pos x="240" y="186"/>
            </a:cxn>
            <a:cxn ang="0">
              <a:pos x="252" y="210"/>
            </a:cxn>
            <a:cxn ang="0">
              <a:pos x="288" y="210"/>
            </a:cxn>
            <a:cxn ang="0">
              <a:pos x="288" y="222"/>
            </a:cxn>
            <a:cxn ang="0">
              <a:pos x="294" y="240"/>
            </a:cxn>
            <a:cxn ang="0">
              <a:pos x="294" y="252"/>
            </a:cxn>
            <a:cxn ang="0">
              <a:pos x="324" y="264"/>
            </a:cxn>
            <a:cxn ang="0">
              <a:pos x="366" y="246"/>
            </a:cxn>
          </a:cxnLst>
          <a:rect l="0" t="0" r="r" b="b"/>
          <a:pathLst>
            <a:path w="426" h="270">
              <a:moveTo>
                <a:pt x="366" y="240"/>
              </a:moveTo>
              <a:lnTo>
                <a:pt x="360" y="234"/>
              </a:lnTo>
              <a:lnTo>
                <a:pt x="360" y="222"/>
              </a:lnTo>
              <a:lnTo>
                <a:pt x="354" y="216"/>
              </a:lnTo>
              <a:lnTo>
                <a:pt x="360" y="204"/>
              </a:lnTo>
              <a:lnTo>
                <a:pt x="366" y="204"/>
              </a:lnTo>
              <a:lnTo>
                <a:pt x="366" y="192"/>
              </a:lnTo>
              <a:lnTo>
                <a:pt x="372" y="186"/>
              </a:lnTo>
              <a:lnTo>
                <a:pt x="408" y="186"/>
              </a:lnTo>
              <a:lnTo>
                <a:pt x="420" y="180"/>
              </a:lnTo>
              <a:lnTo>
                <a:pt x="426" y="174"/>
              </a:lnTo>
              <a:lnTo>
                <a:pt x="420" y="162"/>
              </a:lnTo>
              <a:lnTo>
                <a:pt x="408" y="162"/>
              </a:lnTo>
              <a:lnTo>
                <a:pt x="408" y="156"/>
              </a:lnTo>
              <a:lnTo>
                <a:pt x="402" y="156"/>
              </a:lnTo>
              <a:lnTo>
                <a:pt x="396" y="150"/>
              </a:lnTo>
              <a:lnTo>
                <a:pt x="384" y="150"/>
              </a:lnTo>
              <a:lnTo>
                <a:pt x="384" y="144"/>
              </a:lnTo>
              <a:lnTo>
                <a:pt x="366" y="144"/>
              </a:lnTo>
              <a:lnTo>
                <a:pt x="366" y="132"/>
              </a:lnTo>
              <a:lnTo>
                <a:pt x="360" y="126"/>
              </a:lnTo>
              <a:lnTo>
                <a:pt x="354" y="126"/>
              </a:lnTo>
              <a:lnTo>
                <a:pt x="354" y="120"/>
              </a:lnTo>
              <a:lnTo>
                <a:pt x="348" y="108"/>
              </a:lnTo>
              <a:lnTo>
                <a:pt x="342" y="102"/>
              </a:lnTo>
              <a:lnTo>
                <a:pt x="330" y="102"/>
              </a:lnTo>
              <a:lnTo>
                <a:pt x="330" y="96"/>
              </a:lnTo>
              <a:lnTo>
                <a:pt x="318" y="96"/>
              </a:lnTo>
              <a:lnTo>
                <a:pt x="306" y="96"/>
              </a:lnTo>
              <a:lnTo>
                <a:pt x="306" y="78"/>
              </a:lnTo>
              <a:lnTo>
                <a:pt x="294" y="72"/>
              </a:lnTo>
              <a:lnTo>
                <a:pt x="282" y="72"/>
              </a:lnTo>
              <a:lnTo>
                <a:pt x="276" y="78"/>
              </a:lnTo>
              <a:lnTo>
                <a:pt x="270" y="78"/>
              </a:lnTo>
              <a:lnTo>
                <a:pt x="270" y="72"/>
              </a:lnTo>
              <a:lnTo>
                <a:pt x="252" y="72"/>
              </a:lnTo>
              <a:lnTo>
                <a:pt x="252" y="66"/>
              </a:lnTo>
              <a:lnTo>
                <a:pt x="240" y="66"/>
              </a:lnTo>
              <a:lnTo>
                <a:pt x="240" y="60"/>
              </a:lnTo>
              <a:lnTo>
                <a:pt x="228" y="60"/>
              </a:lnTo>
              <a:lnTo>
                <a:pt x="228" y="66"/>
              </a:lnTo>
              <a:lnTo>
                <a:pt x="216" y="66"/>
              </a:lnTo>
              <a:lnTo>
                <a:pt x="210" y="60"/>
              </a:lnTo>
              <a:lnTo>
                <a:pt x="198" y="60"/>
              </a:lnTo>
              <a:lnTo>
                <a:pt x="192" y="48"/>
              </a:lnTo>
              <a:lnTo>
                <a:pt x="174" y="48"/>
              </a:lnTo>
              <a:lnTo>
                <a:pt x="174" y="42"/>
              </a:lnTo>
              <a:lnTo>
                <a:pt x="168" y="42"/>
              </a:lnTo>
              <a:lnTo>
                <a:pt x="168" y="48"/>
              </a:lnTo>
              <a:lnTo>
                <a:pt x="162" y="60"/>
              </a:lnTo>
              <a:lnTo>
                <a:pt x="162" y="48"/>
              </a:lnTo>
              <a:lnTo>
                <a:pt x="156" y="48"/>
              </a:lnTo>
              <a:lnTo>
                <a:pt x="156" y="60"/>
              </a:lnTo>
              <a:lnTo>
                <a:pt x="150" y="60"/>
              </a:lnTo>
              <a:lnTo>
                <a:pt x="150" y="42"/>
              </a:lnTo>
              <a:lnTo>
                <a:pt x="138" y="42"/>
              </a:lnTo>
              <a:lnTo>
                <a:pt x="138" y="30"/>
              </a:lnTo>
              <a:lnTo>
                <a:pt x="132" y="18"/>
              </a:lnTo>
              <a:lnTo>
                <a:pt x="126" y="12"/>
              </a:lnTo>
              <a:lnTo>
                <a:pt x="120" y="12"/>
              </a:lnTo>
              <a:lnTo>
                <a:pt x="114" y="6"/>
              </a:lnTo>
              <a:lnTo>
                <a:pt x="102" y="6"/>
              </a:lnTo>
              <a:lnTo>
                <a:pt x="96" y="12"/>
              </a:lnTo>
              <a:lnTo>
                <a:pt x="102" y="12"/>
              </a:lnTo>
              <a:lnTo>
                <a:pt x="102" y="18"/>
              </a:lnTo>
              <a:lnTo>
                <a:pt x="102" y="36"/>
              </a:lnTo>
              <a:lnTo>
                <a:pt x="96" y="30"/>
              </a:lnTo>
              <a:lnTo>
                <a:pt x="90" y="18"/>
              </a:lnTo>
              <a:lnTo>
                <a:pt x="90" y="30"/>
              </a:lnTo>
              <a:lnTo>
                <a:pt x="84" y="30"/>
              </a:lnTo>
              <a:lnTo>
                <a:pt x="78" y="18"/>
              </a:lnTo>
              <a:lnTo>
                <a:pt x="78" y="0"/>
              </a:lnTo>
              <a:lnTo>
                <a:pt x="72" y="0"/>
              </a:lnTo>
              <a:lnTo>
                <a:pt x="18" y="0"/>
              </a:lnTo>
              <a:lnTo>
                <a:pt x="12" y="6"/>
              </a:lnTo>
              <a:lnTo>
                <a:pt x="6" y="6"/>
              </a:lnTo>
              <a:lnTo>
                <a:pt x="6" y="18"/>
              </a:lnTo>
              <a:lnTo>
                <a:pt x="12" y="30"/>
              </a:lnTo>
              <a:lnTo>
                <a:pt x="0" y="30"/>
              </a:lnTo>
              <a:lnTo>
                <a:pt x="0" y="42"/>
              </a:lnTo>
              <a:lnTo>
                <a:pt x="12" y="42"/>
              </a:lnTo>
              <a:lnTo>
                <a:pt x="6" y="60"/>
              </a:lnTo>
              <a:lnTo>
                <a:pt x="12" y="60"/>
              </a:lnTo>
              <a:lnTo>
                <a:pt x="18" y="66"/>
              </a:lnTo>
              <a:lnTo>
                <a:pt x="18" y="102"/>
              </a:lnTo>
              <a:lnTo>
                <a:pt x="12" y="78"/>
              </a:lnTo>
              <a:lnTo>
                <a:pt x="6" y="78"/>
              </a:lnTo>
              <a:lnTo>
                <a:pt x="6" y="96"/>
              </a:lnTo>
              <a:lnTo>
                <a:pt x="12" y="102"/>
              </a:lnTo>
              <a:lnTo>
                <a:pt x="12" y="108"/>
              </a:lnTo>
              <a:lnTo>
                <a:pt x="6" y="108"/>
              </a:lnTo>
              <a:lnTo>
                <a:pt x="6" y="174"/>
              </a:lnTo>
              <a:lnTo>
                <a:pt x="0" y="180"/>
              </a:lnTo>
              <a:lnTo>
                <a:pt x="6" y="180"/>
              </a:lnTo>
              <a:lnTo>
                <a:pt x="24" y="204"/>
              </a:lnTo>
              <a:lnTo>
                <a:pt x="24" y="210"/>
              </a:lnTo>
              <a:lnTo>
                <a:pt x="48" y="210"/>
              </a:lnTo>
              <a:lnTo>
                <a:pt x="60" y="222"/>
              </a:lnTo>
              <a:lnTo>
                <a:pt x="60" y="234"/>
              </a:lnTo>
              <a:lnTo>
                <a:pt x="60" y="240"/>
              </a:lnTo>
              <a:lnTo>
                <a:pt x="78" y="240"/>
              </a:lnTo>
              <a:lnTo>
                <a:pt x="90" y="234"/>
              </a:lnTo>
              <a:lnTo>
                <a:pt x="96" y="222"/>
              </a:lnTo>
              <a:lnTo>
                <a:pt x="96" y="204"/>
              </a:lnTo>
              <a:lnTo>
                <a:pt x="96" y="192"/>
              </a:lnTo>
              <a:lnTo>
                <a:pt x="102" y="204"/>
              </a:lnTo>
              <a:lnTo>
                <a:pt x="114" y="204"/>
              </a:lnTo>
              <a:lnTo>
                <a:pt x="114" y="192"/>
              </a:lnTo>
              <a:lnTo>
                <a:pt x="120" y="204"/>
              </a:lnTo>
              <a:lnTo>
                <a:pt x="120" y="216"/>
              </a:lnTo>
              <a:lnTo>
                <a:pt x="114" y="222"/>
              </a:lnTo>
              <a:lnTo>
                <a:pt x="114" y="234"/>
              </a:lnTo>
              <a:lnTo>
                <a:pt x="102" y="234"/>
              </a:lnTo>
              <a:lnTo>
                <a:pt x="114" y="240"/>
              </a:lnTo>
              <a:lnTo>
                <a:pt x="126" y="240"/>
              </a:lnTo>
              <a:lnTo>
                <a:pt x="126" y="246"/>
              </a:lnTo>
              <a:lnTo>
                <a:pt x="132" y="246"/>
              </a:lnTo>
              <a:lnTo>
                <a:pt x="138" y="240"/>
              </a:lnTo>
              <a:lnTo>
                <a:pt x="150" y="246"/>
              </a:lnTo>
              <a:lnTo>
                <a:pt x="156" y="246"/>
              </a:lnTo>
              <a:lnTo>
                <a:pt x="162" y="240"/>
              </a:lnTo>
              <a:lnTo>
                <a:pt x="162" y="234"/>
              </a:lnTo>
              <a:lnTo>
                <a:pt x="174" y="216"/>
              </a:lnTo>
              <a:lnTo>
                <a:pt x="174" y="204"/>
              </a:lnTo>
              <a:lnTo>
                <a:pt x="180" y="204"/>
              </a:lnTo>
              <a:lnTo>
                <a:pt x="192" y="192"/>
              </a:lnTo>
              <a:lnTo>
                <a:pt x="204" y="192"/>
              </a:lnTo>
              <a:lnTo>
                <a:pt x="204" y="186"/>
              </a:lnTo>
              <a:lnTo>
                <a:pt x="240" y="186"/>
              </a:lnTo>
              <a:lnTo>
                <a:pt x="246" y="192"/>
              </a:lnTo>
              <a:lnTo>
                <a:pt x="246" y="210"/>
              </a:lnTo>
              <a:lnTo>
                <a:pt x="252" y="210"/>
              </a:lnTo>
              <a:lnTo>
                <a:pt x="270" y="204"/>
              </a:lnTo>
              <a:lnTo>
                <a:pt x="288" y="204"/>
              </a:lnTo>
              <a:lnTo>
                <a:pt x="288" y="210"/>
              </a:lnTo>
              <a:lnTo>
                <a:pt x="282" y="216"/>
              </a:lnTo>
              <a:lnTo>
                <a:pt x="276" y="216"/>
              </a:lnTo>
              <a:lnTo>
                <a:pt x="288" y="222"/>
              </a:lnTo>
              <a:lnTo>
                <a:pt x="288" y="234"/>
              </a:lnTo>
              <a:lnTo>
                <a:pt x="294" y="234"/>
              </a:lnTo>
              <a:lnTo>
                <a:pt x="294" y="240"/>
              </a:lnTo>
              <a:lnTo>
                <a:pt x="288" y="240"/>
              </a:lnTo>
              <a:lnTo>
                <a:pt x="288" y="246"/>
              </a:lnTo>
              <a:lnTo>
                <a:pt x="294" y="252"/>
              </a:lnTo>
              <a:lnTo>
                <a:pt x="306" y="252"/>
              </a:lnTo>
              <a:lnTo>
                <a:pt x="312" y="264"/>
              </a:lnTo>
              <a:lnTo>
                <a:pt x="324" y="264"/>
              </a:lnTo>
              <a:lnTo>
                <a:pt x="330" y="270"/>
              </a:lnTo>
              <a:lnTo>
                <a:pt x="348" y="270"/>
              </a:lnTo>
              <a:lnTo>
                <a:pt x="366" y="246"/>
              </a:lnTo>
              <a:lnTo>
                <a:pt x="366" y="240"/>
              </a:lnTo>
              <a:close/>
            </a:path>
          </a:pathLst>
        </a:custGeom>
        <a:solidFill>
          <a:srgbClr val="00FFFF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3038475</xdr:colOff>
      <xdr:row>8</xdr:row>
      <xdr:rowOff>104775</xdr:rowOff>
    </xdr:from>
    <xdr:to>
      <xdr:col>4</xdr:col>
      <xdr:colOff>3772300</xdr:colOff>
      <xdr:row>11</xdr:row>
      <xdr:rowOff>49889</xdr:rowOff>
    </xdr:to>
    <xdr:sp macro="" textlink="">
      <xdr:nvSpPr>
        <xdr:cNvPr id="199" name="Cantabria">
          <a:extLst>
            <a:ext uri="{FF2B5EF4-FFF2-40B4-BE49-F238E27FC236}">
              <a16:creationId xmlns:a16="http://schemas.microsoft.com/office/drawing/2014/main" id="{00000000-0008-0000-0600-0000C7000000}"/>
            </a:ext>
          </a:extLst>
        </xdr:cNvPr>
        <xdr:cNvSpPr>
          <a:spLocks/>
        </xdr:cNvSpPr>
      </xdr:nvSpPr>
      <xdr:spPr bwMode="auto">
        <a:xfrm>
          <a:off x="4962525" y="1485900"/>
          <a:ext cx="733825" cy="430889"/>
        </a:xfrm>
        <a:custGeom>
          <a:avLst/>
          <a:gdLst/>
          <a:ahLst/>
          <a:cxnLst>
            <a:cxn ang="0">
              <a:pos x="486" y="84"/>
            </a:cxn>
            <a:cxn ang="0">
              <a:pos x="408" y="102"/>
            </a:cxn>
            <a:cxn ang="0">
              <a:pos x="408" y="144"/>
            </a:cxn>
            <a:cxn ang="0">
              <a:pos x="360" y="138"/>
            </a:cxn>
            <a:cxn ang="0">
              <a:pos x="342" y="138"/>
            </a:cxn>
            <a:cxn ang="0">
              <a:pos x="312" y="168"/>
            </a:cxn>
            <a:cxn ang="0">
              <a:pos x="264" y="198"/>
            </a:cxn>
            <a:cxn ang="0">
              <a:pos x="264" y="228"/>
            </a:cxn>
            <a:cxn ang="0">
              <a:pos x="282" y="240"/>
            </a:cxn>
            <a:cxn ang="0">
              <a:pos x="282" y="258"/>
            </a:cxn>
            <a:cxn ang="0">
              <a:pos x="288" y="258"/>
            </a:cxn>
            <a:cxn ang="0">
              <a:pos x="288" y="276"/>
            </a:cxn>
            <a:cxn ang="0">
              <a:pos x="264" y="300"/>
            </a:cxn>
            <a:cxn ang="0">
              <a:pos x="228" y="288"/>
            </a:cxn>
            <a:cxn ang="0">
              <a:pos x="210" y="270"/>
            </a:cxn>
            <a:cxn ang="0">
              <a:pos x="186" y="222"/>
            </a:cxn>
            <a:cxn ang="0">
              <a:pos x="138" y="198"/>
            </a:cxn>
            <a:cxn ang="0">
              <a:pos x="90" y="192"/>
            </a:cxn>
            <a:cxn ang="0">
              <a:pos x="6" y="162"/>
            </a:cxn>
            <a:cxn ang="0">
              <a:pos x="18" y="126"/>
            </a:cxn>
            <a:cxn ang="0">
              <a:pos x="36" y="102"/>
            </a:cxn>
            <a:cxn ang="0">
              <a:pos x="90" y="96"/>
            </a:cxn>
            <a:cxn ang="0">
              <a:pos x="114" y="66"/>
            </a:cxn>
            <a:cxn ang="0">
              <a:pos x="126" y="54"/>
            </a:cxn>
            <a:cxn ang="0">
              <a:pos x="126" y="54"/>
            </a:cxn>
            <a:cxn ang="0">
              <a:pos x="150" y="48"/>
            </a:cxn>
            <a:cxn ang="0">
              <a:pos x="156" y="48"/>
            </a:cxn>
            <a:cxn ang="0">
              <a:pos x="174" y="60"/>
            </a:cxn>
            <a:cxn ang="0">
              <a:pos x="204" y="48"/>
            </a:cxn>
            <a:cxn ang="0">
              <a:pos x="252" y="30"/>
            </a:cxn>
            <a:cxn ang="0">
              <a:pos x="252" y="48"/>
            </a:cxn>
            <a:cxn ang="0">
              <a:pos x="258" y="30"/>
            </a:cxn>
            <a:cxn ang="0">
              <a:pos x="270" y="24"/>
            </a:cxn>
            <a:cxn ang="0">
              <a:pos x="306" y="12"/>
            </a:cxn>
            <a:cxn ang="0">
              <a:pos x="306" y="36"/>
            </a:cxn>
            <a:cxn ang="0">
              <a:pos x="318" y="42"/>
            </a:cxn>
            <a:cxn ang="0">
              <a:pos x="324" y="30"/>
            </a:cxn>
            <a:cxn ang="0">
              <a:pos x="330" y="24"/>
            </a:cxn>
            <a:cxn ang="0">
              <a:pos x="348" y="12"/>
            </a:cxn>
            <a:cxn ang="0">
              <a:pos x="366" y="6"/>
            </a:cxn>
            <a:cxn ang="0">
              <a:pos x="378" y="6"/>
            </a:cxn>
            <a:cxn ang="0">
              <a:pos x="390" y="12"/>
            </a:cxn>
            <a:cxn ang="0">
              <a:pos x="414" y="18"/>
            </a:cxn>
            <a:cxn ang="0">
              <a:pos x="420" y="30"/>
            </a:cxn>
            <a:cxn ang="0">
              <a:pos x="402" y="36"/>
            </a:cxn>
            <a:cxn ang="0">
              <a:pos x="414" y="36"/>
            </a:cxn>
            <a:cxn ang="0">
              <a:pos x="450" y="42"/>
            </a:cxn>
            <a:cxn ang="0">
              <a:pos x="480" y="54"/>
            </a:cxn>
          </a:cxnLst>
          <a:rect l="0" t="0" r="r" b="b"/>
          <a:pathLst>
            <a:path w="498" h="300">
              <a:moveTo>
                <a:pt x="498" y="66"/>
              </a:moveTo>
              <a:lnTo>
                <a:pt x="498" y="78"/>
              </a:lnTo>
              <a:lnTo>
                <a:pt x="486" y="84"/>
              </a:lnTo>
              <a:lnTo>
                <a:pt x="432" y="84"/>
              </a:lnTo>
              <a:lnTo>
                <a:pt x="426" y="102"/>
              </a:lnTo>
              <a:lnTo>
                <a:pt x="408" y="102"/>
              </a:lnTo>
              <a:lnTo>
                <a:pt x="402" y="108"/>
              </a:lnTo>
              <a:lnTo>
                <a:pt x="408" y="114"/>
              </a:lnTo>
              <a:lnTo>
                <a:pt x="408" y="144"/>
              </a:lnTo>
              <a:lnTo>
                <a:pt x="384" y="144"/>
              </a:lnTo>
              <a:lnTo>
                <a:pt x="378" y="138"/>
              </a:lnTo>
              <a:lnTo>
                <a:pt x="360" y="138"/>
              </a:lnTo>
              <a:lnTo>
                <a:pt x="354" y="132"/>
              </a:lnTo>
              <a:lnTo>
                <a:pt x="348" y="132"/>
              </a:lnTo>
              <a:lnTo>
                <a:pt x="342" y="138"/>
              </a:lnTo>
              <a:lnTo>
                <a:pt x="330" y="156"/>
              </a:lnTo>
              <a:lnTo>
                <a:pt x="324" y="162"/>
              </a:lnTo>
              <a:lnTo>
                <a:pt x="312" y="168"/>
              </a:lnTo>
              <a:lnTo>
                <a:pt x="282" y="168"/>
              </a:lnTo>
              <a:lnTo>
                <a:pt x="282" y="186"/>
              </a:lnTo>
              <a:lnTo>
                <a:pt x="264" y="198"/>
              </a:lnTo>
              <a:lnTo>
                <a:pt x="252" y="216"/>
              </a:lnTo>
              <a:lnTo>
                <a:pt x="252" y="228"/>
              </a:lnTo>
              <a:lnTo>
                <a:pt x="264" y="228"/>
              </a:lnTo>
              <a:lnTo>
                <a:pt x="282" y="222"/>
              </a:lnTo>
              <a:lnTo>
                <a:pt x="288" y="222"/>
              </a:lnTo>
              <a:lnTo>
                <a:pt x="282" y="240"/>
              </a:lnTo>
              <a:lnTo>
                <a:pt x="270" y="240"/>
              </a:lnTo>
              <a:lnTo>
                <a:pt x="270" y="258"/>
              </a:lnTo>
              <a:lnTo>
                <a:pt x="282" y="258"/>
              </a:lnTo>
              <a:lnTo>
                <a:pt x="282" y="246"/>
              </a:lnTo>
              <a:lnTo>
                <a:pt x="288" y="246"/>
              </a:lnTo>
              <a:lnTo>
                <a:pt x="288" y="258"/>
              </a:lnTo>
              <a:lnTo>
                <a:pt x="294" y="258"/>
              </a:lnTo>
              <a:lnTo>
                <a:pt x="294" y="276"/>
              </a:lnTo>
              <a:lnTo>
                <a:pt x="288" y="276"/>
              </a:lnTo>
              <a:lnTo>
                <a:pt x="270" y="288"/>
              </a:lnTo>
              <a:lnTo>
                <a:pt x="264" y="288"/>
              </a:lnTo>
              <a:lnTo>
                <a:pt x="264" y="300"/>
              </a:lnTo>
              <a:lnTo>
                <a:pt x="252" y="300"/>
              </a:lnTo>
              <a:lnTo>
                <a:pt x="252" y="288"/>
              </a:lnTo>
              <a:lnTo>
                <a:pt x="228" y="288"/>
              </a:lnTo>
              <a:lnTo>
                <a:pt x="216" y="300"/>
              </a:lnTo>
              <a:lnTo>
                <a:pt x="210" y="300"/>
              </a:lnTo>
              <a:lnTo>
                <a:pt x="210" y="270"/>
              </a:lnTo>
              <a:lnTo>
                <a:pt x="192" y="258"/>
              </a:lnTo>
              <a:lnTo>
                <a:pt x="186" y="252"/>
              </a:lnTo>
              <a:lnTo>
                <a:pt x="186" y="222"/>
              </a:lnTo>
              <a:lnTo>
                <a:pt x="168" y="222"/>
              </a:lnTo>
              <a:lnTo>
                <a:pt x="150" y="216"/>
              </a:lnTo>
              <a:lnTo>
                <a:pt x="138" y="198"/>
              </a:lnTo>
              <a:lnTo>
                <a:pt x="138" y="186"/>
              </a:lnTo>
              <a:lnTo>
                <a:pt x="96" y="186"/>
              </a:lnTo>
              <a:lnTo>
                <a:pt x="90" y="192"/>
              </a:lnTo>
              <a:lnTo>
                <a:pt x="36" y="192"/>
              </a:lnTo>
              <a:lnTo>
                <a:pt x="24" y="174"/>
              </a:lnTo>
              <a:lnTo>
                <a:pt x="6" y="162"/>
              </a:lnTo>
              <a:lnTo>
                <a:pt x="0" y="144"/>
              </a:lnTo>
              <a:lnTo>
                <a:pt x="6" y="132"/>
              </a:lnTo>
              <a:lnTo>
                <a:pt x="18" y="126"/>
              </a:lnTo>
              <a:lnTo>
                <a:pt x="24" y="132"/>
              </a:lnTo>
              <a:lnTo>
                <a:pt x="36" y="108"/>
              </a:lnTo>
              <a:lnTo>
                <a:pt x="36" y="102"/>
              </a:lnTo>
              <a:lnTo>
                <a:pt x="72" y="102"/>
              </a:lnTo>
              <a:lnTo>
                <a:pt x="78" y="84"/>
              </a:lnTo>
              <a:lnTo>
                <a:pt x="90" y="96"/>
              </a:lnTo>
              <a:lnTo>
                <a:pt x="108" y="96"/>
              </a:lnTo>
              <a:lnTo>
                <a:pt x="114" y="78"/>
              </a:lnTo>
              <a:lnTo>
                <a:pt x="114" y="66"/>
              </a:lnTo>
              <a:lnTo>
                <a:pt x="114" y="48"/>
              </a:lnTo>
              <a:lnTo>
                <a:pt x="126" y="48"/>
              </a:lnTo>
              <a:lnTo>
                <a:pt x="126" y="54"/>
              </a:lnTo>
              <a:lnTo>
                <a:pt x="120" y="60"/>
              </a:lnTo>
              <a:lnTo>
                <a:pt x="120" y="66"/>
              </a:lnTo>
              <a:lnTo>
                <a:pt x="126" y="54"/>
              </a:lnTo>
              <a:lnTo>
                <a:pt x="132" y="48"/>
              </a:lnTo>
              <a:lnTo>
                <a:pt x="138" y="42"/>
              </a:lnTo>
              <a:lnTo>
                <a:pt x="150" y="48"/>
              </a:lnTo>
              <a:lnTo>
                <a:pt x="150" y="54"/>
              </a:lnTo>
              <a:lnTo>
                <a:pt x="156" y="60"/>
              </a:lnTo>
              <a:lnTo>
                <a:pt x="156" y="48"/>
              </a:lnTo>
              <a:lnTo>
                <a:pt x="162" y="48"/>
              </a:lnTo>
              <a:lnTo>
                <a:pt x="168" y="48"/>
              </a:lnTo>
              <a:lnTo>
                <a:pt x="174" y="60"/>
              </a:lnTo>
              <a:lnTo>
                <a:pt x="174" y="54"/>
              </a:lnTo>
              <a:lnTo>
                <a:pt x="180" y="48"/>
              </a:lnTo>
              <a:lnTo>
                <a:pt x="204" y="48"/>
              </a:lnTo>
              <a:lnTo>
                <a:pt x="222" y="36"/>
              </a:lnTo>
              <a:lnTo>
                <a:pt x="240" y="30"/>
              </a:lnTo>
              <a:lnTo>
                <a:pt x="252" y="30"/>
              </a:lnTo>
              <a:lnTo>
                <a:pt x="252" y="36"/>
              </a:lnTo>
              <a:lnTo>
                <a:pt x="246" y="54"/>
              </a:lnTo>
              <a:lnTo>
                <a:pt x="252" y="48"/>
              </a:lnTo>
              <a:lnTo>
                <a:pt x="252" y="42"/>
              </a:lnTo>
              <a:lnTo>
                <a:pt x="252" y="30"/>
              </a:lnTo>
              <a:lnTo>
                <a:pt x="258" y="30"/>
              </a:lnTo>
              <a:lnTo>
                <a:pt x="264" y="30"/>
              </a:lnTo>
              <a:lnTo>
                <a:pt x="264" y="36"/>
              </a:lnTo>
              <a:lnTo>
                <a:pt x="270" y="24"/>
              </a:lnTo>
              <a:lnTo>
                <a:pt x="282" y="18"/>
              </a:lnTo>
              <a:lnTo>
                <a:pt x="294" y="12"/>
              </a:lnTo>
              <a:lnTo>
                <a:pt x="306" y="12"/>
              </a:lnTo>
              <a:lnTo>
                <a:pt x="318" y="12"/>
              </a:lnTo>
              <a:lnTo>
                <a:pt x="324" y="18"/>
              </a:lnTo>
              <a:lnTo>
                <a:pt x="306" y="36"/>
              </a:lnTo>
              <a:lnTo>
                <a:pt x="312" y="42"/>
              </a:lnTo>
              <a:lnTo>
                <a:pt x="318" y="36"/>
              </a:lnTo>
              <a:lnTo>
                <a:pt x="318" y="42"/>
              </a:lnTo>
              <a:lnTo>
                <a:pt x="324" y="42"/>
              </a:lnTo>
              <a:lnTo>
                <a:pt x="324" y="36"/>
              </a:lnTo>
              <a:lnTo>
                <a:pt x="324" y="30"/>
              </a:lnTo>
              <a:lnTo>
                <a:pt x="336" y="36"/>
              </a:lnTo>
              <a:lnTo>
                <a:pt x="330" y="30"/>
              </a:lnTo>
              <a:lnTo>
                <a:pt x="330" y="24"/>
              </a:lnTo>
              <a:lnTo>
                <a:pt x="336" y="24"/>
              </a:lnTo>
              <a:lnTo>
                <a:pt x="342" y="18"/>
              </a:lnTo>
              <a:lnTo>
                <a:pt x="348" y="12"/>
              </a:lnTo>
              <a:lnTo>
                <a:pt x="354" y="18"/>
              </a:lnTo>
              <a:lnTo>
                <a:pt x="360" y="12"/>
              </a:lnTo>
              <a:lnTo>
                <a:pt x="366" y="6"/>
              </a:lnTo>
              <a:lnTo>
                <a:pt x="378" y="0"/>
              </a:lnTo>
              <a:lnTo>
                <a:pt x="378" y="12"/>
              </a:lnTo>
              <a:lnTo>
                <a:pt x="378" y="6"/>
              </a:lnTo>
              <a:lnTo>
                <a:pt x="384" y="0"/>
              </a:lnTo>
              <a:lnTo>
                <a:pt x="390" y="0"/>
              </a:lnTo>
              <a:lnTo>
                <a:pt x="390" y="12"/>
              </a:lnTo>
              <a:lnTo>
                <a:pt x="390" y="6"/>
              </a:lnTo>
              <a:lnTo>
                <a:pt x="396" y="12"/>
              </a:lnTo>
              <a:lnTo>
                <a:pt x="414" y="18"/>
              </a:lnTo>
              <a:lnTo>
                <a:pt x="420" y="24"/>
              </a:lnTo>
              <a:lnTo>
                <a:pt x="426" y="24"/>
              </a:lnTo>
              <a:lnTo>
                <a:pt x="420" y="30"/>
              </a:lnTo>
              <a:lnTo>
                <a:pt x="414" y="30"/>
              </a:lnTo>
              <a:lnTo>
                <a:pt x="408" y="30"/>
              </a:lnTo>
              <a:lnTo>
                <a:pt x="402" y="36"/>
              </a:lnTo>
              <a:lnTo>
                <a:pt x="408" y="36"/>
              </a:lnTo>
              <a:lnTo>
                <a:pt x="408" y="48"/>
              </a:lnTo>
              <a:lnTo>
                <a:pt x="414" y="36"/>
              </a:lnTo>
              <a:lnTo>
                <a:pt x="420" y="36"/>
              </a:lnTo>
              <a:lnTo>
                <a:pt x="420" y="42"/>
              </a:lnTo>
              <a:lnTo>
                <a:pt x="450" y="42"/>
              </a:lnTo>
              <a:lnTo>
                <a:pt x="456" y="42"/>
              </a:lnTo>
              <a:lnTo>
                <a:pt x="468" y="48"/>
              </a:lnTo>
              <a:lnTo>
                <a:pt x="480" y="54"/>
              </a:lnTo>
              <a:lnTo>
                <a:pt x="498" y="66"/>
              </a:lnTo>
              <a:close/>
            </a:path>
          </a:pathLst>
        </a:custGeom>
        <a:solidFill>
          <a:srgbClr val="00FFFF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7455975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623304</xdr:colOff>
      <xdr:row>8</xdr:row>
      <xdr:rowOff>41043</xdr:rowOff>
    </xdr:from>
    <xdr:to>
      <xdr:col>4</xdr:col>
      <xdr:colOff>6762749</xdr:colOff>
      <xdr:row>39</xdr:row>
      <xdr:rowOff>123159</xdr:rowOff>
    </xdr:to>
    <xdr:grpSp>
      <xdr:nvGrpSpPr>
        <xdr:cNvPr id="64" name="Grupo 6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pSpPr/>
      </xdr:nvGrpSpPr>
      <xdr:grpSpPr>
        <a:xfrm>
          <a:off x="2629904" y="1406293"/>
          <a:ext cx="6139445" cy="4704916"/>
          <a:chOff x="8722673" y="1262493"/>
          <a:chExt cx="5992861" cy="4441395"/>
        </a:xfrm>
      </xdr:grpSpPr>
      <xdr:sp macro="" textlink="'Data 1'!E103">
        <xdr:nvSpPr>
          <xdr:cNvPr id="66" name="CuadroTexto 65">
            <a:extLst>
              <a:ext uri="{FF2B5EF4-FFF2-40B4-BE49-F238E27FC236}">
                <a16:creationId xmlns:a16="http://schemas.microsoft.com/office/drawing/2014/main" id="{00000000-0008-0000-0600-000042000000}"/>
              </a:ext>
            </a:extLst>
          </xdr:cNvPr>
          <xdr:cNvSpPr txBox="1"/>
        </xdr:nvSpPr>
        <xdr:spPr>
          <a:xfrm>
            <a:off x="11742642" y="1783934"/>
            <a:ext cx="657332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2CBB0B11-461E-4B6A-8B37-893F7CF1AE52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La Rioja 140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118" name="Freeform 22"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>
            <a:spLocks/>
          </xdr:cNvSpPr>
        </xdr:nvSpPr>
        <xdr:spPr bwMode="auto">
          <a:xfrm>
            <a:off x="14670746" y="3504366"/>
            <a:ext cx="9072" cy="873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6"/>
              </a:cxn>
              <a:cxn ang="0">
                <a:pos x="6" y="0"/>
              </a:cxn>
              <a:cxn ang="0">
                <a:pos x="0" y="0"/>
              </a:cxn>
            </a:cxnLst>
            <a:rect l="0" t="0" r="r" b="b"/>
            <a:pathLst>
              <a:path w="6" h="6">
                <a:moveTo>
                  <a:pt x="0" y="0"/>
                </a:moveTo>
                <a:lnTo>
                  <a:pt x="0" y="6"/>
                </a:lnTo>
                <a:lnTo>
                  <a:pt x="6" y="0"/>
                </a:lnTo>
                <a:lnTo>
                  <a:pt x="0" y="0"/>
                </a:lnTo>
                <a:close/>
              </a:path>
            </a:pathLst>
          </a:custGeom>
          <a:solidFill>
            <a:srgbClr val="C2D69A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84" name="Ceuta2">
            <a:extLst>
              <a:ext uri="{FF2B5EF4-FFF2-40B4-BE49-F238E27FC236}">
                <a16:creationId xmlns:a16="http://schemas.microsoft.com/office/drawing/2014/main" id="{00000000-0008-0000-0600-000054000000}"/>
              </a:ext>
            </a:extLst>
          </xdr:cNvPr>
          <xdr:cNvSpPr>
            <a:spLocks noChangeArrowheads="1"/>
          </xdr:cNvSpPr>
        </xdr:nvSpPr>
        <xdr:spPr bwMode="auto">
          <a:xfrm>
            <a:off x="10824078" y="5471046"/>
            <a:ext cx="1513" cy="8730"/>
          </a:xfrm>
          <a:prstGeom prst="ellipse">
            <a:avLst/>
          </a:prstGeom>
          <a:solidFill>
            <a:srgbClr val="C2D69A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85" name="Melilla2">
            <a:extLst>
              <a:ext uri="{FF2B5EF4-FFF2-40B4-BE49-F238E27FC236}">
                <a16:creationId xmlns:a16="http://schemas.microsoft.com/office/drawing/2014/main" id="{00000000-0008-0000-0600-000055000000}"/>
              </a:ext>
            </a:extLst>
          </xdr:cNvPr>
          <xdr:cNvSpPr>
            <a:spLocks noChangeArrowheads="1"/>
          </xdr:cNvSpPr>
        </xdr:nvSpPr>
        <xdr:spPr bwMode="auto">
          <a:xfrm>
            <a:off x="12008760" y="5701665"/>
            <a:ext cx="2310" cy="2223"/>
          </a:xfrm>
          <a:prstGeom prst="ellipse">
            <a:avLst/>
          </a:prstGeom>
          <a:solidFill>
            <a:srgbClr val="C2D69A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'Data 1'!E102">
        <xdr:nvSpPr>
          <xdr:cNvPr id="87" name="CuadroTexto 86">
            <a:extLst>
              <a:ext uri="{FF2B5EF4-FFF2-40B4-BE49-F238E27FC236}">
                <a16:creationId xmlns:a16="http://schemas.microsoft.com/office/drawing/2014/main" id="{00000000-0008-0000-0600-000057000000}"/>
              </a:ext>
            </a:extLst>
          </xdr:cNvPr>
          <xdr:cNvSpPr txBox="1"/>
        </xdr:nvSpPr>
        <xdr:spPr>
          <a:xfrm>
            <a:off x="9523265" y="1453103"/>
            <a:ext cx="678040" cy="5105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6FC02BCA-BF5F-4929-A6A9-9AEBFBF420CE}" type="TxLink">
              <a:rPr lang="en-US" sz="800" b="1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Galicia 7.917 GWh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2">
        <xdr:nvSpPr>
          <xdr:cNvPr id="88" name="CuadroTexto 87">
            <a:extLst>
              <a:ext uri="{FF2B5EF4-FFF2-40B4-BE49-F238E27FC236}">
                <a16:creationId xmlns:a16="http://schemas.microsoft.com/office/drawing/2014/main" id="{00000000-0008-0000-0600-000058000000}"/>
              </a:ext>
            </a:extLst>
          </xdr:cNvPr>
          <xdr:cNvSpPr txBox="1"/>
        </xdr:nvSpPr>
        <xdr:spPr>
          <a:xfrm>
            <a:off x="10237589" y="1277116"/>
            <a:ext cx="740318" cy="398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D533C8FD-49B7-46FB-9CD0-D912377FE89A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Asturias 1.492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6">
        <xdr:nvSpPr>
          <xdr:cNvPr id="89" name="CuadroTexto 88">
            <a:extLst>
              <a:ext uri="{FF2B5EF4-FFF2-40B4-BE49-F238E27FC236}">
                <a16:creationId xmlns:a16="http://schemas.microsoft.com/office/drawing/2014/main" id="{00000000-0008-0000-0600-000059000000}"/>
              </a:ext>
            </a:extLst>
          </xdr:cNvPr>
          <xdr:cNvSpPr txBox="1"/>
        </xdr:nvSpPr>
        <xdr:spPr>
          <a:xfrm>
            <a:off x="11159097" y="1262493"/>
            <a:ext cx="644535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8C22BBED-7BB0-4813-A9FA-A0180ECF0554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Cantabria 191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108">
        <xdr:nvSpPr>
          <xdr:cNvPr id="90" name="CuadroTexto 89">
            <a:extLst>
              <a:ext uri="{FF2B5EF4-FFF2-40B4-BE49-F238E27FC236}">
                <a16:creationId xmlns:a16="http://schemas.microsoft.com/office/drawing/2014/main" id="{00000000-0008-0000-0600-00005A000000}"/>
              </a:ext>
            </a:extLst>
          </xdr:cNvPr>
          <xdr:cNvSpPr txBox="1"/>
        </xdr:nvSpPr>
        <xdr:spPr>
          <a:xfrm>
            <a:off x="11694312" y="1310925"/>
            <a:ext cx="765432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88C9A9F-245F-414B-B7B9-6222D79937AE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País Vasco 351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1">
        <xdr:nvSpPr>
          <xdr:cNvPr id="91" name="CuadroTexto 90">
            <a:extLst>
              <a:ext uri="{FF2B5EF4-FFF2-40B4-BE49-F238E27FC236}">
                <a16:creationId xmlns:a16="http://schemas.microsoft.com/office/drawing/2014/main" id="{00000000-0008-0000-0600-00005B000000}"/>
              </a:ext>
            </a:extLst>
          </xdr:cNvPr>
          <xdr:cNvSpPr txBox="1"/>
        </xdr:nvSpPr>
        <xdr:spPr>
          <a:xfrm>
            <a:off x="12639674" y="1943100"/>
            <a:ext cx="695326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8E2D9815-5018-49F9-BE8B-E7D379F12489}" type="TxLink">
              <a:rPr lang="en-US" sz="800" b="1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Aragón 3.466 GWh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9">
        <xdr:nvSpPr>
          <xdr:cNvPr id="92" name="CuadroTexto 91">
            <a:extLst>
              <a:ext uri="{FF2B5EF4-FFF2-40B4-BE49-F238E27FC236}">
                <a16:creationId xmlns:a16="http://schemas.microsoft.com/office/drawing/2014/main" id="{00000000-0008-0000-0600-00005C000000}"/>
              </a:ext>
            </a:extLst>
          </xdr:cNvPr>
          <xdr:cNvSpPr txBox="1"/>
        </xdr:nvSpPr>
        <xdr:spPr>
          <a:xfrm>
            <a:off x="13556893" y="1910899"/>
            <a:ext cx="742866" cy="462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EE313060-7123-46CE-B2AB-4FB79573EB88}" type="TxLink">
              <a:rPr lang="en-US" sz="800" b="1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Cataluña 5.135 GWh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8">
        <xdr:nvSpPr>
          <xdr:cNvPr id="93" name="CuadroTexto 92">
            <a:extLst>
              <a:ext uri="{FF2B5EF4-FFF2-40B4-BE49-F238E27FC236}">
                <a16:creationId xmlns:a16="http://schemas.microsoft.com/office/drawing/2014/main" id="{00000000-0008-0000-0600-00005D000000}"/>
              </a:ext>
            </a:extLst>
          </xdr:cNvPr>
          <xdr:cNvSpPr txBox="1"/>
        </xdr:nvSpPr>
        <xdr:spPr>
          <a:xfrm>
            <a:off x="10648949" y="2047000"/>
            <a:ext cx="924003" cy="457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0EF79EBA-8B44-4AF6-933F-69211E58CF77}" type="TxLink">
              <a:rPr lang="en-US" sz="800" b="1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Castilla y León 8.027 GWh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E97">
        <xdr:nvSpPr>
          <xdr:cNvPr id="94" name="CuadroTexto 93">
            <a:extLst>
              <a:ext uri="{FF2B5EF4-FFF2-40B4-BE49-F238E27FC236}">
                <a16:creationId xmlns:a16="http://schemas.microsoft.com/office/drawing/2014/main" id="{00000000-0008-0000-0600-00005E000000}"/>
              </a:ext>
            </a:extLst>
          </xdr:cNvPr>
          <xdr:cNvSpPr txBox="1"/>
        </xdr:nvSpPr>
        <xdr:spPr>
          <a:xfrm>
            <a:off x="11277532" y="3306317"/>
            <a:ext cx="1118889" cy="4762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2A6DD41F-68EE-4C4B-BAE5-20EF5F2AFB73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Castilla-La Mancha 689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0">
        <xdr:nvSpPr>
          <xdr:cNvPr id="95" name="CuadroTexto 94">
            <a:extLst>
              <a:ext uri="{FF2B5EF4-FFF2-40B4-BE49-F238E27FC236}">
                <a16:creationId xmlns:a16="http://schemas.microsoft.com/office/drawing/2014/main" id="{00000000-0008-0000-0600-00005F000000}"/>
              </a:ext>
            </a:extLst>
          </xdr:cNvPr>
          <xdr:cNvSpPr txBox="1"/>
        </xdr:nvSpPr>
        <xdr:spPr>
          <a:xfrm>
            <a:off x="10849681" y="4373147"/>
            <a:ext cx="675115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4B8C02F-BDDA-4D6C-B78F-CF48622493FA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Andalucía 544 GWh</a:t>
            </a:fld>
            <a:endParaRPr lang="es-ES" sz="800" b="1" i="0" u="none" strike="noStrike">
              <a:solidFill>
                <a:srgbClr val="006699"/>
              </a:solidFill>
              <a:latin typeface="Arial"/>
              <a:ea typeface="+mn-ea"/>
              <a:cs typeface="Arial"/>
            </a:endParaRPr>
          </a:p>
        </xdr:txBody>
      </xdr:sp>
      <xdr:sp macro="" textlink="'Data 1'!E106">
        <xdr:nvSpPr>
          <xdr:cNvPr id="96" name="CuadroTexto 95">
            <a:extLst>
              <a:ext uri="{FF2B5EF4-FFF2-40B4-BE49-F238E27FC236}">
                <a16:creationId xmlns:a16="http://schemas.microsoft.com/office/drawing/2014/main" id="{00000000-0008-0000-0600-000060000000}"/>
              </a:ext>
            </a:extLst>
          </xdr:cNvPr>
          <xdr:cNvSpPr txBox="1"/>
        </xdr:nvSpPr>
        <xdr:spPr>
          <a:xfrm>
            <a:off x="12296981" y="4004889"/>
            <a:ext cx="557748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D292F7D-CA8C-4250-B1E6-50006BC8F7CB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Murcia 93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4">
        <xdr:nvSpPr>
          <xdr:cNvPr id="97" name="CuadroTexto 96">
            <a:extLst>
              <a:ext uri="{FF2B5EF4-FFF2-40B4-BE49-F238E27FC236}">
                <a16:creationId xmlns:a16="http://schemas.microsoft.com/office/drawing/2014/main" id="{00000000-0008-0000-0600-000061000000}"/>
              </a:ext>
            </a:extLst>
          </xdr:cNvPr>
          <xdr:cNvSpPr txBox="1"/>
        </xdr:nvSpPr>
        <xdr:spPr>
          <a:xfrm>
            <a:off x="12641451" y="3248518"/>
            <a:ext cx="797320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8AF4AE12-87EB-4006-8ACD-2A81AB6B6213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Comunidad Valenciana 430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3">
        <xdr:nvSpPr>
          <xdr:cNvPr id="98" name="CuadroTexto 97">
            <a:extLst>
              <a:ext uri="{FF2B5EF4-FFF2-40B4-BE49-F238E27FC236}">
                <a16:creationId xmlns:a16="http://schemas.microsoft.com/office/drawing/2014/main" id="{00000000-0008-0000-0600-000062000000}"/>
              </a:ext>
            </a:extLst>
          </xdr:cNvPr>
          <xdr:cNvSpPr txBox="1"/>
        </xdr:nvSpPr>
        <xdr:spPr>
          <a:xfrm>
            <a:off x="13878568" y="2603540"/>
            <a:ext cx="836966" cy="408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5E74C53-B6CE-4C9B-80B9-2B2ECCF3857B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Islas Baleares -</a:t>
            </a:fld>
            <a:endParaRPr lang="es-ES" sz="800" b="1" i="0" u="none" strike="noStrike">
              <a:solidFill>
                <a:srgbClr val="006699"/>
              </a:solidFill>
              <a:latin typeface="Arial"/>
              <a:ea typeface="+mn-ea"/>
              <a:cs typeface="Arial"/>
            </a:endParaRPr>
          </a:p>
        </xdr:txBody>
      </xdr:sp>
      <xdr:sp macro="" textlink="'Data 1'!E95">
        <xdr:nvSpPr>
          <xdr:cNvPr id="99" name="CuadroTexto 98"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 txBox="1"/>
        </xdr:nvSpPr>
        <xdr:spPr>
          <a:xfrm>
            <a:off x="8722673" y="4700948"/>
            <a:ext cx="847547" cy="4571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C0B55BA0-62ED-44B8-BC43-BB2CBBC82E42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Islas Canarias 3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101">
        <xdr:nvSpPr>
          <xdr:cNvPr id="100" name="CuadroTexto 99"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 txBox="1"/>
        </xdr:nvSpPr>
        <xdr:spPr>
          <a:xfrm>
            <a:off x="10083450" y="3433111"/>
            <a:ext cx="866776" cy="390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76E96B5-A2C9-4534-B9F0-0768CA998BF2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Extremadura 1.471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104">
        <xdr:nvSpPr>
          <xdr:cNvPr id="101" name="CuadroTexto 100"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 txBox="1"/>
        </xdr:nvSpPr>
        <xdr:spPr>
          <a:xfrm>
            <a:off x="11242274" y="2717960"/>
            <a:ext cx="591010" cy="390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6C4975A8-885C-4CE7-86E2-E73A3D3DB682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Madrid 125 GWh</a:t>
            </a:fld>
            <a:endParaRPr lang="es-ES" sz="900" b="1" i="0" u="none" strike="noStrike">
              <a:solidFill>
                <a:srgbClr val="006699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E107">
        <xdr:nvSpPr>
          <xdr:cNvPr id="102" name="CuadroTexto 101"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SpPr txBox="1"/>
        </xdr:nvSpPr>
        <xdr:spPr>
          <a:xfrm>
            <a:off x="12215640" y="1435254"/>
            <a:ext cx="614540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0C37DAE-41E2-4D95-839D-A2ABB0FB2AB6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Navarra 540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4</xdr:col>
      <xdr:colOff>2790825</xdr:colOff>
      <xdr:row>35</xdr:row>
      <xdr:rowOff>19050</xdr:rowOff>
    </xdr:from>
    <xdr:to>
      <xdr:col>4</xdr:col>
      <xdr:colOff>3286125</xdr:colOff>
      <xdr:row>38</xdr:row>
      <xdr:rowOff>108794</xdr:rowOff>
    </xdr:to>
    <xdr:sp macro="" textlink="'Data 1'!E100">
      <xdr:nvSpPr>
        <xdr:cNvPr id="123" name="CuadroTexto 122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SpPr txBox="1"/>
      </xdr:nvSpPr>
      <xdr:spPr>
        <a:xfrm>
          <a:off x="4714875" y="5638800"/>
          <a:ext cx="495300" cy="518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D9470780-EE0D-4C2B-BA66-116D35681208}" type="TxLink">
            <a:rPr lang="en-U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Ceuta -</a:t>
          </a:fld>
          <a:endParaRPr lang="es-ES" sz="800" b="1" i="0" u="none" strike="noStrike">
            <a:solidFill>
              <a:srgbClr val="006699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3819525</xdr:colOff>
      <xdr:row>36</xdr:row>
      <xdr:rowOff>19050</xdr:rowOff>
    </xdr:from>
    <xdr:to>
      <xdr:col>4</xdr:col>
      <xdr:colOff>4314825</xdr:colOff>
      <xdr:row>39</xdr:row>
      <xdr:rowOff>0</xdr:rowOff>
    </xdr:to>
    <xdr:sp macro="" textlink="'Data 1'!E105">
      <xdr:nvSpPr>
        <xdr:cNvPr id="124" name="CuadroTexto 123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SpPr txBox="1"/>
      </xdr:nvSpPr>
      <xdr:spPr>
        <a:xfrm>
          <a:off x="5743575" y="5781675"/>
          <a:ext cx="49530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EDA3E6EE-9390-4A18-82DF-9E8FF9860BFC}" type="TxLink">
            <a:rPr lang="en-US" sz="800" b="1" i="0" u="none" strike="noStrike">
              <a:solidFill>
                <a:srgbClr val="006699"/>
              </a:solidFill>
              <a:latin typeface="Arial"/>
              <a:ea typeface="+mn-ea"/>
              <a:cs typeface="Arial"/>
            </a:rPr>
            <a:pPr marL="0" indent="0" algn="ctr"/>
            <a:t>Melilla -</a:t>
          </a:fld>
          <a:endParaRPr lang="es-ES" sz="800" b="1" i="0" u="none" strike="noStrike">
            <a:solidFill>
              <a:srgbClr val="006699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5448300</xdr:colOff>
      <xdr:row>37</xdr:row>
      <xdr:rowOff>66675</xdr:rowOff>
    </xdr:from>
    <xdr:to>
      <xdr:col>4</xdr:col>
      <xdr:colOff>7362825</xdr:colOff>
      <xdr:row>42</xdr:row>
      <xdr:rowOff>123825</xdr:rowOff>
    </xdr:to>
    <xdr:pic>
      <xdr:nvPicPr>
        <xdr:cNvPr id="122" name="Imagen 121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5972175"/>
          <a:ext cx="19145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19050</xdr:rowOff>
    </xdr:from>
    <xdr:to>
      <xdr:col>4</xdr:col>
      <xdr:colOff>7020000</xdr:colOff>
      <xdr:row>23</xdr:row>
      <xdr:rowOff>146325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5</xdr:row>
      <xdr:rowOff>152400</xdr:rowOff>
    </xdr:from>
    <xdr:to>
      <xdr:col>5</xdr:col>
      <xdr:colOff>28650</xdr:colOff>
      <xdr:row>23</xdr:row>
      <xdr:rowOff>108225</xdr:rowOff>
    </xdr:to>
    <xdr:graphicFrame macro="">
      <xdr:nvGraphicFramePr>
        <xdr:cNvPr id="5" name="40 Gráfic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5"/>
  <sheetViews>
    <sheetView showGridLines="0" showRowColHeaders="0" showOutlineSymbols="0" zoomScaleNormal="100" workbookViewId="0">
      <selection activeCell="E8" sqref="E8"/>
    </sheetView>
  </sheetViews>
  <sheetFormatPr baseColWidth="10" defaultColWidth="11.453125" defaultRowHeight="12.5"/>
  <cols>
    <col min="1" max="1" width="0.1796875" style="35" customWidth="1"/>
    <col min="2" max="2" width="2.54296875" style="35" customWidth="1"/>
    <col min="3" max="3" width="16.453125" style="35" customWidth="1"/>
    <col min="4" max="4" width="4.54296875" style="35" customWidth="1"/>
    <col min="5" max="5" width="95.54296875" style="35" customWidth="1"/>
    <col min="6" max="16384" width="11.453125" style="35"/>
  </cols>
  <sheetData>
    <row r="1" spans="2:15" ht="0.75" customHeight="1"/>
    <row r="2" spans="2:15" ht="21" customHeight="1">
      <c r="B2" s="35" t="s">
        <v>40</v>
      </c>
      <c r="C2" s="36"/>
      <c r="D2" s="36"/>
      <c r="E2" s="24" t="s">
        <v>34</v>
      </c>
    </row>
    <row r="3" spans="2:15" ht="15" customHeight="1">
      <c r="C3" s="36"/>
      <c r="D3" s="36"/>
      <c r="E3" s="24" t="s">
        <v>152</v>
      </c>
    </row>
    <row r="4" spans="2:15" s="38" customFormat="1" ht="20.25" customHeight="1">
      <c r="B4" s="37"/>
      <c r="C4" s="25" t="s">
        <v>42</v>
      </c>
      <c r="E4" s="175" t="s">
        <v>153</v>
      </c>
    </row>
    <row r="5" spans="2:15" s="38" customFormat="1" ht="8.25" customHeight="1">
      <c r="B5" s="37"/>
      <c r="C5" s="39"/>
    </row>
    <row r="6" spans="2:15" s="38" customFormat="1" ht="3" customHeight="1">
      <c r="B6" s="37"/>
      <c r="C6" s="39"/>
    </row>
    <row r="7" spans="2:15" s="38" customFormat="1" ht="7.5" customHeight="1">
      <c r="B7" s="37"/>
      <c r="C7" s="40"/>
      <c r="D7" s="41"/>
      <c r="E7" s="41"/>
    </row>
    <row r="8" spans="2:15" s="38" customFormat="1" ht="12.65" customHeight="1">
      <c r="B8" s="37"/>
      <c r="C8" s="42"/>
      <c r="D8" s="43" t="s">
        <v>41</v>
      </c>
      <c r="E8" s="105" t="str">
        <f>'C1'!C7</f>
        <v>Potencia hidráulica instalada. Sistema eléctrico nacional</v>
      </c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2:15" ht="12.65" customHeight="1">
      <c r="D9" s="43" t="s">
        <v>41</v>
      </c>
      <c r="E9" s="105" t="str">
        <f>'C2'!$C$7</f>
        <v xml:space="preserve">Potencia hidráulica instalada a 31.12.2020. 
Sistema eléctrico nacional por CC. AA. </v>
      </c>
    </row>
    <row r="10" spans="2:15" ht="12.65" customHeight="1">
      <c r="D10" s="43" t="s">
        <v>41</v>
      </c>
      <c r="E10" s="105" t="str">
        <f>'C3'!C7</f>
        <v>Potencia hidráulica de cada comunidad autónoma sobre la potencia hidráulica nacional</v>
      </c>
    </row>
    <row r="11" spans="2:15" ht="12.65" customHeight="1">
      <c r="D11" s="43" t="s">
        <v>41</v>
      </c>
      <c r="E11" s="105" t="str">
        <f>'C4'!C7</f>
        <v>Distribución geográfica peninsular de las instalaciones de energía hidráulica  a 31.12.2020</v>
      </c>
    </row>
    <row r="12" spans="2:15" ht="12.65" customHeight="1">
      <c r="D12" s="43" t="s">
        <v>41</v>
      </c>
      <c r="E12" s="105" t="str">
        <f>'C5'!C7</f>
        <v xml:space="preserve">Generación hidráulica. 
Sistema eléctrico nacional
</v>
      </c>
    </row>
    <row r="13" spans="2:15" ht="12.65" customHeight="1">
      <c r="D13" s="43" t="s">
        <v>41</v>
      </c>
      <c r="E13" s="105" t="str">
        <f>'C6'!C7</f>
        <v xml:space="preserve">Generación hidráulica en 2020. 
Sistema eléctrico nacional por CC. AA. </v>
      </c>
    </row>
    <row r="14" spans="2:15" ht="12.65" customHeight="1">
      <c r="D14" s="43" t="s">
        <v>41</v>
      </c>
      <c r="E14" s="105" t="str">
        <f>'C7'!C7</f>
        <v>Generaciión hidráulica de cada comunidad autónoma sobre la generación hidráulica nacional</v>
      </c>
    </row>
    <row r="15" spans="2:15" ht="12.65" customHeight="1">
      <c r="D15" s="43" t="s">
        <v>41</v>
      </c>
      <c r="E15" s="105" t="str">
        <f>'C8'!C7</f>
        <v xml:space="preserve">Generación hidráulica por cuencas hidrográficas. 
Sistema eléctrico peninsular
</v>
      </c>
    </row>
    <row r="16" spans="2:15" ht="12.65" customHeight="1">
      <c r="D16" s="43" t="s">
        <v>41</v>
      </c>
      <c r="E16" s="105" t="str">
        <f>'C9'!C7</f>
        <v xml:space="preserve">Participación de la hidráulica en la generación total. 
Sistema eléctrico nacional. </v>
      </c>
    </row>
    <row r="17" spans="3:5" ht="12.65" customHeight="1">
      <c r="D17" s="43" t="s">
        <v>41</v>
      </c>
      <c r="E17" s="105" t="str">
        <f>'C10'!C7</f>
        <v xml:space="preserve">Generación hidráulica, máximos mensuales y participación en la generación total.
Sistema eléctrico nacional
</v>
      </c>
    </row>
    <row r="18" spans="3:5" ht="12.65" customHeight="1">
      <c r="D18" s="43" t="s">
        <v>41</v>
      </c>
      <c r="E18" s="105" t="str">
        <f>'C11'!C7</f>
        <v>Perfil medio horario de la hidráulica sobre la generación total en 2020. Sistema eléctrico nacional</v>
      </c>
    </row>
    <row r="19" spans="3:5" ht="12.65" customHeight="1">
      <c r="D19" s="43" t="s">
        <v>41</v>
      </c>
      <c r="E19" s="105" t="str">
        <f>'C12'!C7</f>
        <v>Potencia instalada y reservas hidroeléctricas a 31 de diciembre de 2020 por cuencias hidrográficas</v>
      </c>
    </row>
    <row r="20" spans="3:5" ht="12.65" customHeight="1">
      <c r="C20" s="45"/>
      <c r="D20" s="43" t="s">
        <v>41</v>
      </c>
      <c r="E20" s="105" t="str">
        <f>'C13'!C7</f>
        <v>Valores extremos de las reservas peninsulares</v>
      </c>
    </row>
    <row r="21" spans="3:5" ht="12.65" customHeight="1">
      <c r="D21" s="43" t="s">
        <v>41</v>
      </c>
      <c r="E21" s="105" t="str">
        <f>'C14'!C7</f>
        <v>Reservas hidroeléctricas totales.
Sistema eléctrico peninsular</v>
      </c>
    </row>
    <row r="22" spans="3:5" ht="12.65" customHeight="1">
      <c r="D22" s="43" t="s">
        <v>41</v>
      </c>
      <c r="E22" s="105" t="str">
        <f>'C15'!C7</f>
        <v>Evolución del índice de producible hidráulico</v>
      </c>
    </row>
    <row r="23" spans="3:5" ht="12.65" customHeight="1">
      <c r="D23" s="43" t="s">
        <v>41</v>
      </c>
      <c r="E23" s="105" t="str">
        <f>'C16'!C7</f>
        <v>Energía producible hidráulica diaria comparada con el producible medio histórico. Sistema eléctrico peninsular</v>
      </c>
    </row>
    <row r="24" spans="3:5" ht="12.65" customHeight="1">
      <c r="D24" s="43" t="s">
        <v>41</v>
      </c>
      <c r="E24" s="105" t="str">
        <f>'C17'!C7</f>
        <v>Generación hidráulica sobre generación total en los países miembros de ENTSO-E en 2020</v>
      </c>
    </row>
    <row r="25" spans="3:5" ht="6.75" customHeight="1"/>
  </sheetData>
  <hyperlinks>
    <hyperlink ref="C4" location="Indice!A1" display="Indice!A1" xr:uid="{00000000-0004-0000-0000-000000000000}"/>
    <hyperlink ref="E8" location="'C1'!A1" display="Potencia eólica instalada. Sistema eléctrico nacional" xr:uid="{00000000-0004-0000-0000-000001000000}"/>
    <hyperlink ref="E9" location="'C2'!A1" display="Potencia eólica instalada a 31.12.2015. Sistema eléctrico nacional por CC.AA. " xr:uid="{00000000-0004-0000-0000-000002000000}"/>
    <hyperlink ref="E10" location="'C3'!A1" display="Participación de la potencia eólica de cada CC.AA. sobre el total a 31.12.2015. Sistema eléctrico nacional " xr:uid="{00000000-0004-0000-0000-000003000000}"/>
    <hyperlink ref="E11" location="'C4'!A1" display="Distribución geográfica peninsular de la potencia eólica instalada a 31.12.2015. " xr:uid="{00000000-0004-0000-0000-000004000000}"/>
    <hyperlink ref="E12" location="'C5'!A1" display="Generación eólica. Sistema eléctrico nacional" xr:uid="{00000000-0004-0000-0000-000005000000}"/>
    <hyperlink ref="E13" location="'C6'!A1" display="Generación eólica en 2015. Sistema eléctrico nacional por CC.AA. " xr:uid="{00000000-0004-0000-0000-000006000000}"/>
    <hyperlink ref="E15" location="'C8'!A1" display="'C8'!A1" xr:uid="{00000000-0004-0000-0000-000007000000}"/>
    <hyperlink ref="E16" location="'C9'!A1" display="'C9'!A1" xr:uid="{00000000-0004-0000-0000-000008000000}"/>
    <hyperlink ref="E17" location="'C10'!A1" display="'C10'!A1" xr:uid="{00000000-0004-0000-0000-000009000000}"/>
    <hyperlink ref="E18" location="'C11'!A1" display="'C11'!A1" xr:uid="{00000000-0004-0000-0000-00000A000000}"/>
    <hyperlink ref="E19" location="'C12'!A1" display="'C12'!A1" xr:uid="{00000000-0004-0000-0000-00000B000000}"/>
    <hyperlink ref="E20" location="'C13'!A1" display="'C13'!A1" xr:uid="{00000000-0004-0000-0000-00000C000000}"/>
    <hyperlink ref="E21" location="'C14'!A1" display="'C14'!A1" xr:uid="{00000000-0004-0000-0000-00000D000000}"/>
    <hyperlink ref="E22" location="'C15'!A1" display="'C15'!A1" xr:uid="{00000000-0004-0000-0000-00000E000000}"/>
    <hyperlink ref="E23" location="'C16'!A1" display="'C16'!A1" xr:uid="{00000000-0004-0000-0000-00000F000000}"/>
    <hyperlink ref="E14" location="'C7'!A1" display="'C7'!A1" xr:uid="{00000000-0004-0000-0000-000011000000}"/>
    <hyperlink ref="E24" location="'C17'!A1" display="'C17'!A1" xr:uid="{B4A2560D-030C-4C48-B24D-D43AA8F6F3A8}"/>
  </hyperlinks>
  <printOptions horizontalCentered="1" verticalCentered="1"/>
  <pageMargins left="0.39370078740157483" right="0.78740157480314965" top="0.39370078740157483" bottom="0.98425196850393704" header="0" footer="0"/>
  <pageSetup paperSize="9" scale="5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1">
    <pageSetUpPr autoPageBreaks="0"/>
  </sheetPr>
  <dimension ref="C1:U28"/>
  <sheetViews>
    <sheetView showGridLines="0" showRowColHeaders="0" showOutlineSymbols="0" topLeftCell="A11" zoomScaleNormal="100" workbookViewId="0">
      <selection activeCell="E27" sqref="E27"/>
    </sheetView>
  </sheetViews>
  <sheetFormatPr baseColWidth="10" defaultRowHeight="10"/>
  <cols>
    <col min="1" max="1" width="0.1796875" style="3" customWidth="1"/>
    <col min="2" max="2" width="2.54296875" style="3" customWidth="1"/>
    <col min="3" max="3" width="23.54296875" style="3" customWidth="1"/>
    <col min="4" max="4" width="1.453125" style="4" customWidth="1"/>
    <col min="5" max="5" width="105.54296875" style="3" customWidth="1"/>
    <col min="6" max="8" width="6.81640625" style="3" customWidth="1"/>
    <col min="9" max="10" width="6.453125" style="3" customWidth="1"/>
    <col min="11" max="11" width="6.81640625" style="3" customWidth="1"/>
    <col min="12" max="14" width="6.453125" style="3" customWidth="1"/>
    <col min="15" max="15" width="6.81640625" style="3" customWidth="1"/>
    <col min="16" max="22" width="6.453125" style="3" customWidth="1"/>
    <col min="23" max="23" width="7.453125" style="3" customWidth="1"/>
    <col min="24" max="256" width="11.453125" style="3"/>
    <col min="257" max="257" width="0.1796875" style="3" customWidth="1"/>
    <col min="258" max="258" width="2.54296875" style="3" customWidth="1"/>
    <col min="259" max="259" width="15.453125" style="3" customWidth="1"/>
    <col min="260" max="260" width="1.453125" style="3" customWidth="1"/>
    <col min="261" max="261" width="71.453125" style="3" customWidth="1"/>
    <col min="262" max="264" width="6.81640625" style="3" customWidth="1"/>
    <col min="265" max="266" width="6.453125" style="3" customWidth="1"/>
    <col min="267" max="267" width="6.81640625" style="3" customWidth="1"/>
    <col min="268" max="270" width="6.453125" style="3" customWidth="1"/>
    <col min="271" max="271" width="6.81640625" style="3" customWidth="1"/>
    <col min="272" max="278" width="6.453125" style="3" customWidth="1"/>
    <col min="279" max="279" width="7.453125" style="3" customWidth="1"/>
    <col min="280" max="512" width="11.453125" style="3"/>
    <col min="513" max="513" width="0.1796875" style="3" customWidth="1"/>
    <col min="514" max="514" width="2.54296875" style="3" customWidth="1"/>
    <col min="515" max="515" width="15.453125" style="3" customWidth="1"/>
    <col min="516" max="516" width="1.453125" style="3" customWidth="1"/>
    <col min="517" max="517" width="71.453125" style="3" customWidth="1"/>
    <col min="518" max="520" width="6.81640625" style="3" customWidth="1"/>
    <col min="521" max="522" width="6.453125" style="3" customWidth="1"/>
    <col min="523" max="523" width="6.81640625" style="3" customWidth="1"/>
    <col min="524" max="526" width="6.453125" style="3" customWidth="1"/>
    <col min="527" max="527" width="6.81640625" style="3" customWidth="1"/>
    <col min="528" max="534" width="6.453125" style="3" customWidth="1"/>
    <col min="535" max="535" width="7.453125" style="3" customWidth="1"/>
    <col min="536" max="768" width="11.453125" style="3"/>
    <col min="769" max="769" width="0.1796875" style="3" customWidth="1"/>
    <col min="770" max="770" width="2.54296875" style="3" customWidth="1"/>
    <col min="771" max="771" width="15.453125" style="3" customWidth="1"/>
    <col min="772" max="772" width="1.453125" style="3" customWidth="1"/>
    <col min="773" max="773" width="71.453125" style="3" customWidth="1"/>
    <col min="774" max="776" width="6.81640625" style="3" customWidth="1"/>
    <col min="777" max="778" width="6.453125" style="3" customWidth="1"/>
    <col min="779" max="779" width="6.81640625" style="3" customWidth="1"/>
    <col min="780" max="782" width="6.453125" style="3" customWidth="1"/>
    <col min="783" max="783" width="6.81640625" style="3" customWidth="1"/>
    <col min="784" max="790" width="6.453125" style="3" customWidth="1"/>
    <col min="791" max="791" width="7.453125" style="3" customWidth="1"/>
    <col min="792" max="1024" width="11.453125" style="3"/>
    <col min="1025" max="1025" width="0.1796875" style="3" customWidth="1"/>
    <col min="1026" max="1026" width="2.54296875" style="3" customWidth="1"/>
    <col min="1027" max="1027" width="15.453125" style="3" customWidth="1"/>
    <col min="1028" max="1028" width="1.453125" style="3" customWidth="1"/>
    <col min="1029" max="1029" width="71.453125" style="3" customWidth="1"/>
    <col min="1030" max="1032" width="6.81640625" style="3" customWidth="1"/>
    <col min="1033" max="1034" width="6.453125" style="3" customWidth="1"/>
    <col min="1035" max="1035" width="6.81640625" style="3" customWidth="1"/>
    <col min="1036" max="1038" width="6.453125" style="3" customWidth="1"/>
    <col min="1039" max="1039" width="6.81640625" style="3" customWidth="1"/>
    <col min="1040" max="1046" width="6.453125" style="3" customWidth="1"/>
    <col min="1047" max="1047" width="7.453125" style="3" customWidth="1"/>
    <col min="1048" max="1280" width="11.453125" style="3"/>
    <col min="1281" max="1281" width="0.1796875" style="3" customWidth="1"/>
    <col min="1282" max="1282" width="2.54296875" style="3" customWidth="1"/>
    <col min="1283" max="1283" width="15.453125" style="3" customWidth="1"/>
    <col min="1284" max="1284" width="1.453125" style="3" customWidth="1"/>
    <col min="1285" max="1285" width="71.453125" style="3" customWidth="1"/>
    <col min="1286" max="1288" width="6.81640625" style="3" customWidth="1"/>
    <col min="1289" max="1290" width="6.453125" style="3" customWidth="1"/>
    <col min="1291" max="1291" width="6.81640625" style="3" customWidth="1"/>
    <col min="1292" max="1294" width="6.453125" style="3" customWidth="1"/>
    <col min="1295" max="1295" width="6.81640625" style="3" customWidth="1"/>
    <col min="1296" max="1302" width="6.453125" style="3" customWidth="1"/>
    <col min="1303" max="1303" width="7.453125" style="3" customWidth="1"/>
    <col min="1304" max="1536" width="11.453125" style="3"/>
    <col min="1537" max="1537" width="0.1796875" style="3" customWidth="1"/>
    <col min="1538" max="1538" width="2.54296875" style="3" customWidth="1"/>
    <col min="1539" max="1539" width="15.453125" style="3" customWidth="1"/>
    <col min="1540" max="1540" width="1.453125" style="3" customWidth="1"/>
    <col min="1541" max="1541" width="71.453125" style="3" customWidth="1"/>
    <col min="1542" max="1544" width="6.81640625" style="3" customWidth="1"/>
    <col min="1545" max="1546" width="6.453125" style="3" customWidth="1"/>
    <col min="1547" max="1547" width="6.81640625" style="3" customWidth="1"/>
    <col min="1548" max="1550" width="6.453125" style="3" customWidth="1"/>
    <col min="1551" max="1551" width="6.81640625" style="3" customWidth="1"/>
    <col min="1552" max="1558" width="6.453125" style="3" customWidth="1"/>
    <col min="1559" max="1559" width="7.453125" style="3" customWidth="1"/>
    <col min="1560" max="1792" width="11.453125" style="3"/>
    <col min="1793" max="1793" width="0.1796875" style="3" customWidth="1"/>
    <col min="1794" max="1794" width="2.54296875" style="3" customWidth="1"/>
    <col min="1795" max="1795" width="15.453125" style="3" customWidth="1"/>
    <col min="1796" max="1796" width="1.453125" style="3" customWidth="1"/>
    <col min="1797" max="1797" width="71.453125" style="3" customWidth="1"/>
    <col min="1798" max="1800" width="6.81640625" style="3" customWidth="1"/>
    <col min="1801" max="1802" width="6.453125" style="3" customWidth="1"/>
    <col min="1803" max="1803" width="6.81640625" style="3" customWidth="1"/>
    <col min="1804" max="1806" width="6.453125" style="3" customWidth="1"/>
    <col min="1807" max="1807" width="6.81640625" style="3" customWidth="1"/>
    <col min="1808" max="1814" width="6.453125" style="3" customWidth="1"/>
    <col min="1815" max="1815" width="7.453125" style="3" customWidth="1"/>
    <col min="1816" max="2048" width="11.453125" style="3"/>
    <col min="2049" max="2049" width="0.1796875" style="3" customWidth="1"/>
    <col min="2050" max="2050" width="2.54296875" style="3" customWidth="1"/>
    <col min="2051" max="2051" width="15.453125" style="3" customWidth="1"/>
    <col min="2052" max="2052" width="1.453125" style="3" customWidth="1"/>
    <col min="2053" max="2053" width="71.453125" style="3" customWidth="1"/>
    <col min="2054" max="2056" width="6.81640625" style="3" customWidth="1"/>
    <col min="2057" max="2058" width="6.453125" style="3" customWidth="1"/>
    <col min="2059" max="2059" width="6.81640625" style="3" customWidth="1"/>
    <col min="2060" max="2062" width="6.453125" style="3" customWidth="1"/>
    <col min="2063" max="2063" width="6.81640625" style="3" customWidth="1"/>
    <col min="2064" max="2070" width="6.453125" style="3" customWidth="1"/>
    <col min="2071" max="2071" width="7.453125" style="3" customWidth="1"/>
    <col min="2072" max="2304" width="11.453125" style="3"/>
    <col min="2305" max="2305" width="0.1796875" style="3" customWidth="1"/>
    <col min="2306" max="2306" width="2.54296875" style="3" customWidth="1"/>
    <col min="2307" max="2307" width="15.453125" style="3" customWidth="1"/>
    <col min="2308" max="2308" width="1.453125" style="3" customWidth="1"/>
    <col min="2309" max="2309" width="71.453125" style="3" customWidth="1"/>
    <col min="2310" max="2312" width="6.81640625" style="3" customWidth="1"/>
    <col min="2313" max="2314" width="6.453125" style="3" customWidth="1"/>
    <col min="2315" max="2315" width="6.81640625" style="3" customWidth="1"/>
    <col min="2316" max="2318" width="6.453125" style="3" customWidth="1"/>
    <col min="2319" max="2319" width="6.81640625" style="3" customWidth="1"/>
    <col min="2320" max="2326" width="6.453125" style="3" customWidth="1"/>
    <col min="2327" max="2327" width="7.453125" style="3" customWidth="1"/>
    <col min="2328" max="2560" width="11.453125" style="3"/>
    <col min="2561" max="2561" width="0.1796875" style="3" customWidth="1"/>
    <col min="2562" max="2562" width="2.54296875" style="3" customWidth="1"/>
    <col min="2563" max="2563" width="15.453125" style="3" customWidth="1"/>
    <col min="2564" max="2564" width="1.453125" style="3" customWidth="1"/>
    <col min="2565" max="2565" width="71.453125" style="3" customWidth="1"/>
    <col min="2566" max="2568" width="6.81640625" style="3" customWidth="1"/>
    <col min="2569" max="2570" width="6.453125" style="3" customWidth="1"/>
    <col min="2571" max="2571" width="6.81640625" style="3" customWidth="1"/>
    <col min="2572" max="2574" width="6.453125" style="3" customWidth="1"/>
    <col min="2575" max="2575" width="6.81640625" style="3" customWidth="1"/>
    <col min="2576" max="2582" width="6.453125" style="3" customWidth="1"/>
    <col min="2583" max="2583" width="7.453125" style="3" customWidth="1"/>
    <col min="2584" max="2816" width="11.453125" style="3"/>
    <col min="2817" max="2817" width="0.1796875" style="3" customWidth="1"/>
    <col min="2818" max="2818" width="2.54296875" style="3" customWidth="1"/>
    <col min="2819" max="2819" width="15.453125" style="3" customWidth="1"/>
    <col min="2820" max="2820" width="1.453125" style="3" customWidth="1"/>
    <col min="2821" max="2821" width="71.453125" style="3" customWidth="1"/>
    <col min="2822" max="2824" width="6.81640625" style="3" customWidth="1"/>
    <col min="2825" max="2826" width="6.453125" style="3" customWidth="1"/>
    <col min="2827" max="2827" width="6.81640625" style="3" customWidth="1"/>
    <col min="2828" max="2830" width="6.453125" style="3" customWidth="1"/>
    <col min="2831" max="2831" width="6.81640625" style="3" customWidth="1"/>
    <col min="2832" max="2838" width="6.453125" style="3" customWidth="1"/>
    <col min="2839" max="2839" width="7.453125" style="3" customWidth="1"/>
    <col min="2840" max="3072" width="11.453125" style="3"/>
    <col min="3073" max="3073" width="0.1796875" style="3" customWidth="1"/>
    <col min="3074" max="3074" width="2.54296875" style="3" customWidth="1"/>
    <col min="3075" max="3075" width="15.453125" style="3" customWidth="1"/>
    <col min="3076" max="3076" width="1.453125" style="3" customWidth="1"/>
    <col min="3077" max="3077" width="71.453125" style="3" customWidth="1"/>
    <col min="3078" max="3080" width="6.81640625" style="3" customWidth="1"/>
    <col min="3081" max="3082" width="6.453125" style="3" customWidth="1"/>
    <col min="3083" max="3083" width="6.81640625" style="3" customWidth="1"/>
    <col min="3084" max="3086" width="6.453125" style="3" customWidth="1"/>
    <col min="3087" max="3087" width="6.81640625" style="3" customWidth="1"/>
    <col min="3088" max="3094" width="6.453125" style="3" customWidth="1"/>
    <col min="3095" max="3095" width="7.453125" style="3" customWidth="1"/>
    <col min="3096" max="3328" width="11.453125" style="3"/>
    <col min="3329" max="3329" width="0.1796875" style="3" customWidth="1"/>
    <col min="3330" max="3330" width="2.54296875" style="3" customWidth="1"/>
    <col min="3331" max="3331" width="15.453125" style="3" customWidth="1"/>
    <col min="3332" max="3332" width="1.453125" style="3" customWidth="1"/>
    <col min="3333" max="3333" width="71.453125" style="3" customWidth="1"/>
    <col min="3334" max="3336" width="6.81640625" style="3" customWidth="1"/>
    <col min="3337" max="3338" width="6.453125" style="3" customWidth="1"/>
    <col min="3339" max="3339" width="6.81640625" style="3" customWidth="1"/>
    <col min="3340" max="3342" width="6.453125" style="3" customWidth="1"/>
    <col min="3343" max="3343" width="6.81640625" style="3" customWidth="1"/>
    <col min="3344" max="3350" width="6.453125" style="3" customWidth="1"/>
    <col min="3351" max="3351" width="7.453125" style="3" customWidth="1"/>
    <col min="3352" max="3584" width="11.453125" style="3"/>
    <col min="3585" max="3585" width="0.1796875" style="3" customWidth="1"/>
    <col min="3586" max="3586" width="2.54296875" style="3" customWidth="1"/>
    <col min="3587" max="3587" width="15.453125" style="3" customWidth="1"/>
    <col min="3588" max="3588" width="1.453125" style="3" customWidth="1"/>
    <col min="3589" max="3589" width="71.453125" style="3" customWidth="1"/>
    <col min="3590" max="3592" width="6.81640625" style="3" customWidth="1"/>
    <col min="3593" max="3594" width="6.453125" style="3" customWidth="1"/>
    <col min="3595" max="3595" width="6.81640625" style="3" customWidth="1"/>
    <col min="3596" max="3598" width="6.453125" style="3" customWidth="1"/>
    <col min="3599" max="3599" width="6.81640625" style="3" customWidth="1"/>
    <col min="3600" max="3606" width="6.453125" style="3" customWidth="1"/>
    <col min="3607" max="3607" width="7.453125" style="3" customWidth="1"/>
    <col min="3608" max="3840" width="11.453125" style="3"/>
    <col min="3841" max="3841" width="0.1796875" style="3" customWidth="1"/>
    <col min="3842" max="3842" width="2.54296875" style="3" customWidth="1"/>
    <col min="3843" max="3843" width="15.453125" style="3" customWidth="1"/>
    <col min="3844" max="3844" width="1.453125" style="3" customWidth="1"/>
    <col min="3845" max="3845" width="71.453125" style="3" customWidth="1"/>
    <col min="3846" max="3848" width="6.81640625" style="3" customWidth="1"/>
    <col min="3849" max="3850" width="6.453125" style="3" customWidth="1"/>
    <col min="3851" max="3851" width="6.81640625" style="3" customWidth="1"/>
    <col min="3852" max="3854" width="6.453125" style="3" customWidth="1"/>
    <col min="3855" max="3855" width="6.81640625" style="3" customWidth="1"/>
    <col min="3856" max="3862" width="6.453125" style="3" customWidth="1"/>
    <col min="3863" max="3863" width="7.453125" style="3" customWidth="1"/>
    <col min="3864" max="4096" width="11.453125" style="3"/>
    <col min="4097" max="4097" width="0.1796875" style="3" customWidth="1"/>
    <col min="4098" max="4098" width="2.54296875" style="3" customWidth="1"/>
    <col min="4099" max="4099" width="15.453125" style="3" customWidth="1"/>
    <col min="4100" max="4100" width="1.453125" style="3" customWidth="1"/>
    <col min="4101" max="4101" width="71.453125" style="3" customWidth="1"/>
    <col min="4102" max="4104" width="6.81640625" style="3" customWidth="1"/>
    <col min="4105" max="4106" width="6.453125" style="3" customWidth="1"/>
    <col min="4107" max="4107" width="6.81640625" style="3" customWidth="1"/>
    <col min="4108" max="4110" width="6.453125" style="3" customWidth="1"/>
    <col min="4111" max="4111" width="6.81640625" style="3" customWidth="1"/>
    <col min="4112" max="4118" width="6.453125" style="3" customWidth="1"/>
    <col min="4119" max="4119" width="7.453125" style="3" customWidth="1"/>
    <col min="4120" max="4352" width="11.453125" style="3"/>
    <col min="4353" max="4353" width="0.1796875" style="3" customWidth="1"/>
    <col min="4354" max="4354" width="2.54296875" style="3" customWidth="1"/>
    <col min="4355" max="4355" width="15.453125" style="3" customWidth="1"/>
    <col min="4356" max="4356" width="1.453125" style="3" customWidth="1"/>
    <col min="4357" max="4357" width="71.453125" style="3" customWidth="1"/>
    <col min="4358" max="4360" width="6.81640625" style="3" customWidth="1"/>
    <col min="4361" max="4362" width="6.453125" style="3" customWidth="1"/>
    <col min="4363" max="4363" width="6.81640625" style="3" customWidth="1"/>
    <col min="4364" max="4366" width="6.453125" style="3" customWidth="1"/>
    <col min="4367" max="4367" width="6.81640625" style="3" customWidth="1"/>
    <col min="4368" max="4374" width="6.453125" style="3" customWidth="1"/>
    <col min="4375" max="4375" width="7.453125" style="3" customWidth="1"/>
    <col min="4376" max="4608" width="11.453125" style="3"/>
    <col min="4609" max="4609" width="0.1796875" style="3" customWidth="1"/>
    <col min="4610" max="4610" width="2.54296875" style="3" customWidth="1"/>
    <col min="4611" max="4611" width="15.453125" style="3" customWidth="1"/>
    <col min="4612" max="4612" width="1.453125" style="3" customWidth="1"/>
    <col min="4613" max="4613" width="71.453125" style="3" customWidth="1"/>
    <col min="4614" max="4616" width="6.81640625" style="3" customWidth="1"/>
    <col min="4617" max="4618" width="6.453125" style="3" customWidth="1"/>
    <col min="4619" max="4619" width="6.81640625" style="3" customWidth="1"/>
    <col min="4620" max="4622" width="6.453125" style="3" customWidth="1"/>
    <col min="4623" max="4623" width="6.81640625" style="3" customWidth="1"/>
    <col min="4624" max="4630" width="6.453125" style="3" customWidth="1"/>
    <col min="4631" max="4631" width="7.453125" style="3" customWidth="1"/>
    <col min="4632" max="4864" width="11.453125" style="3"/>
    <col min="4865" max="4865" width="0.1796875" style="3" customWidth="1"/>
    <col min="4866" max="4866" width="2.54296875" style="3" customWidth="1"/>
    <col min="4867" max="4867" width="15.453125" style="3" customWidth="1"/>
    <col min="4868" max="4868" width="1.453125" style="3" customWidth="1"/>
    <col min="4869" max="4869" width="71.453125" style="3" customWidth="1"/>
    <col min="4870" max="4872" width="6.81640625" style="3" customWidth="1"/>
    <col min="4873" max="4874" width="6.453125" style="3" customWidth="1"/>
    <col min="4875" max="4875" width="6.81640625" style="3" customWidth="1"/>
    <col min="4876" max="4878" width="6.453125" style="3" customWidth="1"/>
    <col min="4879" max="4879" width="6.81640625" style="3" customWidth="1"/>
    <col min="4880" max="4886" width="6.453125" style="3" customWidth="1"/>
    <col min="4887" max="4887" width="7.453125" style="3" customWidth="1"/>
    <col min="4888" max="5120" width="11.453125" style="3"/>
    <col min="5121" max="5121" width="0.1796875" style="3" customWidth="1"/>
    <col min="5122" max="5122" width="2.54296875" style="3" customWidth="1"/>
    <col min="5123" max="5123" width="15.453125" style="3" customWidth="1"/>
    <col min="5124" max="5124" width="1.453125" style="3" customWidth="1"/>
    <col min="5125" max="5125" width="71.453125" style="3" customWidth="1"/>
    <col min="5126" max="5128" width="6.81640625" style="3" customWidth="1"/>
    <col min="5129" max="5130" width="6.453125" style="3" customWidth="1"/>
    <col min="5131" max="5131" width="6.81640625" style="3" customWidth="1"/>
    <col min="5132" max="5134" width="6.453125" style="3" customWidth="1"/>
    <col min="5135" max="5135" width="6.81640625" style="3" customWidth="1"/>
    <col min="5136" max="5142" width="6.453125" style="3" customWidth="1"/>
    <col min="5143" max="5143" width="7.453125" style="3" customWidth="1"/>
    <col min="5144" max="5376" width="11.453125" style="3"/>
    <col min="5377" max="5377" width="0.1796875" style="3" customWidth="1"/>
    <col min="5378" max="5378" width="2.54296875" style="3" customWidth="1"/>
    <col min="5379" max="5379" width="15.453125" style="3" customWidth="1"/>
    <col min="5380" max="5380" width="1.453125" style="3" customWidth="1"/>
    <col min="5381" max="5381" width="71.453125" style="3" customWidth="1"/>
    <col min="5382" max="5384" width="6.81640625" style="3" customWidth="1"/>
    <col min="5385" max="5386" width="6.453125" style="3" customWidth="1"/>
    <col min="5387" max="5387" width="6.81640625" style="3" customWidth="1"/>
    <col min="5388" max="5390" width="6.453125" style="3" customWidth="1"/>
    <col min="5391" max="5391" width="6.81640625" style="3" customWidth="1"/>
    <col min="5392" max="5398" width="6.453125" style="3" customWidth="1"/>
    <col min="5399" max="5399" width="7.453125" style="3" customWidth="1"/>
    <col min="5400" max="5632" width="11.453125" style="3"/>
    <col min="5633" max="5633" width="0.1796875" style="3" customWidth="1"/>
    <col min="5634" max="5634" width="2.54296875" style="3" customWidth="1"/>
    <col min="5635" max="5635" width="15.453125" style="3" customWidth="1"/>
    <col min="5636" max="5636" width="1.453125" style="3" customWidth="1"/>
    <col min="5637" max="5637" width="71.453125" style="3" customWidth="1"/>
    <col min="5638" max="5640" width="6.81640625" style="3" customWidth="1"/>
    <col min="5641" max="5642" width="6.453125" style="3" customWidth="1"/>
    <col min="5643" max="5643" width="6.81640625" style="3" customWidth="1"/>
    <col min="5644" max="5646" width="6.453125" style="3" customWidth="1"/>
    <col min="5647" max="5647" width="6.81640625" style="3" customWidth="1"/>
    <col min="5648" max="5654" width="6.453125" style="3" customWidth="1"/>
    <col min="5655" max="5655" width="7.453125" style="3" customWidth="1"/>
    <col min="5656" max="5888" width="11.453125" style="3"/>
    <col min="5889" max="5889" width="0.1796875" style="3" customWidth="1"/>
    <col min="5890" max="5890" width="2.54296875" style="3" customWidth="1"/>
    <col min="5891" max="5891" width="15.453125" style="3" customWidth="1"/>
    <col min="5892" max="5892" width="1.453125" style="3" customWidth="1"/>
    <col min="5893" max="5893" width="71.453125" style="3" customWidth="1"/>
    <col min="5894" max="5896" width="6.81640625" style="3" customWidth="1"/>
    <col min="5897" max="5898" width="6.453125" style="3" customWidth="1"/>
    <col min="5899" max="5899" width="6.81640625" style="3" customWidth="1"/>
    <col min="5900" max="5902" width="6.453125" style="3" customWidth="1"/>
    <col min="5903" max="5903" width="6.81640625" style="3" customWidth="1"/>
    <col min="5904" max="5910" width="6.453125" style="3" customWidth="1"/>
    <col min="5911" max="5911" width="7.453125" style="3" customWidth="1"/>
    <col min="5912" max="6144" width="11.453125" style="3"/>
    <col min="6145" max="6145" width="0.1796875" style="3" customWidth="1"/>
    <col min="6146" max="6146" width="2.54296875" style="3" customWidth="1"/>
    <col min="6147" max="6147" width="15.453125" style="3" customWidth="1"/>
    <col min="6148" max="6148" width="1.453125" style="3" customWidth="1"/>
    <col min="6149" max="6149" width="71.453125" style="3" customWidth="1"/>
    <col min="6150" max="6152" width="6.81640625" style="3" customWidth="1"/>
    <col min="6153" max="6154" width="6.453125" style="3" customWidth="1"/>
    <col min="6155" max="6155" width="6.81640625" style="3" customWidth="1"/>
    <col min="6156" max="6158" width="6.453125" style="3" customWidth="1"/>
    <col min="6159" max="6159" width="6.81640625" style="3" customWidth="1"/>
    <col min="6160" max="6166" width="6.453125" style="3" customWidth="1"/>
    <col min="6167" max="6167" width="7.453125" style="3" customWidth="1"/>
    <col min="6168" max="6400" width="11.453125" style="3"/>
    <col min="6401" max="6401" width="0.1796875" style="3" customWidth="1"/>
    <col min="6402" max="6402" width="2.54296875" style="3" customWidth="1"/>
    <col min="6403" max="6403" width="15.453125" style="3" customWidth="1"/>
    <col min="6404" max="6404" width="1.453125" style="3" customWidth="1"/>
    <col min="6405" max="6405" width="71.453125" style="3" customWidth="1"/>
    <col min="6406" max="6408" width="6.81640625" style="3" customWidth="1"/>
    <col min="6409" max="6410" width="6.453125" style="3" customWidth="1"/>
    <col min="6411" max="6411" width="6.81640625" style="3" customWidth="1"/>
    <col min="6412" max="6414" width="6.453125" style="3" customWidth="1"/>
    <col min="6415" max="6415" width="6.81640625" style="3" customWidth="1"/>
    <col min="6416" max="6422" width="6.453125" style="3" customWidth="1"/>
    <col min="6423" max="6423" width="7.453125" style="3" customWidth="1"/>
    <col min="6424" max="6656" width="11.453125" style="3"/>
    <col min="6657" max="6657" width="0.1796875" style="3" customWidth="1"/>
    <col min="6658" max="6658" width="2.54296875" style="3" customWidth="1"/>
    <col min="6659" max="6659" width="15.453125" style="3" customWidth="1"/>
    <col min="6660" max="6660" width="1.453125" style="3" customWidth="1"/>
    <col min="6661" max="6661" width="71.453125" style="3" customWidth="1"/>
    <col min="6662" max="6664" width="6.81640625" style="3" customWidth="1"/>
    <col min="6665" max="6666" width="6.453125" style="3" customWidth="1"/>
    <col min="6667" max="6667" width="6.81640625" style="3" customWidth="1"/>
    <col min="6668" max="6670" width="6.453125" style="3" customWidth="1"/>
    <col min="6671" max="6671" width="6.81640625" style="3" customWidth="1"/>
    <col min="6672" max="6678" width="6.453125" style="3" customWidth="1"/>
    <col min="6679" max="6679" width="7.453125" style="3" customWidth="1"/>
    <col min="6680" max="6912" width="11.453125" style="3"/>
    <col min="6913" max="6913" width="0.1796875" style="3" customWidth="1"/>
    <col min="6914" max="6914" width="2.54296875" style="3" customWidth="1"/>
    <col min="6915" max="6915" width="15.453125" style="3" customWidth="1"/>
    <col min="6916" max="6916" width="1.453125" style="3" customWidth="1"/>
    <col min="6917" max="6917" width="71.453125" style="3" customWidth="1"/>
    <col min="6918" max="6920" width="6.81640625" style="3" customWidth="1"/>
    <col min="6921" max="6922" width="6.453125" style="3" customWidth="1"/>
    <col min="6923" max="6923" width="6.81640625" style="3" customWidth="1"/>
    <col min="6924" max="6926" width="6.453125" style="3" customWidth="1"/>
    <col min="6927" max="6927" width="6.81640625" style="3" customWidth="1"/>
    <col min="6928" max="6934" width="6.453125" style="3" customWidth="1"/>
    <col min="6935" max="6935" width="7.453125" style="3" customWidth="1"/>
    <col min="6936" max="7168" width="11.453125" style="3"/>
    <col min="7169" max="7169" width="0.1796875" style="3" customWidth="1"/>
    <col min="7170" max="7170" width="2.54296875" style="3" customWidth="1"/>
    <col min="7171" max="7171" width="15.453125" style="3" customWidth="1"/>
    <col min="7172" max="7172" width="1.453125" style="3" customWidth="1"/>
    <col min="7173" max="7173" width="71.453125" style="3" customWidth="1"/>
    <col min="7174" max="7176" width="6.81640625" style="3" customWidth="1"/>
    <col min="7177" max="7178" width="6.453125" style="3" customWidth="1"/>
    <col min="7179" max="7179" width="6.81640625" style="3" customWidth="1"/>
    <col min="7180" max="7182" width="6.453125" style="3" customWidth="1"/>
    <col min="7183" max="7183" width="6.81640625" style="3" customWidth="1"/>
    <col min="7184" max="7190" width="6.453125" style="3" customWidth="1"/>
    <col min="7191" max="7191" width="7.453125" style="3" customWidth="1"/>
    <col min="7192" max="7424" width="11.453125" style="3"/>
    <col min="7425" max="7425" width="0.1796875" style="3" customWidth="1"/>
    <col min="7426" max="7426" width="2.54296875" style="3" customWidth="1"/>
    <col min="7427" max="7427" width="15.453125" style="3" customWidth="1"/>
    <col min="7428" max="7428" width="1.453125" style="3" customWidth="1"/>
    <col min="7429" max="7429" width="71.453125" style="3" customWidth="1"/>
    <col min="7430" max="7432" width="6.81640625" style="3" customWidth="1"/>
    <col min="7433" max="7434" width="6.453125" style="3" customWidth="1"/>
    <col min="7435" max="7435" width="6.81640625" style="3" customWidth="1"/>
    <col min="7436" max="7438" width="6.453125" style="3" customWidth="1"/>
    <col min="7439" max="7439" width="6.81640625" style="3" customWidth="1"/>
    <col min="7440" max="7446" width="6.453125" style="3" customWidth="1"/>
    <col min="7447" max="7447" width="7.453125" style="3" customWidth="1"/>
    <col min="7448" max="7680" width="11.453125" style="3"/>
    <col min="7681" max="7681" width="0.1796875" style="3" customWidth="1"/>
    <col min="7682" max="7682" width="2.54296875" style="3" customWidth="1"/>
    <col min="7683" max="7683" width="15.453125" style="3" customWidth="1"/>
    <col min="7684" max="7684" width="1.453125" style="3" customWidth="1"/>
    <col min="7685" max="7685" width="71.453125" style="3" customWidth="1"/>
    <col min="7686" max="7688" width="6.81640625" style="3" customWidth="1"/>
    <col min="7689" max="7690" width="6.453125" style="3" customWidth="1"/>
    <col min="7691" max="7691" width="6.81640625" style="3" customWidth="1"/>
    <col min="7692" max="7694" width="6.453125" style="3" customWidth="1"/>
    <col min="7695" max="7695" width="6.81640625" style="3" customWidth="1"/>
    <col min="7696" max="7702" width="6.453125" style="3" customWidth="1"/>
    <col min="7703" max="7703" width="7.453125" style="3" customWidth="1"/>
    <col min="7704" max="7936" width="11.453125" style="3"/>
    <col min="7937" max="7937" width="0.1796875" style="3" customWidth="1"/>
    <col min="7938" max="7938" width="2.54296875" style="3" customWidth="1"/>
    <col min="7939" max="7939" width="15.453125" style="3" customWidth="1"/>
    <col min="7940" max="7940" width="1.453125" style="3" customWidth="1"/>
    <col min="7941" max="7941" width="71.453125" style="3" customWidth="1"/>
    <col min="7942" max="7944" width="6.81640625" style="3" customWidth="1"/>
    <col min="7945" max="7946" width="6.453125" style="3" customWidth="1"/>
    <col min="7947" max="7947" width="6.81640625" style="3" customWidth="1"/>
    <col min="7948" max="7950" width="6.453125" style="3" customWidth="1"/>
    <col min="7951" max="7951" width="6.81640625" style="3" customWidth="1"/>
    <col min="7952" max="7958" width="6.453125" style="3" customWidth="1"/>
    <col min="7959" max="7959" width="7.453125" style="3" customWidth="1"/>
    <col min="7960" max="8192" width="11.453125" style="3"/>
    <col min="8193" max="8193" width="0.1796875" style="3" customWidth="1"/>
    <col min="8194" max="8194" width="2.54296875" style="3" customWidth="1"/>
    <col min="8195" max="8195" width="15.453125" style="3" customWidth="1"/>
    <col min="8196" max="8196" width="1.453125" style="3" customWidth="1"/>
    <col min="8197" max="8197" width="71.453125" style="3" customWidth="1"/>
    <col min="8198" max="8200" width="6.81640625" style="3" customWidth="1"/>
    <col min="8201" max="8202" width="6.453125" style="3" customWidth="1"/>
    <col min="8203" max="8203" width="6.81640625" style="3" customWidth="1"/>
    <col min="8204" max="8206" width="6.453125" style="3" customWidth="1"/>
    <col min="8207" max="8207" width="6.81640625" style="3" customWidth="1"/>
    <col min="8208" max="8214" width="6.453125" style="3" customWidth="1"/>
    <col min="8215" max="8215" width="7.453125" style="3" customWidth="1"/>
    <col min="8216" max="8448" width="11.453125" style="3"/>
    <col min="8449" max="8449" width="0.1796875" style="3" customWidth="1"/>
    <col min="8450" max="8450" width="2.54296875" style="3" customWidth="1"/>
    <col min="8451" max="8451" width="15.453125" style="3" customWidth="1"/>
    <col min="8452" max="8452" width="1.453125" style="3" customWidth="1"/>
    <col min="8453" max="8453" width="71.453125" style="3" customWidth="1"/>
    <col min="8454" max="8456" width="6.81640625" style="3" customWidth="1"/>
    <col min="8457" max="8458" width="6.453125" style="3" customWidth="1"/>
    <col min="8459" max="8459" width="6.81640625" style="3" customWidth="1"/>
    <col min="8460" max="8462" width="6.453125" style="3" customWidth="1"/>
    <col min="8463" max="8463" width="6.81640625" style="3" customWidth="1"/>
    <col min="8464" max="8470" width="6.453125" style="3" customWidth="1"/>
    <col min="8471" max="8471" width="7.453125" style="3" customWidth="1"/>
    <col min="8472" max="8704" width="11.453125" style="3"/>
    <col min="8705" max="8705" width="0.1796875" style="3" customWidth="1"/>
    <col min="8706" max="8706" width="2.54296875" style="3" customWidth="1"/>
    <col min="8707" max="8707" width="15.453125" style="3" customWidth="1"/>
    <col min="8708" max="8708" width="1.453125" style="3" customWidth="1"/>
    <col min="8709" max="8709" width="71.453125" style="3" customWidth="1"/>
    <col min="8710" max="8712" width="6.81640625" style="3" customWidth="1"/>
    <col min="8713" max="8714" width="6.453125" style="3" customWidth="1"/>
    <col min="8715" max="8715" width="6.81640625" style="3" customWidth="1"/>
    <col min="8716" max="8718" width="6.453125" style="3" customWidth="1"/>
    <col min="8719" max="8719" width="6.81640625" style="3" customWidth="1"/>
    <col min="8720" max="8726" width="6.453125" style="3" customWidth="1"/>
    <col min="8727" max="8727" width="7.453125" style="3" customWidth="1"/>
    <col min="8728" max="8960" width="11.453125" style="3"/>
    <col min="8961" max="8961" width="0.1796875" style="3" customWidth="1"/>
    <col min="8962" max="8962" width="2.54296875" style="3" customWidth="1"/>
    <col min="8963" max="8963" width="15.453125" style="3" customWidth="1"/>
    <col min="8964" max="8964" width="1.453125" style="3" customWidth="1"/>
    <col min="8965" max="8965" width="71.453125" style="3" customWidth="1"/>
    <col min="8966" max="8968" width="6.81640625" style="3" customWidth="1"/>
    <col min="8969" max="8970" width="6.453125" style="3" customWidth="1"/>
    <col min="8971" max="8971" width="6.81640625" style="3" customWidth="1"/>
    <col min="8972" max="8974" width="6.453125" style="3" customWidth="1"/>
    <col min="8975" max="8975" width="6.81640625" style="3" customWidth="1"/>
    <col min="8976" max="8982" width="6.453125" style="3" customWidth="1"/>
    <col min="8983" max="8983" width="7.453125" style="3" customWidth="1"/>
    <col min="8984" max="9216" width="11.453125" style="3"/>
    <col min="9217" max="9217" width="0.1796875" style="3" customWidth="1"/>
    <col min="9218" max="9218" width="2.54296875" style="3" customWidth="1"/>
    <col min="9219" max="9219" width="15.453125" style="3" customWidth="1"/>
    <col min="9220" max="9220" width="1.453125" style="3" customWidth="1"/>
    <col min="9221" max="9221" width="71.453125" style="3" customWidth="1"/>
    <col min="9222" max="9224" width="6.81640625" style="3" customWidth="1"/>
    <col min="9225" max="9226" width="6.453125" style="3" customWidth="1"/>
    <col min="9227" max="9227" width="6.81640625" style="3" customWidth="1"/>
    <col min="9228" max="9230" width="6.453125" style="3" customWidth="1"/>
    <col min="9231" max="9231" width="6.81640625" style="3" customWidth="1"/>
    <col min="9232" max="9238" width="6.453125" style="3" customWidth="1"/>
    <col min="9239" max="9239" width="7.453125" style="3" customWidth="1"/>
    <col min="9240" max="9472" width="11.453125" style="3"/>
    <col min="9473" max="9473" width="0.1796875" style="3" customWidth="1"/>
    <col min="9474" max="9474" width="2.54296875" style="3" customWidth="1"/>
    <col min="9475" max="9475" width="15.453125" style="3" customWidth="1"/>
    <col min="9476" max="9476" width="1.453125" style="3" customWidth="1"/>
    <col min="9477" max="9477" width="71.453125" style="3" customWidth="1"/>
    <col min="9478" max="9480" width="6.81640625" style="3" customWidth="1"/>
    <col min="9481" max="9482" width="6.453125" style="3" customWidth="1"/>
    <col min="9483" max="9483" width="6.81640625" style="3" customWidth="1"/>
    <col min="9484" max="9486" width="6.453125" style="3" customWidth="1"/>
    <col min="9487" max="9487" width="6.81640625" style="3" customWidth="1"/>
    <col min="9488" max="9494" width="6.453125" style="3" customWidth="1"/>
    <col min="9495" max="9495" width="7.453125" style="3" customWidth="1"/>
    <col min="9496" max="9728" width="11.453125" style="3"/>
    <col min="9729" max="9729" width="0.1796875" style="3" customWidth="1"/>
    <col min="9730" max="9730" width="2.54296875" style="3" customWidth="1"/>
    <col min="9731" max="9731" width="15.453125" style="3" customWidth="1"/>
    <col min="9732" max="9732" width="1.453125" style="3" customWidth="1"/>
    <col min="9733" max="9733" width="71.453125" style="3" customWidth="1"/>
    <col min="9734" max="9736" width="6.81640625" style="3" customWidth="1"/>
    <col min="9737" max="9738" width="6.453125" style="3" customWidth="1"/>
    <col min="9739" max="9739" width="6.81640625" style="3" customWidth="1"/>
    <col min="9740" max="9742" width="6.453125" style="3" customWidth="1"/>
    <col min="9743" max="9743" width="6.81640625" style="3" customWidth="1"/>
    <col min="9744" max="9750" width="6.453125" style="3" customWidth="1"/>
    <col min="9751" max="9751" width="7.453125" style="3" customWidth="1"/>
    <col min="9752" max="9984" width="11.453125" style="3"/>
    <col min="9985" max="9985" width="0.1796875" style="3" customWidth="1"/>
    <col min="9986" max="9986" width="2.54296875" style="3" customWidth="1"/>
    <col min="9987" max="9987" width="15.453125" style="3" customWidth="1"/>
    <col min="9988" max="9988" width="1.453125" style="3" customWidth="1"/>
    <col min="9989" max="9989" width="71.453125" style="3" customWidth="1"/>
    <col min="9990" max="9992" width="6.81640625" style="3" customWidth="1"/>
    <col min="9993" max="9994" width="6.453125" style="3" customWidth="1"/>
    <col min="9995" max="9995" width="6.81640625" style="3" customWidth="1"/>
    <col min="9996" max="9998" width="6.453125" style="3" customWidth="1"/>
    <col min="9999" max="9999" width="6.81640625" style="3" customWidth="1"/>
    <col min="10000" max="10006" width="6.453125" style="3" customWidth="1"/>
    <col min="10007" max="10007" width="7.453125" style="3" customWidth="1"/>
    <col min="10008" max="10240" width="11.453125" style="3"/>
    <col min="10241" max="10241" width="0.1796875" style="3" customWidth="1"/>
    <col min="10242" max="10242" width="2.54296875" style="3" customWidth="1"/>
    <col min="10243" max="10243" width="15.453125" style="3" customWidth="1"/>
    <col min="10244" max="10244" width="1.453125" style="3" customWidth="1"/>
    <col min="10245" max="10245" width="71.453125" style="3" customWidth="1"/>
    <col min="10246" max="10248" width="6.81640625" style="3" customWidth="1"/>
    <col min="10249" max="10250" width="6.453125" style="3" customWidth="1"/>
    <col min="10251" max="10251" width="6.81640625" style="3" customWidth="1"/>
    <col min="10252" max="10254" width="6.453125" style="3" customWidth="1"/>
    <col min="10255" max="10255" width="6.81640625" style="3" customWidth="1"/>
    <col min="10256" max="10262" width="6.453125" style="3" customWidth="1"/>
    <col min="10263" max="10263" width="7.453125" style="3" customWidth="1"/>
    <col min="10264" max="10496" width="11.453125" style="3"/>
    <col min="10497" max="10497" width="0.1796875" style="3" customWidth="1"/>
    <col min="10498" max="10498" width="2.54296875" style="3" customWidth="1"/>
    <col min="10499" max="10499" width="15.453125" style="3" customWidth="1"/>
    <col min="10500" max="10500" width="1.453125" style="3" customWidth="1"/>
    <col min="10501" max="10501" width="71.453125" style="3" customWidth="1"/>
    <col min="10502" max="10504" width="6.81640625" style="3" customWidth="1"/>
    <col min="10505" max="10506" width="6.453125" style="3" customWidth="1"/>
    <col min="10507" max="10507" width="6.81640625" style="3" customWidth="1"/>
    <col min="10508" max="10510" width="6.453125" style="3" customWidth="1"/>
    <col min="10511" max="10511" width="6.81640625" style="3" customWidth="1"/>
    <col min="10512" max="10518" width="6.453125" style="3" customWidth="1"/>
    <col min="10519" max="10519" width="7.453125" style="3" customWidth="1"/>
    <col min="10520" max="10752" width="11.453125" style="3"/>
    <col min="10753" max="10753" width="0.1796875" style="3" customWidth="1"/>
    <col min="10754" max="10754" width="2.54296875" style="3" customWidth="1"/>
    <col min="10755" max="10755" width="15.453125" style="3" customWidth="1"/>
    <col min="10756" max="10756" width="1.453125" style="3" customWidth="1"/>
    <col min="10757" max="10757" width="71.453125" style="3" customWidth="1"/>
    <col min="10758" max="10760" width="6.81640625" style="3" customWidth="1"/>
    <col min="10761" max="10762" width="6.453125" style="3" customWidth="1"/>
    <col min="10763" max="10763" width="6.81640625" style="3" customWidth="1"/>
    <col min="10764" max="10766" width="6.453125" style="3" customWidth="1"/>
    <col min="10767" max="10767" width="6.81640625" style="3" customWidth="1"/>
    <col min="10768" max="10774" width="6.453125" style="3" customWidth="1"/>
    <col min="10775" max="10775" width="7.453125" style="3" customWidth="1"/>
    <col min="10776" max="11008" width="11.453125" style="3"/>
    <col min="11009" max="11009" width="0.1796875" style="3" customWidth="1"/>
    <col min="11010" max="11010" width="2.54296875" style="3" customWidth="1"/>
    <col min="11011" max="11011" width="15.453125" style="3" customWidth="1"/>
    <col min="11012" max="11012" width="1.453125" style="3" customWidth="1"/>
    <col min="11013" max="11013" width="71.453125" style="3" customWidth="1"/>
    <col min="11014" max="11016" width="6.81640625" style="3" customWidth="1"/>
    <col min="11017" max="11018" width="6.453125" style="3" customWidth="1"/>
    <col min="11019" max="11019" width="6.81640625" style="3" customWidth="1"/>
    <col min="11020" max="11022" width="6.453125" style="3" customWidth="1"/>
    <col min="11023" max="11023" width="6.81640625" style="3" customWidth="1"/>
    <col min="11024" max="11030" width="6.453125" style="3" customWidth="1"/>
    <col min="11031" max="11031" width="7.453125" style="3" customWidth="1"/>
    <col min="11032" max="11264" width="11.453125" style="3"/>
    <col min="11265" max="11265" width="0.1796875" style="3" customWidth="1"/>
    <col min="11266" max="11266" width="2.54296875" style="3" customWidth="1"/>
    <col min="11267" max="11267" width="15.453125" style="3" customWidth="1"/>
    <col min="11268" max="11268" width="1.453125" style="3" customWidth="1"/>
    <col min="11269" max="11269" width="71.453125" style="3" customWidth="1"/>
    <col min="11270" max="11272" width="6.81640625" style="3" customWidth="1"/>
    <col min="11273" max="11274" width="6.453125" style="3" customWidth="1"/>
    <col min="11275" max="11275" width="6.81640625" style="3" customWidth="1"/>
    <col min="11276" max="11278" width="6.453125" style="3" customWidth="1"/>
    <col min="11279" max="11279" width="6.81640625" style="3" customWidth="1"/>
    <col min="11280" max="11286" width="6.453125" style="3" customWidth="1"/>
    <col min="11287" max="11287" width="7.453125" style="3" customWidth="1"/>
    <col min="11288" max="11520" width="11.453125" style="3"/>
    <col min="11521" max="11521" width="0.1796875" style="3" customWidth="1"/>
    <col min="11522" max="11522" width="2.54296875" style="3" customWidth="1"/>
    <col min="11523" max="11523" width="15.453125" style="3" customWidth="1"/>
    <col min="11524" max="11524" width="1.453125" style="3" customWidth="1"/>
    <col min="11525" max="11525" width="71.453125" style="3" customWidth="1"/>
    <col min="11526" max="11528" width="6.81640625" style="3" customWidth="1"/>
    <col min="11529" max="11530" width="6.453125" style="3" customWidth="1"/>
    <col min="11531" max="11531" width="6.81640625" style="3" customWidth="1"/>
    <col min="11532" max="11534" width="6.453125" style="3" customWidth="1"/>
    <col min="11535" max="11535" width="6.81640625" style="3" customWidth="1"/>
    <col min="11536" max="11542" width="6.453125" style="3" customWidth="1"/>
    <col min="11543" max="11543" width="7.453125" style="3" customWidth="1"/>
    <col min="11544" max="11776" width="11.453125" style="3"/>
    <col min="11777" max="11777" width="0.1796875" style="3" customWidth="1"/>
    <col min="11778" max="11778" width="2.54296875" style="3" customWidth="1"/>
    <col min="11779" max="11779" width="15.453125" style="3" customWidth="1"/>
    <col min="11780" max="11780" width="1.453125" style="3" customWidth="1"/>
    <col min="11781" max="11781" width="71.453125" style="3" customWidth="1"/>
    <col min="11782" max="11784" width="6.81640625" style="3" customWidth="1"/>
    <col min="11785" max="11786" width="6.453125" style="3" customWidth="1"/>
    <col min="11787" max="11787" width="6.81640625" style="3" customWidth="1"/>
    <col min="11788" max="11790" width="6.453125" style="3" customWidth="1"/>
    <col min="11791" max="11791" width="6.81640625" style="3" customWidth="1"/>
    <col min="11792" max="11798" width="6.453125" style="3" customWidth="1"/>
    <col min="11799" max="11799" width="7.453125" style="3" customWidth="1"/>
    <col min="11800" max="12032" width="11.453125" style="3"/>
    <col min="12033" max="12033" width="0.1796875" style="3" customWidth="1"/>
    <col min="12034" max="12034" width="2.54296875" style="3" customWidth="1"/>
    <col min="12035" max="12035" width="15.453125" style="3" customWidth="1"/>
    <col min="12036" max="12036" width="1.453125" style="3" customWidth="1"/>
    <col min="12037" max="12037" width="71.453125" style="3" customWidth="1"/>
    <col min="12038" max="12040" width="6.81640625" style="3" customWidth="1"/>
    <col min="12041" max="12042" width="6.453125" style="3" customWidth="1"/>
    <col min="12043" max="12043" width="6.81640625" style="3" customWidth="1"/>
    <col min="12044" max="12046" width="6.453125" style="3" customWidth="1"/>
    <col min="12047" max="12047" width="6.81640625" style="3" customWidth="1"/>
    <col min="12048" max="12054" width="6.453125" style="3" customWidth="1"/>
    <col min="12055" max="12055" width="7.453125" style="3" customWidth="1"/>
    <col min="12056" max="12288" width="11.453125" style="3"/>
    <col min="12289" max="12289" width="0.1796875" style="3" customWidth="1"/>
    <col min="12290" max="12290" width="2.54296875" style="3" customWidth="1"/>
    <col min="12291" max="12291" width="15.453125" style="3" customWidth="1"/>
    <col min="12292" max="12292" width="1.453125" style="3" customWidth="1"/>
    <col min="12293" max="12293" width="71.453125" style="3" customWidth="1"/>
    <col min="12294" max="12296" width="6.81640625" style="3" customWidth="1"/>
    <col min="12297" max="12298" width="6.453125" style="3" customWidth="1"/>
    <col min="12299" max="12299" width="6.81640625" style="3" customWidth="1"/>
    <col min="12300" max="12302" width="6.453125" style="3" customWidth="1"/>
    <col min="12303" max="12303" width="6.81640625" style="3" customWidth="1"/>
    <col min="12304" max="12310" width="6.453125" style="3" customWidth="1"/>
    <col min="12311" max="12311" width="7.453125" style="3" customWidth="1"/>
    <col min="12312" max="12544" width="11.453125" style="3"/>
    <col min="12545" max="12545" width="0.1796875" style="3" customWidth="1"/>
    <col min="12546" max="12546" width="2.54296875" style="3" customWidth="1"/>
    <col min="12547" max="12547" width="15.453125" style="3" customWidth="1"/>
    <col min="12548" max="12548" width="1.453125" style="3" customWidth="1"/>
    <col min="12549" max="12549" width="71.453125" style="3" customWidth="1"/>
    <col min="12550" max="12552" width="6.81640625" style="3" customWidth="1"/>
    <col min="12553" max="12554" width="6.453125" style="3" customWidth="1"/>
    <col min="12555" max="12555" width="6.81640625" style="3" customWidth="1"/>
    <col min="12556" max="12558" width="6.453125" style="3" customWidth="1"/>
    <col min="12559" max="12559" width="6.81640625" style="3" customWidth="1"/>
    <col min="12560" max="12566" width="6.453125" style="3" customWidth="1"/>
    <col min="12567" max="12567" width="7.453125" style="3" customWidth="1"/>
    <col min="12568" max="12800" width="11.453125" style="3"/>
    <col min="12801" max="12801" width="0.1796875" style="3" customWidth="1"/>
    <col min="12802" max="12802" width="2.54296875" style="3" customWidth="1"/>
    <col min="12803" max="12803" width="15.453125" style="3" customWidth="1"/>
    <col min="12804" max="12804" width="1.453125" style="3" customWidth="1"/>
    <col min="12805" max="12805" width="71.453125" style="3" customWidth="1"/>
    <col min="12806" max="12808" width="6.81640625" style="3" customWidth="1"/>
    <col min="12809" max="12810" width="6.453125" style="3" customWidth="1"/>
    <col min="12811" max="12811" width="6.81640625" style="3" customWidth="1"/>
    <col min="12812" max="12814" width="6.453125" style="3" customWidth="1"/>
    <col min="12815" max="12815" width="6.81640625" style="3" customWidth="1"/>
    <col min="12816" max="12822" width="6.453125" style="3" customWidth="1"/>
    <col min="12823" max="12823" width="7.453125" style="3" customWidth="1"/>
    <col min="12824" max="13056" width="11.453125" style="3"/>
    <col min="13057" max="13057" width="0.1796875" style="3" customWidth="1"/>
    <col min="13058" max="13058" width="2.54296875" style="3" customWidth="1"/>
    <col min="13059" max="13059" width="15.453125" style="3" customWidth="1"/>
    <col min="13060" max="13060" width="1.453125" style="3" customWidth="1"/>
    <col min="13061" max="13061" width="71.453125" style="3" customWidth="1"/>
    <col min="13062" max="13064" width="6.81640625" style="3" customWidth="1"/>
    <col min="13065" max="13066" width="6.453125" style="3" customWidth="1"/>
    <col min="13067" max="13067" width="6.81640625" style="3" customWidth="1"/>
    <col min="13068" max="13070" width="6.453125" style="3" customWidth="1"/>
    <col min="13071" max="13071" width="6.81640625" style="3" customWidth="1"/>
    <col min="13072" max="13078" width="6.453125" style="3" customWidth="1"/>
    <col min="13079" max="13079" width="7.453125" style="3" customWidth="1"/>
    <col min="13080" max="13312" width="11.453125" style="3"/>
    <col min="13313" max="13313" width="0.1796875" style="3" customWidth="1"/>
    <col min="13314" max="13314" width="2.54296875" style="3" customWidth="1"/>
    <col min="13315" max="13315" width="15.453125" style="3" customWidth="1"/>
    <col min="13316" max="13316" width="1.453125" style="3" customWidth="1"/>
    <col min="13317" max="13317" width="71.453125" style="3" customWidth="1"/>
    <col min="13318" max="13320" width="6.81640625" style="3" customWidth="1"/>
    <col min="13321" max="13322" width="6.453125" style="3" customWidth="1"/>
    <col min="13323" max="13323" width="6.81640625" style="3" customWidth="1"/>
    <col min="13324" max="13326" width="6.453125" style="3" customWidth="1"/>
    <col min="13327" max="13327" width="6.81640625" style="3" customWidth="1"/>
    <col min="13328" max="13334" width="6.453125" style="3" customWidth="1"/>
    <col min="13335" max="13335" width="7.453125" style="3" customWidth="1"/>
    <col min="13336" max="13568" width="11.453125" style="3"/>
    <col min="13569" max="13569" width="0.1796875" style="3" customWidth="1"/>
    <col min="13570" max="13570" width="2.54296875" style="3" customWidth="1"/>
    <col min="13571" max="13571" width="15.453125" style="3" customWidth="1"/>
    <col min="13572" max="13572" width="1.453125" style="3" customWidth="1"/>
    <col min="13573" max="13573" width="71.453125" style="3" customWidth="1"/>
    <col min="13574" max="13576" width="6.81640625" style="3" customWidth="1"/>
    <col min="13577" max="13578" width="6.453125" style="3" customWidth="1"/>
    <col min="13579" max="13579" width="6.81640625" style="3" customWidth="1"/>
    <col min="13580" max="13582" width="6.453125" style="3" customWidth="1"/>
    <col min="13583" max="13583" width="6.81640625" style="3" customWidth="1"/>
    <col min="13584" max="13590" width="6.453125" style="3" customWidth="1"/>
    <col min="13591" max="13591" width="7.453125" style="3" customWidth="1"/>
    <col min="13592" max="13824" width="11.453125" style="3"/>
    <col min="13825" max="13825" width="0.1796875" style="3" customWidth="1"/>
    <col min="13826" max="13826" width="2.54296875" style="3" customWidth="1"/>
    <col min="13827" max="13827" width="15.453125" style="3" customWidth="1"/>
    <col min="13828" max="13828" width="1.453125" style="3" customWidth="1"/>
    <col min="13829" max="13829" width="71.453125" style="3" customWidth="1"/>
    <col min="13830" max="13832" width="6.81640625" style="3" customWidth="1"/>
    <col min="13833" max="13834" width="6.453125" style="3" customWidth="1"/>
    <col min="13835" max="13835" width="6.81640625" style="3" customWidth="1"/>
    <col min="13836" max="13838" width="6.453125" style="3" customWidth="1"/>
    <col min="13839" max="13839" width="6.81640625" style="3" customWidth="1"/>
    <col min="13840" max="13846" width="6.453125" style="3" customWidth="1"/>
    <col min="13847" max="13847" width="7.453125" style="3" customWidth="1"/>
    <col min="13848" max="14080" width="11.453125" style="3"/>
    <col min="14081" max="14081" width="0.1796875" style="3" customWidth="1"/>
    <col min="14082" max="14082" width="2.54296875" style="3" customWidth="1"/>
    <col min="14083" max="14083" width="15.453125" style="3" customWidth="1"/>
    <col min="14084" max="14084" width="1.453125" style="3" customWidth="1"/>
    <col min="14085" max="14085" width="71.453125" style="3" customWidth="1"/>
    <col min="14086" max="14088" width="6.81640625" style="3" customWidth="1"/>
    <col min="14089" max="14090" width="6.453125" style="3" customWidth="1"/>
    <col min="14091" max="14091" width="6.81640625" style="3" customWidth="1"/>
    <col min="14092" max="14094" width="6.453125" style="3" customWidth="1"/>
    <col min="14095" max="14095" width="6.81640625" style="3" customWidth="1"/>
    <col min="14096" max="14102" width="6.453125" style="3" customWidth="1"/>
    <col min="14103" max="14103" width="7.453125" style="3" customWidth="1"/>
    <col min="14104" max="14336" width="11.453125" style="3"/>
    <col min="14337" max="14337" width="0.1796875" style="3" customWidth="1"/>
    <col min="14338" max="14338" width="2.54296875" style="3" customWidth="1"/>
    <col min="14339" max="14339" width="15.453125" style="3" customWidth="1"/>
    <col min="14340" max="14340" width="1.453125" style="3" customWidth="1"/>
    <col min="14341" max="14341" width="71.453125" style="3" customWidth="1"/>
    <col min="14342" max="14344" width="6.81640625" style="3" customWidth="1"/>
    <col min="14345" max="14346" width="6.453125" style="3" customWidth="1"/>
    <col min="14347" max="14347" width="6.81640625" style="3" customWidth="1"/>
    <col min="14348" max="14350" width="6.453125" style="3" customWidth="1"/>
    <col min="14351" max="14351" width="6.81640625" style="3" customWidth="1"/>
    <col min="14352" max="14358" width="6.453125" style="3" customWidth="1"/>
    <col min="14359" max="14359" width="7.453125" style="3" customWidth="1"/>
    <col min="14360" max="14592" width="11.453125" style="3"/>
    <col min="14593" max="14593" width="0.1796875" style="3" customWidth="1"/>
    <col min="14594" max="14594" width="2.54296875" style="3" customWidth="1"/>
    <col min="14595" max="14595" width="15.453125" style="3" customWidth="1"/>
    <col min="14596" max="14596" width="1.453125" style="3" customWidth="1"/>
    <col min="14597" max="14597" width="71.453125" style="3" customWidth="1"/>
    <col min="14598" max="14600" width="6.81640625" style="3" customWidth="1"/>
    <col min="14601" max="14602" width="6.453125" style="3" customWidth="1"/>
    <col min="14603" max="14603" width="6.81640625" style="3" customWidth="1"/>
    <col min="14604" max="14606" width="6.453125" style="3" customWidth="1"/>
    <col min="14607" max="14607" width="6.81640625" style="3" customWidth="1"/>
    <col min="14608" max="14614" width="6.453125" style="3" customWidth="1"/>
    <col min="14615" max="14615" width="7.453125" style="3" customWidth="1"/>
    <col min="14616" max="14848" width="11.453125" style="3"/>
    <col min="14849" max="14849" width="0.1796875" style="3" customWidth="1"/>
    <col min="14850" max="14850" width="2.54296875" style="3" customWidth="1"/>
    <col min="14851" max="14851" width="15.453125" style="3" customWidth="1"/>
    <col min="14852" max="14852" width="1.453125" style="3" customWidth="1"/>
    <col min="14853" max="14853" width="71.453125" style="3" customWidth="1"/>
    <col min="14854" max="14856" width="6.81640625" style="3" customWidth="1"/>
    <col min="14857" max="14858" width="6.453125" style="3" customWidth="1"/>
    <col min="14859" max="14859" width="6.81640625" style="3" customWidth="1"/>
    <col min="14860" max="14862" width="6.453125" style="3" customWidth="1"/>
    <col min="14863" max="14863" width="6.81640625" style="3" customWidth="1"/>
    <col min="14864" max="14870" width="6.453125" style="3" customWidth="1"/>
    <col min="14871" max="14871" width="7.453125" style="3" customWidth="1"/>
    <col min="14872" max="15104" width="11.453125" style="3"/>
    <col min="15105" max="15105" width="0.1796875" style="3" customWidth="1"/>
    <col min="15106" max="15106" width="2.54296875" style="3" customWidth="1"/>
    <col min="15107" max="15107" width="15.453125" style="3" customWidth="1"/>
    <col min="15108" max="15108" width="1.453125" style="3" customWidth="1"/>
    <col min="15109" max="15109" width="71.453125" style="3" customWidth="1"/>
    <col min="15110" max="15112" width="6.81640625" style="3" customWidth="1"/>
    <col min="15113" max="15114" width="6.453125" style="3" customWidth="1"/>
    <col min="15115" max="15115" width="6.81640625" style="3" customWidth="1"/>
    <col min="15116" max="15118" width="6.453125" style="3" customWidth="1"/>
    <col min="15119" max="15119" width="6.81640625" style="3" customWidth="1"/>
    <col min="15120" max="15126" width="6.453125" style="3" customWidth="1"/>
    <col min="15127" max="15127" width="7.453125" style="3" customWidth="1"/>
    <col min="15128" max="15360" width="11.453125" style="3"/>
    <col min="15361" max="15361" width="0.1796875" style="3" customWidth="1"/>
    <col min="15362" max="15362" width="2.54296875" style="3" customWidth="1"/>
    <col min="15363" max="15363" width="15.453125" style="3" customWidth="1"/>
    <col min="15364" max="15364" width="1.453125" style="3" customWidth="1"/>
    <col min="15365" max="15365" width="71.453125" style="3" customWidth="1"/>
    <col min="15366" max="15368" width="6.81640625" style="3" customWidth="1"/>
    <col min="15369" max="15370" width="6.453125" style="3" customWidth="1"/>
    <col min="15371" max="15371" width="6.81640625" style="3" customWidth="1"/>
    <col min="15372" max="15374" width="6.453125" style="3" customWidth="1"/>
    <col min="15375" max="15375" width="6.81640625" style="3" customWidth="1"/>
    <col min="15376" max="15382" width="6.453125" style="3" customWidth="1"/>
    <col min="15383" max="15383" width="7.453125" style="3" customWidth="1"/>
    <col min="15384" max="15616" width="11.453125" style="3"/>
    <col min="15617" max="15617" width="0.1796875" style="3" customWidth="1"/>
    <col min="15618" max="15618" width="2.54296875" style="3" customWidth="1"/>
    <col min="15619" max="15619" width="15.453125" style="3" customWidth="1"/>
    <col min="15620" max="15620" width="1.453125" style="3" customWidth="1"/>
    <col min="15621" max="15621" width="71.453125" style="3" customWidth="1"/>
    <col min="15622" max="15624" width="6.81640625" style="3" customWidth="1"/>
    <col min="15625" max="15626" width="6.453125" style="3" customWidth="1"/>
    <col min="15627" max="15627" width="6.81640625" style="3" customWidth="1"/>
    <col min="15628" max="15630" width="6.453125" style="3" customWidth="1"/>
    <col min="15631" max="15631" width="6.81640625" style="3" customWidth="1"/>
    <col min="15632" max="15638" width="6.453125" style="3" customWidth="1"/>
    <col min="15639" max="15639" width="7.453125" style="3" customWidth="1"/>
    <col min="15640" max="15872" width="11.453125" style="3"/>
    <col min="15873" max="15873" width="0.1796875" style="3" customWidth="1"/>
    <col min="15874" max="15874" width="2.54296875" style="3" customWidth="1"/>
    <col min="15875" max="15875" width="15.453125" style="3" customWidth="1"/>
    <col min="15876" max="15876" width="1.453125" style="3" customWidth="1"/>
    <col min="15877" max="15877" width="71.453125" style="3" customWidth="1"/>
    <col min="15878" max="15880" width="6.81640625" style="3" customWidth="1"/>
    <col min="15881" max="15882" width="6.453125" style="3" customWidth="1"/>
    <col min="15883" max="15883" width="6.81640625" style="3" customWidth="1"/>
    <col min="15884" max="15886" width="6.453125" style="3" customWidth="1"/>
    <col min="15887" max="15887" width="6.81640625" style="3" customWidth="1"/>
    <col min="15888" max="15894" width="6.453125" style="3" customWidth="1"/>
    <col min="15895" max="15895" width="7.453125" style="3" customWidth="1"/>
    <col min="15896" max="16128" width="11.453125" style="3"/>
    <col min="16129" max="16129" width="0.1796875" style="3" customWidth="1"/>
    <col min="16130" max="16130" width="2.54296875" style="3" customWidth="1"/>
    <col min="16131" max="16131" width="15.453125" style="3" customWidth="1"/>
    <col min="16132" max="16132" width="1.453125" style="3" customWidth="1"/>
    <col min="16133" max="16133" width="71.453125" style="3" customWidth="1"/>
    <col min="16134" max="16136" width="6.81640625" style="3" customWidth="1"/>
    <col min="16137" max="16138" width="6.453125" style="3" customWidth="1"/>
    <col min="16139" max="16139" width="6.81640625" style="3" customWidth="1"/>
    <col min="16140" max="16142" width="6.453125" style="3" customWidth="1"/>
    <col min="16143" max="16143" width="6.81640625" style="3" customWidth="1"/>
    <col min="16144" max="16150" width="6.453125" style="3" customWidth="1"/>
    <col min="16151" max="16151" width="7.453125" style="3" customWidth="1"/>
    <col min="16152" max="16384" width="11.453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2020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4" t="s">
        <v>144</v>
      </c>
      <c r="E7" s="5"/>
    </row>
    <row r="8" spans="3:21" ht="12.75" customHeight="1">
      <c r="C8" s="194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94"/>
      <c r="E9" s="5"/>
    </row>
    <row r="10" spans="3:21" ht="12.75" customHeight="1">
      <c r="C10" s="26" t="s">
        <v>33</v>
      </c>
      <c r="E10" s="5"/>
    </row>
    <row r="11" spans="3:21" ht="12.75" customHeight="1"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C14" s="27"/>
      <c r="E14" s="5"/>
    </row>
    <row r="15" spans="3:21" ht="12.75" customHeight="1">
      <c r="C15" s="27"/>
      <c r="E15" s="5"/>
    </row>
    <row r="16" spans="3:21" ht="12.75" customHeight="1">
      <c r="C16" s="27"/>
      <c r="E16" s="5"/>
    </row>
    <row r="17" spans="3:5" ht="12.75" customHeight="1">
      <c r="C17" s="27"/>
      <c r="E17" s="5"/>
    </row>
    <row r="18" spans="3:5" ht="12.75" customHeight="1">
      <c r="E18" s="5"/>
    </row>
    <row r="19" spans="3:5" ht="12.75" customHeight="1">
      <c r="E19" s="5"/>
    </row>
    <row r="20" spans="3:5" ht="12.75" customHeight="1">
      <c r="E20" s="5"/>
    </row>
    <row r="21" spans="3:5" ht="12.75" customHeight="1">
      <c r="E21" s="5"/>
    </row>
    <row r="22" spans="3:5" ht="12.75" customHeight="1">
      <c r="E22" s="5"/>
    </row>
    <row r="23" spans="3:5" ht="12.75" customHeight="1">
      <c r="E23" s="5"/>
    </row>
    <row r="24" spans="3:5" ht="12.75" customHeight="1">
      <c r="E24" s="8"/>
    </row>
    <row r="25" spans="3:5" ht="12.75" customHeight="1">
      <c r="E25" s="135" t="s">
        <v>127</v>
      </c>
    </row>
    <row r="26" spans="3:5" ht="12.75" customHeight="1">
      <c r="E26" s="10"/>
    </row>
    <row r="27" spans="3:5" ht="12.75" customHeight="1">
      <c r="E27" s="9"/>
    </row>
    <row r="28" spans="3:5" ht="12.75" customHeight="1">
      <c r="E28" s="9"/>
    </row>
  </sheetData>
  <mergeCells count="1">
    <mergeCell ref="C7:C9"/>
  </mergeCells>
  <hyperlinks>
    <hyperlink ref="C4" location="Indice!A1" display="Indice!A1" xr:uid="{00000000-0004-0000-09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2">
    <pageSetUpPr autoPageBreaks="0"/>
  </sheetPr>
  <dimension ref="C1:U28"/>
  <sheetViews>
    <sheetView showGridLines="0" showRowColHeaders="0" showOutlineSymbols="0" topLeftCell="A4" zoomScaleNormal="100" workbookViewId="0">
      <selection activeCell="I31" sqref="I31"/>
    </sheetView>
  </sheetViews>
  <sheetFormatPr baseColWidth="10" defaultRowHeight="10"/>
  <cols>
    <col min="1" max="1" width="0.1796875" style="3" customWidth="1"/>
    <col min="2" max="2" width="2.54296875" style="3" customWidth="1"/>
    <col min="3" max="3" width="23.54296875" style="3" customWidth="1"/>
    <col min="4" max="4" width="1.453125" style="4" customWidth="1"/>
    <col min="5" max="5" width="105.54296875" style="3" customWidth="1"/>
    <col min="6" max="8" width="6.81640625" style="3" customWidth="1"/>
    <col min="9" max="10" width="6.453125" style="3" customWidth="1"/>
    <col min="11" max="11" width="6.81640625" style="3" customWidth="1"/>
    <col min="12" max="14" width="6.453125" style="3" customWidth="1"/>
    <col min="15" max="15" width="6.81640625" style="3" customWidth="1"/>
    <col min="16" max="22" width="6.453125" style="3" customWidth="1"/>
    <col min="23" max="23" width="7.453125" style="3" customWidth="1"/>
    <col min="24" max="256" width="11.453125" style="3"/>
    <col min="257" max="257" width="0.1796875" style="3" customWidth="1"/>
    <col min="258" max="258" width="2.54296875" style="3" customWidth="1"/>
    <col min="259" max="259" width="15.453125" style="3" customWidth="1"/>
    <col min="260" max="260" width="1.453125" style="3" customWidth="1"/>
    <col min="261" max="261" width="71.453125" style="3" customWidth="1"/>
    <col min="262" max="264" width="6.81640625" style="3" customWidth="1"/>
    <col min="265" max="266" width="6.453125" style="3" customWidth="1"/>
    <col min="267" max="267" width="6.81640625" style="3" customWidth="1"/>
    <col min="268" max="270" width="6.453125" style="3" customWidth="1"/>
    <col min="271" max="271" width="6.81640625" style="3" customWidth="1"/>
    <col min="272" max="278" width="6.453125" style="3" customWidth="1"/>
    <col min="279" max="279" width="7.453125" style="3" customWidth="1"/>
    <col min="280" max="512" width="11.453125" style="3"/>
    <col min="513" max="513" width="0.1796875" style="3" customWidth="1"/>
    <col min="514" max="514" width="2.54296875" style="3" customWidth="1"/>
    <col min="515" max="515" width="15.453125" style="3" customWidth="1"/>
    <col min="516" max="516" width="1.453125" style="3" customWidth="1"/>
    <col min="517" max="517" width="71.453125" style="3" customWidth="1"/>
    <col min="518" max="520" width="6.81640625" style="3" customWidth="1"/>
    <col min="521" max="522" width="6.453125" style="3" customWidth="1"/>
    <col min="523" max="523" width="6.81640625" style="3" customWidth="1"/>
    <col min="524" max="526" width="6.453125" style="3" customWidth="1"/>
    <col min="527" max="527" width="6.81640625" style="3" customWidth="1"/>
    <col min="528" max="534" width="6.453125" style="3" customWidth="1"/>
    <col min="535" max="535" width="7.453125" style="3" customWidth="1"/>
    <col min="536" max="768" width="11.453125" style="3"/>
    <col min="769" max="769" width="0.1796875" style="3" customWidth="1"/>
    <col min="770" max="770" width="2.54296875" style="3" customWidth="1"/>
    <col min="771" max="771" width="15.453125" style="3" customWidth="1"/>
    <col min="772" max="772" width="1.453125" style="3" customWidth="1"/>
    <col min="773" max="773" width="71.453125" style="3" customWidth="1"/>
    <col min="774" max="776" width="6.81640625" style="3" customWidth="1"/>
    <col min="777" max="778" width="6.453125" style="3" customWidth="1"/>
    <col min="779" max="779" width="6.81640625" style="3" customWidth="1"/>
    <col min="780" max="782" width="6.453125" style="3" customWidth="1"/>
    <col min="783" max="783" width="6.81640625" style="3" customWidth="1"/>
    <col min="784" max="790" width="6.453125" style="3" customWidth="1"/>
    <col min="791" max="791" width="7.453125" style="3" customWidth="1"/>
    <col min="792" max="1024" width="11.453125" style="3"/>
    <col min="1025" max="1025" width="0.1796875" style="3" customWidth="1"/>
    <col min="1026" max="1026" width="2.54296875" style="3" customWidth="1"/>
    <col min="1027" max="1027" width="15.453125" style="3" customWidth="1"/>
    <col min="1028" max="1028" width="1.453125" style="3" customWidth="1"/>
    <col min="1029" max="1029" width="71.453125" style="3" customWidth="1"/>
    <col min="1030" max="1032" width="6.81640625" style="3" customWidth="1"/>
    <col min="1033" max="1034" width="6.453125" style="3" customWidth="1"/>
    <col min="1035" max="1035" width="6.81640625" style="3" customWidth="1"/>
    <col min="1036" max="1038" width="6.453125" style="3" customWidth="1"/>
    <col min="1039" max="1039" width="6.81640625" style="3" customWidth="1"/>
    <col min="1040" max="1046" width="6.453125" style="3" customWidth="1"/>
    <col min="1047" max="1047" width="7.453125" style="3" customWidth="1"/>
    <col min="1048" max="1280" width="11.453125" style="3"/>
    <col min="1281" max="1281" width="0.1796875" style="3" customWidth="1"/>
    <col min="1282" max="1282" width="2.54296875" style="3" customWidth="1"/>
    <col min="1283" max="1283" width="15.453125" style="3" customWidth="1"/>
    <col min="1284" max="1284" width="1.453125" style="3" customWidth="1"/>
    <col min="1285" max="1285" width="71.453125" style="3" customWidth="1"/>
    <col min="1286" max="1288" width="6.81640625" style="3" customWidth="1"/>
    <col min="1289" max="1290" width="6.453125" style="3" customWidth="1"/>
    <col min="1291" max="1291" width="6.81640625" style="3" customWidth="1"/>
    <col min="1292" max="1294" width="6.453125" style="3" customWidth="1"/>
    <col min="1295" max="1295" width="6.81640625" style="3" customWidth="1"/>
    <col min="1296" max="1302" width="6.453125" style="3" customWidth="1"/>
    <col min="1303" max="1303" width="7.453125" style="3" customWidth="1"/>
    <col min="1304" max="1536" width="11.453125" style="3"/>
    <col min="1537" max="1537" width="0.1796875" style="3" customWidth="1"/>
    <col min="1538" max="1538" width="2.54296875" style="3" customWidth="1"/>
    <col min="1539" max="1539" width="15.453125" style="3" customWidth="1"/>
    <col min="1540" max="1540" width="1.453125" style="3" customWidth="1"/>
    <col min="1541" max="1541" width="71.453125" style="3" customWidth="1"/>
    <col min="1542" max="1544" width="6.81640625" style="3" customWidth="1"/>
    <col min="1545" max="1546" width="6.453125" style="3" customWidth="1"/>
    <col min="1547" max="1547" width="6.81640625" style="3" customWidth="1"/>
    <col min="1548" max="1550" width="6.453125" style="3" customWidth="1"/>
    <col min="1551" max="1551" width="6.81640625" style="3" customWidth="1"/>
    <col min="1552" max="1558" width="6.453125" style="3" customWidth="1"/>
    <col min="1559" max="1559" width="7.453125" style="3" customWidth="1"/>
    <col min="1560" max="1792" width="11.453125" style="3"/>
    <col min="1793" max="1793" width="0.1796875" style="3" customWidth="1"/>
    <col min="1794" max="1794" width="2.54296875" style="3" customWidth="1"/>
    <col min="1795" max="1795" width="15.453125" style="3" customWidth="1"/>
    <col min="1796" max="1796" width="1.453125" style="3" customWidth="1"/>
    <col min="1797" max="1797" width="71.453125" style="3" customWidth="1"/>
    <col min="1798" max="1800" width="6.81640625" style="3" customWidth="1"/>
    <col min="1801" max="1802" width="6.453125" style="3" customWidth="1"/>
    <col min="1803" max="1803" width="6.81640625" style="3" customWidth="1"/>
    <col min="1804" max="1806" width="6.453125" style="3" customWidth="1"/>
    <col min="1807" max="1807" width="6.81640625" style="3" customWidth="1"/>
    <col min="1808" max="1814" width="6.453125" style="3" customWidth="1"/>
    <col min="1815" max="1815" width="7.453125" style="3" customWidth="1"/>
    <col min="1816" max="2048" width="11.453125" style="3"/>
    <col min="2049" max="2049" width="0.1796875" style="3" customWidth="1"/>
    <col min="2050" max="2050" width="2.54296875" style="3" customWidth="1"/>
    <col min="2051" max="2051" width="15.453125" style="3" customWidth="1"/>
    <col min="2052" max="2052" width="1.453125" style="3" customWidth="1"/>
    <col min="2053" max="2053" width="71.453125" style="3" customWidth="1"/>
    <col min="2054" max="2056" width="6.81640625" style="3" customWidth="1"/>
    <col min="2057" max="2058" width="6.453125" style="3" customWidth="1"/>
    <col min="2059" max="2059" width="6.81640625" style="3" customWidth="1"/>
    <col min="2060" max="2062" width="6.453125" style="3" customWidth="1"/>
    <col min="2063" max="2063" width="6.81640625" style="3" customWidth="1"/>
    <col min="2064" max="2070" width="6.453125" style="3" customWidth="1"/>
    <col min="2071" max="2071" width="7.453125" style="3" customWidth="1"/>
    <col min="2072" max="2304" width="11.453125" style="3"/>
    <col min="2305" max="2305" width="0.1796875" style="3" customWidth="1"/>
    <col min="2306" max="2306" width="2.54296875" style="3" customWidth="1"/>
    <col min="2307" max="2307" width="15.453125" style="3" customWidth="1"/>
    <col min="2308" max="2308" width="1.453125" style="3" customWidth="1"/>
    <col min="2309" max="2309" width="71.453125" style="3" customWidth="1"/>
    <col min="2310" max="2312" width="6.81640625" style="3" customWidth="1"/>
    <col min="2313" max="2314" width="6.453125" style="3" customWidth="1"/>
    <col min="2315" max="2315" width="6.81640625" style="3" customWidth="1"/>
    <col min="2316" max="2318" width="6.453125" style="3" customWidth="1"/>
    <col min="2319" max="2319" width="6.81640625" style="3" customWidth="1"/>
    <col min="2320" max="2326" width="6.453125" style="3" customWidth="1"/>
    <col min="2327" max="2327" width="7.453125" style="3" customWidth="1"/>
    <col min="2328" max="2560" width="11.453125" style="3"/>
    <col min="2561" max="2561" width="0.1796875" style="3" customWidth="1"/>
    <col min="2562" max="2562" width="2.54296875" style="3" customWidth="1"/>
    <col min="2563" max="2563" width="15.453125" style="3" customWidth="1"/>
    <col min="2564" max="2564" width="1.453125" style="3" customWidth="1"/>
    <col min="2565" max="2565" width="71.453125" style="3" customWidth="1"/>
    <col min="2566" max="2568" width="6.81640625" style="3" customWidth="1"/>
    <col min="2569" max="2570" width="6.453125" style="3" customWidth="1"/>
    <col min="2571" max="2571" width="6.81640625" style="3" customWidth="1"/>
    <col min="2572" max="2574" width="6.453125" style="3" customWidth="1"/>
    <col min="2575" max="2575" width="6.81640625" style="3" customWidth="1"/>
    <col min="2576" max="2582" width="6.453125" style="3" customWidth="1"/>
    <col min="2583" max="2583" width="7.453125" style="3" customWidth="1"/>
    <col min="2584" max="2816" width="11.453125" style="3"/>
    <col min="2817" max="2817" width="0.1796875" style="3" customWidth="1"/>
    <col min="2818" max="2818" width="2.54296875" style="3" customWidth="1"/>
    <col min="2819" max="2819" width="15.453125" style="3" customWidth="1"/>
    <col min="2820" max="2820" width="1.453125" style="3" customWidth="1"/>
    <col min="2821" max="2821" width="71.453125" style="3" customWidth="1"/>
    <col min="2822" max="2824" width="6.81640625" style="3" customWidth="1"/>
    <col min="2825" max="2826" width="6.453125" style="3" customWidth="1"/>
    <col min="2827" max="2827" width="6.81640625" style="3" customWidth="1"/>
    <col min="2828" max="2830" width="6.453125" style="3" customWidth="1"/>
    <col min="2831" max="2831" width="6.81640625" style="3" customWidth="1"/>
    <col min="2832" max="2838" width="6.453125" style="3" customWidth="1"/>
    <col min="2839" max="2839" width="7.453125" style="3" customWidth="1"/>
    <col min="2840" max="3072" width="11.453125" style="3"/>
    <col min="3073" max="3073" width="0.1796875" style="3" customWidth="1"/>
    <col min="3074" max="3074" width="2.54296875" style="3" customWidth="1"/>
    <col min="3075" max="3075" width="15.453125" style="3" customWidth="1"/>
    <col min="3076" max="3076" width="1.453125" style="3" customWidth="1"/>
    <col min="3077" max="3077" width="71.453125" style="3" customWidth="1"/>
    <col min="3078" max="3080" width="6.81640625" style="3" customWidth="1"/>
    <col min="3081" max="3082" width="6.453125" style="3" customWidth="1"/>
    <col min="3083" max="3083" width="6.81640625" style="3" customWidth="1"/>
    <col min="3084" max="3086" width="6.453125" style="3" customWidth="1"/>
    <col min="3087" max="3087" width="6.81640625" style="3" customWidth="1"/>
    <col min="3088" max="3094" width="6.453125" style="3" customWidth="1"/>
    <col min="3095" max="3095" width="7.453125" style="3" customWidth="1"/>
    <col min="3096" max="3328" width="11.453125" style="3"/>
    <col min="3329" max="3329" width="0.1796875" style="3" customWidth="1"/>
    <col min="3330" max="3330" width="2.54296875" style="3" customWidth="1"/>
    <col min="3331" max="3331" width="15.453125" style="3" customWidth="1"/>
    <col min="3332" max="3332" width="1.453125" style="3" customWidth="1"/>
    <col min="3333" max="3333" width="71.453125" style="3" customWidth="1"/>
    <col min="3334" max="3336" width="6.81640625" style="3" customWidth="1"/>
    <col min="3337" max="3338" width="6.453125" style="3" customWidth="1"/>
    <col min="3339" max="3339" width="6.81640625" style="3" customWidth="1"/>
    <col min="3340" max="3342" width="6.453125" style="3" customWidth="1"/>
    <col min="3343" max="3343" width="6.81640625" style="3" customWidth="1"/>
    <col min="3344" max="3350" width="6.453125" style="3" customWidth="1"/>
    <col min="3351" max="3351" width="7.453125" style="3" customWidth="1"/>
    <col min="3352" max="3584" width="11.453125" style="3"/>
    <col min="3585" max="3585" width="0.1796875" style="3" customWidth="1"/>
    <col min="3586" max="3586" width="2.54296875" style="3" customWidth="1"/>
    <col min="3587" max="3587" width="15.453125" style="3" customWidth="1"/>
    <col min="3588" max="3588" width="1.453125" style="3" customWidth="1"/>
    <col min="3589" max="3589" width="71.453125" style="3" customWidth="1"/>
    <col min="3590" max="3592" width="6.81640625" style="3" customWidth="1"/>
    <col min="3593" max="3594" width="6.453125" style="3" customWidth="1"/>
    <col min="3595" max="3595" width="6.81640625" style="3" customWidth="1"/>
    <col min="3596" max="3598" width="6.453125" style="3" customWidth="1"/>
    <col min="3599" max="3599" width="6.81640625" style="3" customWidth="1"/>
    <col min="3600" max="3606" width="6.453125" style="3" customWidth="1"/>
    <col min="3607" max="3607" width="7.453125" style="3" customWidth="1"/>
    <col min="3608" max="3840" width="11.453125" style="3"/>
    <col min="3841" max="3841" width="0.1796875" style="3" customWidth="1"/>
    <col min="3842" max="3842" width="2.54296875" style="3" customWidth="1"/>
    <col min="3843" max="3843" width="15.453125" style="3" customWidth="1"/>
    <col min="3844" max="3844" width="1.453125" style="3" customWidth="1"/>
    <col min="3845" max="3845" width="71.453125" style="3" customWidth="1"/>
    <col min="3846" max="3848" width="6.81640625" style="3" customWidth="1"/>
    <col min="3849" max="3850" width="6.453125" style="3" customWidth="1"/>
    <col min="3851" max="3851" width="6.81640625" style="3" customWidth="1"/>
    <col min="3852" max="3854" width="6.453125" style="3" customWidth="1"/>
    <col min="3855" max="3855" width="6.81640625" style="3" customWidth="1"/>
    <col min="3856" max="3862" width="6.453125" style="3" customWidth="1"/>
    <col min="3863" max="3863" width="7.453125" style="3" customWidth="1"/>
    <col min="3864" max="4096" width="11.453125" style="3"/>
    <col min="4097" max="4097" width="0.1796875" style="3" customWidth="1"/>
    <col min="4098" max="4098" width="2.54296875" style="3" customWidth="1"/>
    <col min="4099" max="4099" width="15.453125" style="3" customWidth="1"/>
    <col min="4100" max="4100" width="1.453125" style="3" customWidth="1"/>
    <col min="4101" max="4101" width="71.453125" style="3" customWidth="1"/>
    <col min="4102" max="4104" width="6.81640625" style="3" customWidth="1"/>
    <col min="4105" max="4106" width="6.453125" style="3" customWidth="1"/>
    <col min="4107" max="4107" width="6.81640625" style="3" customWidth="1"/>
    <col min="4108" max="4110" width="6.453125" style="3" customWidth="1"/>
    <col min="4111" max="4111" width="6.81640625" style="3" customWidth="1"/>
    <col min="4112" max="4118" width="6.453125" style="3" customWidth="1"/>
    <col min="4119" max="4119" width="7.453125" style="3" customWidth="1"/>
    <col min="4120" max="4352" width="11.453125" style="3"/>
    <col min="4353" max="4353" width="0.1796875" style="3" customWidth="1"/>
    <col min="4354" max="4354" width="2.54296875" style="3" customWidth="1"/>
    <col min="4355" max="4355" width="15.453125" style="3" customWidth="1"/>
    <col min="4356" max="4356" width="1.453125" style="3" customWidth="1"/>
    <col min="4357" max="4357" width="71.453125" style="3" customWidth="1"/>
    <col min="4358" max="4360" width="6.81640625" style="3" customWidth="1"/>
    <col min="4361" max="4362" width="6.453125" style="3" customWidth="1"/>
    <col min="4363" max="4363" width="6.81640625" style="3" customWidth="1"/>
    <col min="4364" max="4366" width="6.453125" style="3" customWidth="1"/>
    <col min="4367" max="4367" width="6.81640625" style="3" customWidth="1"/>
    <col min="4368" max="4374" width="6.453125" style="3" customWidth="1"/>
    <col min="4375" max="4375" width="7.453125" style="3" customWidth="1"/>
    <col min="4376" max="4608" width="11.453125" style="3"/>
    <col min="4609" max="4609" width="0.1796875" style="3" customWidth="1"/>
    <col min="4610" max="4610" width="2.54296875" style="3" customWidth="1"/>
    <col min="4611" max="4611" width="15.453125" style="3" customWidth="1"/>
    <col min="4612" max="4612" width="1.453125" style="3" customWidth="1"/>
    <col min="4613" max="4613" width="71.453125" style="3" customWidth="1"/>
    <col min="4614" max="4616" width="6.81640625" style="3" customWidth="1"/>
    <col min="4617" max="4618" width="6.453125" style="3" customWidth="1"/>
    <col min="4619" max="4619" width="6.81640625" style="3" customWidth="1"/>
    <col min="4620" max="4622" width="6.453125" style="3" customWidth="1"/>
    <col min="4623" max="4623" width="6.81640625" style="3" customWidth="1"/>
    <col min="4624" max="4630" width="6.453125" style="3" customWidth="1"/>
    <col min="4631" max="4631" width="7.453125" style="3" customWidth="1"/>
    <col min="4632" max="4864" width="11.453125" style="3"/>
    <col min="4865" max="4865" width="0.1796875" style="3" customWidth="1"/>
    <col min="4866" max="4866" width="2.54296875" style="3" customWidth="1"/>
    <col min="4867" max="4867" width="15.453125" style="3" customWidth="1"/>
    <col min="4868" max="4868" width="1.453125" style="3" customWidth="1"/>
    <col min="4869" max="4869" width="71.453125" style="3" customWidth="1"/>
    <col min="4870" max="4872" width="6.81640625" style="3" customWidth="1"/>
    <col min="4873" max="4874" width="6.453125" style="3" customWidth="1"/>
    <col min="4875" max="4875" width="6.81640625" style="3" customWidth="1"/>
    <col min="4876" max="4878" width="6.453125" style="3" customWidth="1"/>
    <col min="4879" max="4879" width="6.81640625" style="3" customWidth="1"/>
    <col min="4880" max="4886" width="6.453125" style="3" customWidth="1"/>
    <col min="4887" max="4887" width="7.453125" style="3" customWidth="1"/>
    <col min="4888" max="5120" width="11.453125" style="3"/>
    <col min="5121" max="5121" width="0.1796875" style="3" customWidth="1"/>
    <col min="5122" max="5122" width="2.54296875" style="3" customWidth="1"/>
    <col min="5123" max="5123" width="15.453125" style="3" customWidth="1"/>
    <col min="5124" max="5124" width="1.453125" style="3" customWidth="1"/>
    <col min="5125" max="5125" width="71.453125" style="3" customWidth="1"/>
    <col min="5126" max="5128" width="6.81640625" style="3" customWidth="1"/>
    <col min="5129" max="5130" width="6.453125" style="3" customWidth="1"/>
    <col min="5131" max="5131" width="6.81640625" style="3" customWidth="1"/>
    <col min="5132" max="5134" width="6.453125" style="3" customWidth="1"/>
    <col min="5135" max="5135" width="6.81640625" style="3" customWidth="1"/>
    <col min="5136" max="5142" width="6.453125" style="3" customWidth="1"/>
    <col min="5143" max="5143" width="7.453125" style="3" customWidth="1"/>
    <col min="5144" max="5376" width="11.453125" style="3"/>
    <col min="5377" max="5377" width="0.1796875" style="3" customWidth="1"/>
    <col min="5378" max="5378" width="2.54296875" style="3" customWidth="1"/>
    <col min="5379" max="5379" width="15.453125" style="3" customWidth="1"/>
    <col min="5380" max="5380" width="1.453125" style="3" customWidth="1"/>
    <col min="5381" max="5381" width="71.453125" style="3" customWidth="1"/>
    <col min="5382" max="5384" width="6.81640625" style="3" customWidth="1"/>
    <col min="5385" max="5386" width="6.453125" style="3" customWidth="1"/>
    <col min="5387" max="5387" width="6.81640625" style="3" customWidth="1"/>
    <col min="5388" max="5390" width="6.453125" style="3" customWidth="1"/>
    <col min="5391" max="5391" width="6.81640625" style="3" customWidth="1"/>
    <col min="5392" max="5398" width="6.453125" style="3" customWidth="1"/>
    <col min="5399" max="5399" width="7.453125" style="3" customWidth="1"/>
    <col min="5400" max="5632" width="11.453125" style="3"/>
    <col min="5633" max="5633" width="0.1796875" style="3" customWidth="1"/>
    <col min="5634" max="5634" width="2.54296875" style="3" customWidth="1"/>
    <col min="5635" max="5635" width="15.453125" style="3" customWidth="1"/>
    <col min="5636" max="5636" width="1.453125" style="3" customWidth="1"/>
    <col min="5637" max="5637" width="71.453125" style="3" customWidth="1"/>
    <col min="5638" max="5640" width="6.81640625" style="3" customWidth="1"/>
    <col min="5641" max="5642" width="6.453125" style="3" customWidth="1"/>
    <col min="5643" max="5643" width="6.81640625" style="3" customWidth="1"/>
    <col min="5644" max="5646" width="6.453125" style="3" customWidth="1"/>
    <col min="5647" max="5647" width="6.81640625" style="3" customWidth="1"/>
    <col min="5648" max="5654" width="6.453125" style="3" customWidth="1"/>
    <col min="5655" max="5655" width="7.453125" style="3" customWidth="1"/>
    <col min="5656" max="5888" width="11.453125" style="3"/>
    <col min="5889" max="5889" width="0.1796875" style="3" customWidth="1"/>
    <col min="5890" max="5890" width="2.54296875" style="3" customWidth="1"/>
    <col min="5891" max="5891" width="15.453125" style="3" customWidth="1"/>
    <col min="5892" max="5892" width="1.453125" style="3" customWidth="1"/>
    <col min="5893" max="5893" width="71.453125" style="3" customWidth="1"/>
    <col min="5894" max="5896" width="6.81640625" style="3" customWidth="1"/>
    <col min="5897" max="5898" width="6.453125" style="3" customWidth="1"/>
    <col min="5899" max="5899" width="6.81640625" style="3" customWidth="1"/>
    <col min="5900" max="5902" width="6.453125" style="3" customWidth="1"/>
    <col min="5903" max="5903" width="6.81640625" style="3" customWidth="1"/>
    <col min="5904" max="5910" width="6.453125" style="3" customWidth="1"/>
    <col min="5911" max="5911" width="7.453125" style="3" customWidth="1"/>
    <col min="5912" max="6144" width="11.453125" style="3"/>
    <col min="6145" max="6145" width="0.1796875" style="3" customWidth="1"/>
    <col min="6146" max="6146" width="2.54296875" style="3" customWidth="1"/>
    <col min="6147" max="6147" width="15.453125" style="3" customWidth="1"/>
    <col min="6148" max="6148" width="1.453125" style="3" customWidth="1"/>
    <col min="6149" max="6149" width="71.453125" style="3" customWidth="1"/>
    <col min="6150" max="6152" width="6.81640625" style="3" customWidth="1"/>
    <col min="6153" max="6154" width="6.453125" style="3" customWidth="1"/>
    <col min="6155" max="6155" width="6.81640625" style="3" customWidth="1"/>
    <col min="6156" max="6158" width="6.453125" style="3" customWidth="1"/>
    <col min="6159" max="6159" width="6.81640625" style="3" customWidth="1"/>
    <col min="6160" max="6166" width="6.453125" style="3" customWidth="1"/>
    <col min="6167" max="6167" width="7.453125" style="3" customWidth="1"/>
    <col min="6168" max="6400" width="11.453125" style="3"/>
    <col min="6401" max="6401" width="0.1796875" style="3" customWidth="1"/>
    <col min="6402" max="6402" width="2.54296875" style="3" customWidth="1"/>
    <col min="6403" max="6403" width="15.453125" style="3" customWidth="1"/>
    <col min="6404" max="6404" width="1.453125" style="3" customWidth="1"/>
    <col min="6405" max="6405" width="71.453125" style="3" customWidth="1"/>
    <col min="6406" max="6408" width="6.81640625" style="3" customWidth="1"/>
    <col min="6409" max="6410" width="6.453125" style="3" customWidth="1"/>
    <col min="6411" max="6411" width="6.81640625" style="3" customWidth="1"/>
    <col min="6412" max="6414" width="6.453125" style="3" customWidth="1"/>
    <col min="6415" max="6415" width="6.81640625" style="3" customWidth="1"/>
    <col min="6416" max="6422" width="6.453125" style="3" customWidth="1"/>
    <col min="6423" max="6423" width="7.453125" style="3" customWidth="1"/>
    <col min="6424" max="6656" width="11.453125" style="3"/>
    <col min="6657" max="6657" width="0.1796875" style="3" customWidth="1"/>
    <col min="6658" max="6658" width="2.54296875" style="3" customWidth="1"/>
    <col min="6659" max="6659" width="15.453125" style="3" customWidth="1"/>
    <col min="6660" max="6660" width="1.453125" style="3" customWidth="1"/>
    <col min="6661" max="6661" width="71.453125" style="3" customWidth="1"/>
    <col min="6662" max="6664" width="6.81640625" style="3" customWidth="1"/>
    <col min="6665" max="6666" width="6.453125" style="3" customWidth="1"/>
    <col min="6667" max="6667" width="6.81640625" style="3" customWidth="1"/>
    <col min="6668" max="6670" width="6.453125" style="3" customWidth="1"/>
    <col min="6671" max="6671" width="6.81640625" style="3" customWidth="1"/>
    <col min="6672" max="6678" width="6.453125" style="3" customWidth="1"/>
    <col min="6679" max="6679" width="7.453125" style="3" customWidth="1"/>
    <col min="6680" max="6912" width="11.453125" style="3"/>
    <col min="6913" max="6913" width="0.1796875" style="3" customWidth="1"/>
    <col min="6914" max="6914" width="2.54296875" style="3" customWidth="1"/>
    <col min="6915" max="6915" width="15.453125" style="3" customWidth="1"/>
    <col min="6916" max="6916" width="1.453125" style="3" customWidth="1"/>
    <col min="6917" max="6917" width="71.453125" style="3" customWidth="1"/>
    <col min="6918" max="6920" width="6.81640625" style="3" customWidth="1"/>
    <col min="6921" max="6922" width="6.453125" style="3" customWidth="1"/>
    <col min="6923" max="6923" width="6.81640625" style="3" customWidth="1"/>
    <col min="6924" max="6926" width="6.453125" style="3" customWidth="1"/>
    <col min="6927" max="6927" width="6.81640625" style="3" customWidth="1"/>
    <col min="6928" max="6934" width="6.453125" style="3" customWidth="1"/>
    <col min="6935" max="6935" width="7.453125" style="3" customWidth="1"/>
    <col min="6936" max="7168" width="11.453125" style="3"/>
    <col min="7169" max="7169" width="0.1796875" style="3" customWidth="1"/>
    <col min="7170" max="7170" width="2.54296875" style="3" customWidth="1"/>
    <col min="7171" max="7171" width="15.453125" style="3" customWidth="1"/>
    <col min="7172" max="7172" width="1.453125" style="3" customWidth="1"/>
    <col min="7173" max="7173" width="71.453125" style="3" customWidth="1"/>
    <col min="7174" max="7176" width="6.81640625" style="3" customWidth="1"/>
    <col min="7177" max="7178" width="6.453125" style="3" customWidth="1"/>
    <col min="7179" max="7179" width="6.81640625" style="3" customWidth="1"/>
    <col min="7180" max="7182" width="6.453125" style="3" customWidth="1"/>
    <col min="7183" max="7183" width="6.81640625" style="3" customWidth="1"/>
    <col min="7184" max="7190" width="6.453125" style="3" customWidth="1"/>
    <col min="7191" max="7191" width="7.453125" style="3" customWidth="1"/>
    <col min="7192" max="7424" width="11.453125" style="3"/>
    <col min="7425" max="7425" width="0.1796875" style="3" customWidth="1"/>
    <col min="7426" max="7426" width="2.54296875" style="3" customWidth="1"/>
    <col min="7427" max="7427" width="15.453125" style="3" customWidth="1"/>
    <col min="7428" max="7428" width="1.453125" style="3" customWidth="1"/>
    <col min="7429" max="7429" width="71.453125" style="3" customWidth="1"/>
    <col min="7430" max="7432" width="6.81640625" style="3" customWidth="1"/>
    <col min="7433" max="7434" width="6.453125" style="3" customWidth="1"/>
    <col min="7435" max="7435" width="6.81640625" style="3" customWidth="1"/>
    <col min="7436" max="7438" width="6.453125" style="3" customWidth="1"/>
    <col min="7439" max="7439" width="6.81640625" style="3" customWidth="1"/>
    <col min="7440" max="7446" width="6.453125" style="3" customWidth="1"/>
    <col min="7447" max="7447" width="7.453125" style="3" customWidth="1"/>
    <col min="7448" max="7680" width="11.453125" style="3"/>
    <col min="7681" max="7681" width="0.1796875" style="3" customWidth="1"/>
    <col min="7682" max="7682" width="2.54296875" style="3" customWidth="1"/>
    <col min="7683" max="7683" width="15.453125" style="3" customWidth="1"/>
    <col min="7684" max="7684" width="1.453125" style="3" customWidth="1"/>
    <col min="7685" max="7685" width="71.453125" style="3" customWidth="1"/>
    <col min="7686" max="7688" width="6.81640625" style="3" customWidth="1"/>
    <col min="7689" max="7690" width="6.453125" style="3" customWidth="1"/>
    <col min="7691" max="7691" width="6.81640625" style="3" customWidth="1"/>
    <col min="7692" max="7694" width="6.453125" style="3" customWidth="1"/>
    <col min="7695" max="7695" width="6.81640625" style="3" customWidth="1"/>
    <col min="7696" max="7702" width="6.453125" style="3" customWidth="1"/>
    <col min="7703" max="7703" width="7.453125" style="3" customWidth="1"/>
    <col min="7704" max="7936" width="11.453125" style="3"/>
    <col min="7937" max="7937" width="0.1796875" style="3" customWidth="1"/>
    <col min="7938" max="7938" width="2.54296875" style="3" customWidth="1"/>
    <col min="7939" max="7939" width="15.453125" style="3" customWidth="1"/>
    <col min="7940" max="7940" width="1.453125" style="3" customWidth="1"/>
    <col min="7941" max="7941" width="71.453125" style="3" customWidth="1"/>
    <col min="7942" max="7944" width="6.81640625" style="3" customWidth="1"/>
    <col min="7945" max="7946" width="6.453125" style="3" customWidth="1"/>
    <col min="7947" max="7947" width="6.81640625" style="3" customWidth="1"/>
    <col min="7948" max="7950" width="6.453125" style="3" customWidth="1"/>
    <col min="7951" max="7951" width="6.81640625" style="3" customWidth="1"/>
    <col min="7952" max="7958" width="6.453125" style="3" customWidth="1"/>
    <col min="7959" max="7959" width="7.453125" style="3" customWidth="1"/>
    <col min="7960" max="8192" width="11.453125" style="3"/>
    <col min="8193" max="8193" width="0.1796875" style="3" customWidth="1"/>
    <col min="8194" max="8194" width="2.54296875" style="3" customWidth="1"/>
    <col min="8195" max="8195" width="15.453125" style="3" customWidth="1"/>
    <col min="8196" max="8196" width="1.453125" style="3" customWidth="1"/>
    <col min="8197" max="8197" width="71.453125" style="3" customWidth="1"/>
    <col min="8198" max="8200" width="6.81640625" style="3" customWidth="1"/>
    <col min="8201" max="8202" width="6.453125" style="3" customWidth="1"/>
    <col min="8203" max="8203" width="6.81640625" style="3" customWidth="1"/>
    <col min="8204" max="8206" width="6.453125" style="3" customWidth="1"/>
    <col min="8207" max="8207" width="6.81640625" style="3" customWidth="1"/>
    <col min="8208" max="8214" width="6.453125" style="3" customWidth="1"/>
    <col min="8215" max="8215" width="7.453125" style="3" customWidth="1"/>
    <col min="8216" max="8448" width="11.453125" style="3"/>
    <col min="8449" max="8449" width="0.1796875" style="3" customWidth="1"/>
    <col min="8450" max="8450" width="2.54296875" style="3" customWidth="1"/>
    <col min="8451" max="8451" width="15.453125" style="3" customWidth="1"/>
    <col min="8452" max="8452" width="1.453125" style="3" customWidth="1"/>
    <col min="8453" max="8453" width="71.453125" style="3" customWidth="1"/>
    <col min="8454" max="8456" width="6.81640625" style="3" customWidth="1"/>
    <col min="8457" max="8458" width="6.453125" style="3" customWidth="1"/>
    <col min="8459" max="8459" width="6.81640625" style="3" customWidth="1"/>
    <col min="8460" max="8462" width="6.453125" style="3" customWidth="1"/>
    <col min="8463" max="8463" width="6.81640625" style="3" customWidth="1"/>
    <col min="8464" max="8470" width="6.453125" style="3" customWidth="1"/>
    <col min="8471" max="8471" width="7.453125" style="3" customWidth="1"/>
    <col min="8472" max="8704" width="11.453125" style="3"/>
    <col min="8705" max="8705" width="0.1796875" style="3" customWidth="1"/>
    <col min="8706" max="8706" width="2.54296875" style="3" customWidth="1"/>
    <col min="8707" max="8707" width="15.453125" style="3" customWidth="1"/>
    <col min="8708" max="8708" width="1.453125" style="3" customWidth="1"/>
    <col min="8709" max="8709" width="71.453125" style="3" customWidth="1"/>
    <col min="8710" max="8712" width="6.81640625" style="3" customWidth="1"/>
    <col min="8713" max="8714" width="6.453125" style="3" customWidth="1"/>
    <col min="8715" max="8715" width="6.81640625" style="3" customWidth="1"/>
    <col min="8716" max="8718" width="6.453125" style="3" customWidth="1"/>
    <col min="8719" max="8719" width="6.81640625" style="3" customWidth="1"/>
    <col min="8720" max="8726" width="6.453125" style="3" customWidth="1"/>
    <col min="8727" max="8727" width="7.453125" style="3" customWidth="1"/>
    <col min="8728" max="8960" width="11.453125" style="3"/>
    <col min="8961" max="8961" width="0.1796875" style="3" customWidth="1"/>
    <col min="8962" max="8962" width="2.54296875" style="3" customWidth="1"/>
    <col min="8963" max="8963" width="15.453125" style="3" customWidth="1"/>
    <col min="8964" max="8964" width="1.453125" style="3" customWidth="1"/>
    <col min="8965" max="8965" width="71.453125" style="3" customWidth="1"/>
    <col min="8966" max="8968" width="6.81640625" style="3" customWidth="1"/>
    <col min="8969" max="8970" width="6.453125" style="3" customWidth="1"/>
    <col min="8971" max="8971" width="6.81640625" style="3" customWidth="1"/>
    <col min="8972" max="8974" width="6.453125" style="3" customWidth="1"/>
    <col min="8975" max="8975" width="6.81640625" style="3" customWidth="1"/>
    <col min="8976" max="8982" width="6.453125" style="3" customWidth="1"/>
    <col min="8983" max="8983" width="7.453125" style="3" customWidth="1"/>
    <col min="8984" max="9216" width="11.453125" style="3"/>
    <col min="9217" max="9217" width="0.1796875" style="3" customWidth="1"/>
    <col min="9218" max="9218" width="2.54296875" style="3" customWidth="1"/>
    <col min="9219" max="9219" width="15.453125" style="3" customWidth="1"/>
    <col min="9220" max="9220" width="1.453125" style="3" customWidth="1"/>
    <col min="9221" max="9221" width="71.453125" style="3" customWidth="1"/>
    <col min="9222" max="9224" width="6.81640625" style="3" customWidth="1"/>
    <col min="9225" max="9226" width="6.453125" style="3" customWidth="1"/>
    <col min="9227" max="9227" width="6.81640625" style="3" customWidth="1"/>
    <col min="9228" max="9230" width="6.453125" style="3" customWidth="1"/>
    <col min="9231" max="9231" width="6.81640625" style="3" customWidth="1"/>
    <col min="9232" max="9238" width="6.453125" style="3" customWidth="1"/>
    <col min="9239" max="9239" width="7.453125" style="3" customWidth="1"/>
    <col min="9240" max="9472" width="11.453125" style="3"/>
    <col min="9473" max="9473" width="0.1796875" style="3" customWidth="1"/>
    <col min="9474" max="9474" width="2.54296875" style="3" customWidth="1"/>
    <col min="9475" max="9475" width="15.453125" style="3" customWidth="1"/>
    <col min="9476" max="9476" width="1.453125" style="3" customWidth="1"/>
    <col min="9477" max="9477" width="71.453125" style="3" customWidth="1"/>
    <col min="9478" max="9480" width="6.81640625" style="3" customWidth="1"/>
    <col min="9481" max="9482" width="6.453125" style="3" customWidth="1"/>
    <col min="9483" max="9483" width="6.81640625" style="3" customWidth="1"/>
    <col min="9484" max="9486" width="6.453125" style="3" customWidth="1"/>
    <col min="9487" max="9487" width="6.81640625" style="3" customWidth="1"/>
    <col min="9488" max="9494" width="6.453125" style="3" customWidth="1"/>
    <col min="9495" max="9495" width="7.453125" style="3" customWidth="1"/>
    <col min="9496" max="9728" width="11.453125" style="3"/>
    <col min="9729" max="9729" width="0.1796875" style="3" customWidth="1"/>
    <col min="9730" max="9730" width="2.54296875" style="3" customWidth="1"/>
    <col min="9731" max="9731" width="15.453125" style="3" customWidth="1"/>
    <col min="9732" max="9732" width="1.453125" style="3" customWidth="1"/>
    <col min="9733" max="9733" width="71.453125" style="3" customWidth="1"/>
    <col min="9734" max="9736" width="6.81640625" style="3" customWidth="1"/>
    <col min="9737" max="9738" width="6.453125" style="3" customWidth="1"/>
    <col min="9739" max="9739" width="6.81640625" style="3" customWidth="1"/>
    <col min="9740" max="9742" width="6.453125" style="3" customWidth="1"/>
    <col min="9743" max="9743" width="6.81640625" style="3" customWidth="1"/>
    <col min="9744" max="9750" width="6.453125" style="3" customWidth="1"/>
    <col min="9751" max="9751" width="7.453125" style="3" customWidth="1"/>
    <col min="9752" max="9984" width="11.453125" style="3"/>
    <col min="9985" max="9985" width="0.1796875" style="3" customWidth="1"/>
    <col min="9986" max="9986" width="2.54296875" style="3" customWidth="1"/>
    <col min="9987" max="9987" width="15.453125" style="3" customWidth="1"/>
    <col min="9988" max="9988" width="1.453125" style="3" customWidth="1"/>
    <col min="9989" max="9989" width="71.453125" style="3" customWidth="1"/>
    <col min="9990" max="9992" width="6.81640625" style="3" customWidth="1"/>
    <col min="9993" max="9994" width="6.453125" style="3" customWidth="1"/>
    <col min="9995" max="9995" width="6.81640625" style="3" customWidth="1"/>
    <col min="9996" max="9998" width="6.453125" style="3" customWidth="1"/>
    <col min="9999" max="9999" width="6.81640625" style="3" customWidth="1"/>
    <col min="10000" max="10006" width="6.453125" style="3" customWidth="1"/>
    <col min="10007" max="10007" width="7.453125" style="3" customWidth="1"/>
    <col min="10008" max="10240" width="11.453125" style="3"/>
    <col min="10241" max="10241" width="0.1796875" style="3" customWidth="1"/>
    <col min="10242" max="10242" width="2.54296875" style="3" customWidth="1"/>
    <col min="10243" max="10243" width="15.453125" style="3" customWidth="1"/>
    <col min="10244" max="10244" width="1.453125" style="3" customWidth="1"/>
    <col min="10245" max="10245" width="71.453125" style="3" customWidth="1"/>
    <col min="10246" max="10248" width="6.81640625" style="3" customWidth="1"/>
    <col min="10249" max="10250" width="6.453125" style="3" customWidth="1"/>
    <col min="10251" max="10251" width="6.81640625" style="3" customWidth="1"/>
    <col min="10252" max="10254" width="6.453125" style="3" customWidth="1"/>
    <col min="10255" max="10255" width="6.81640625" style="3" customWidth="1"/>
    <col min="10256" max="10262" width="6.453125" style="3" customWidth="1"/>
    <col min="10263" max="10263" width="7.453125" style="3" customWidth="1"/>
    <col min="10264" max="10496" width="11.453125" style="3"/>
    <col min="10497" max="10497" width="0.1796875" style="3" customWidth="1"/>
    <col min="10498" max="10498" width="2.54296875" style="3" customWidth="1"/>
    <col min="10499" max="10499" width="15.453125" style="3" customWidth="1"/>
    <col min="10500" max="10500" width="1.453125" style="3" customWidth="1"/>
    <col min="10501" max="10501" width="71.453125" style="3" customWidth="1"/>
    <col min="10502" max="10504" width="6.81640625" style="3" customWidth="1"/>
    <col min="10505" max="10506" width="6.453125" style="3" customWidth="1"/>
    <col min="10507" max="10507" width="6.81640625" style="3" customWidth="1"/>
    <col min="10508" max="10510" width="6.453125" style="3" customWidth="1"/>
    <col min="10511" max="10511" width="6.81640625" style="3" customWidth="1"/>
    <col min="10512" max="10518" width="6.453125" style="3" customWidth="1"/>
    <col min="10519" max="10519" width="7.453125" style="3" customWidth="1"/>
    <col min="10520" max="10752" width="11.453125" style="3"/>
    <col min="10753" max="10753" width="0.1796875" style="3" customWidth="1"/>
    <col min="10754" max="10754" width="2.54296875" style="3" customWidth="1"/>
    <col min="10755" max="10755" width="15.453125" style="3" customWidth="1"/>
    <col min="10756" max="10756" width="1.453125" style="3" customWidth="1"/>
    <col min="10757" max="10757" width="71.453125" style="3" customWidth="1"/>
    <col min="10758" max="10760" width="6.81640625" style="3" customWidth="1"/>
    <col min="10761" max="10762" width="6.453125" style="3" customWidth="1"/>
    <col min="10763" max="10763" width="6.81640625" style="3" customWidth="1"/>
    <col min="10764" max="10766" width="6.453125" style="3" customWidth="1"/>
    <col min="10767" max="10767" width="6.81640625" style="3" customWidth="1"/>
    <col min="10768" max="10774" width="6.453125" style="3" customWidth="1"/>
    <col min="10775" max="10775" width="7.453125" style="3" customWidth="1"/>
    <col min="10776" max="11008" width="11.453125" style="3"/>
    <col min="11009" max="11009" width="0.1796875" style="3" customWidth="1"/>
    <col min="11010" max="11010" width="2.54296875" style="3" customWidth="1"/>
    <col min="11011" max="11011" width="15.453125" style="3" customWidth="1"/>
    <col min="11012" max="11012" width="1.453125" style="3" customWidth="1"/>
    <col min="11013" max="11013" width="71.453125" style="3" customWidth="1"/>
    <col min="11014" max="11016" width="6.81640625" style="3" customWidth="1"/>
    <col min="11017" max="11018" width="6.453125" style="3" customWidth="1"/>
    <col min="11019" max="11019" width="6.81640625" style="3" customWidth="1"/>
    <col min="11020" max="11022" width="6.453125" style="3" customWidth="1"/>
    <col min="11023" max="11023" width="6.81640625" style="3" customWidth="1"/>
    <col min="11024" max="11030" width="6.453125" style="3" customWidth="1"/>
    <col min="11031" max="11031" width="7.453125" style="3" customWidth="1"/>
    <col min="11032" max="11264" width="11.453125" style="3"/>
    <col min="11265" max="11265" width="0.1796875" style="3" customWidth="1"/>
    <col min="11266" max="11266" width="2.54296875" style="3" customWidth="1"/>
    <col min="11267" max="11267" width="15.453125" style="3" customWidth="1"/>
    <col min="11268" max="11268" width="1.453125" style="3" customWidth="1"/>
    <col min="11269" max="11269" width="71.453125" style="3" customWidth="1"/>
    <col min="11270" max="11272" width="6.81640625" style="3" customWidth="1"/>
    <col min="11273" max="11274" width="6.453125" style="3" customWidth="1"/>
    <col min="11275" max="11275" width="6.81640625" style="3" customWidth="1"/>
    <col min="11276" max="11278" width="6.453125" style="3" customWidth="1"/>
    <col min="11279" max="11279" width="6.81640625" style="3" customWidth="1"/>
    <col min="11280" max="11286" width="6.453125" style="3" customWidth="1"/>
    <col min="11287" max="11287" width="7.453125" style="3" customWidth="1"/>
    <col min="11288" max="11520" width="11.453125" style="3"/>
    <col min="11521" max="11521" width="0.1796875" style="3" customWidth="1"/>
    <col min="11522" max="11522" width="2.54296875" style="3" customWidth="1"/>
    <col min="11523" max="11523" width="15.453125" style="3" customWidth="1"/>
    <col min="11524" max="11524" width="1.453125" style="3" customWidth="1"/>
    <col min="11525" max="11525" width="71.453125" style="3" customWidth="1"/>
    <col min="11526" max="11528" width="6.81640625" style="3" customWidth="1"/>
    <col min="11529" max="11530" width="6.453125" style="3" customWidth="1"/>
    <col min="11531" max="11531" width="6.81640625" style="3" customWidth="1"/>
    <col min="11532" max="11534" width="6.453125" style="3" customWidth="1"/>
    <col min="11535" max="11535" width="6.81640625" style="3" customWidth="1"/>
    <col min="11536" max="11542" width="6.453125" style="3" customWidth="1"/>
    <col min="11543" max="11543" width="7.453125" style="3" customWidth="1"/>
    <col min="11544" max="11776" width="11.453125" style="3"/>
    <col min="11777" max="11777" width="0.1796875" style="3" customWidth="1"/>
    <col min="11778" max="11778" width="2.54296875" style="3" customWidth="1"/>
    <col min="11779" max="11779" width="15.453125" style="3" customWidth="1"/>
    <col min="11780" max="11780" width="1.453125" style="3" customWidth="1"/>
    <col min="11781" max="11781" width="71.453125" style="3" customWidth="1"/>
    <col min="11782" max="11784" width="6.81640625" style="3" customWidth="1"/>
    <col min="11785" max="11786" width="6.453125" style="3" customWidth="1"/>
    <col min="11787" max="11787" width="6.81640625" style="3" customWidth="1"/>
    <col min="11788" max="11790" width="6.453125" style="3" customWidth="1"/>
    <col min="11791" max="11791" width="6.81640625" style="3" customWidth="1"/>
    <col min="11792" max="11798" width="6.453125" style="3" customWidth="1"/>
    <col min="11799" max="11799" width="7.453125" style="3" customWidth="1"/>
    <col min="11800" max="12032" width="11.453125" style="3"/>
    <col min="12033" max="12033" width="0.1796875" style="3" customWidth="1"/>
    <col min="12034" max="12034" width="2.54296875" style="3" customWidth="1"/>
    <col min="12035" max="12035" width="15.453125" style="3" customWidth="1"/>
    <col min="12036" max="12036" width="1.453125" style="3" customWidth="1"/>
    <col min="12037" max="12037" width="71.453125" style="3" customWidth="1"/>
    <col min="12038" max="12040" width="6.81640625" style="3" customWidth="1"/>
    <col min="12041" max="12042" width="6.453125" style="3" customWidth="1"/>
    <col min="12043" max="12043" width="6.81640625" style="3" customWidth="1"/>
    <col min="12044" max="12046" width="6.453125" style="3" customWidth="1"/>
    <col min="12047" max="12047" width="6.81640625" style="3" customWidth="1"/>
    <col min="12048" max="12054" width="6.453125" style="3" customWidth="1"/>
    <col min="12055" max="12055" width="7.453125" style="3" customWidth="1"/>
    <col min="12056" max="12288" width="11.453125" style="3"/>
    <col min="12289" max="12289" width="0.1796875" style="3" customWidth="1"/>
    <col min="12290" max="12290" width="2.54296875" style="3" customWidth="1"/>
    <col min="12291" max="12291" width="15.453125" style="3" customWidth="1"/>
    <col min="12292" max="12292" width="1.453125" style="3" customWidth="1"/>
    <col min="12293" max="12293" width="71.453125" style="3" customWidth="1"/>
    <col min="12294" max="12296" width="6.81640625" style="3" customWidth="1"/>
    <col min="12297" max="12298" width="6.453125" style="3" customWidth="1"/>
    <col min="12299" max="12299" width="6.81640625" style="3" customWidth="1"/>
    <col min="12300" max="12302" width="6.453125" style="3" customWidth="1"/>
    <col min="12303" max="12303" width="6.81640625" style="3" customWidth="1"/>
    <col min="12304" max="12310" width="6.453125" style="3" customWidth="1"/>
    <col min="12311" max="12311" width="7.453125" style="3" customWidth="1"/>
    <col min="12312" max="12544" width="11.453125" style="3"/>
    <col min="12545" max="12545" width="0.1796875" style="3" customWidth="1"/>
    <col min="12546" max="12546" width="2.54296875" style="3" customWidth="1"/>
    <col min="12547" max="12547" width="15.453125" style="3" customWidth="1"/>
    <col min="12548" max="12548" width="1.453125" style="3" customWidth="1"/>
    <col min="12549" max="12549" width="71.453125" style="3" customWidth="1"/>
    <col min="12550" max="12552" width="6.81640625" style="3" customWidth="1"/>
    <col min="12553" max="12554" width="6.453125" style="3" customWidth="1"/>
    <col min="12555" max="12555" width="6.81640625" style="3" customWidth="1"/>
    <col min="12556" max="12558" width="6.453125" style="3" customWidth="1"/>
    <col min="12559" max="12559" width="6.81640625" style="3" customWidth="1"/>
    <col min="12560" max="12566" width="6.453125" style="3" customWidth="1"/>
    <col min="12567" max="12567" width="7.453125" style="3" customWidth="1"/>
    <col min="12568" max="12800" width="11.453125" style="3"/>
    <col min="12801" max="12801" width="0.1796875" style="3" customWidth="1"/>
    <col min="12802" max="12802" width="2.54296875" style="3" customWidth="1"/>
    <col min="12803" max="12803" width="15.453125" style="3" customWidth="1"/>
    <col min="12804" max="12804" width="1.453125" style="3" customWidth="1"/>
    <col min="12805" max="12805" width="71.453125" style="3" customWidth="1"/>
    <col min="12806" max="12808" width="6.81640625" style="3" customWidth="1"/>
    <col min="12809" max="12810" width="6.453125" style="3" customWidth="1"/>
    <col min="12811" max="12811" width="6.81640625" style="3" customWidth="1"/>
    <col min="12812" max="12814" width="6.453125" style="3" customWidth="1"/>
    <col min="12815" max="12815" width="6.81640625" style="3" customWidth="1"/>
    <col min="12816" max="12822" width="6.453125" style="3" customWidth="1"/>
    <col min="12823" max="12823" width="7.453125" style="3" customWidth="1"/>
    <col min="12824" max="13056" width="11.453125" style="3"/>
    <col min="13057" max="13057" width="0.1796875" style="3" customWidth="1"/>
    <col min="13058" max="13058" width="2.54296875" style="3" customWidth="1"/>
    <col min="13059" max="13059" width="15.453125" style="3" customWidth="1"/>
    <col min="13060" max="13060" width="1.453125" style="3" customWidth="1"/>
    <col min="13061" max="13061" width="71.453125" style="3" customWidth="1"/>
    <col min="13062" max="13064" width="6.81640625" style="3" customWidth="1"/>
    <col min="13065" max="13066" width="6.453125" style="3" customWidth="1"/>
    <col min="13067" max="13067" width="6.81640625" style="3" customWidth="1"/>
    <col min="13068" max="13070" width="6.453125" style="3" customWidth="1"/>
    <col min="13071" max="13071" width="6.81640625" style="3" customWidth="1"/>
    <col min="13072" max="13078" width="6.453125" style="3" customWidth="1"/>
    <col min="13079" max="13079" width="7.453125" style="3" customWidth="1"/>
    <col min="13080" max="13312" width="11.453125" style="3"/>
    <col min="13313" max="13313" width="0.1796875" style="3" customWidth="1"/>
    <col min="13314" max="13314" width="2.54296875" style="3" customWidth="1"/>
    <col min="13315" max="13315" width="15.453125" style="3" customWidth="1"/>
    <col min="13316" max="13316" width="1.453125" style="3" customWidth="1"/>
    <col min="13317" max="13317" width="71.453125" style="3" customWidth="1"/>
    <col min="13318" max="13320" width="6.81640625" style="3" customWidth="1"/>
    <col min="13321" max="13322" width="6.453125" style="3" customWidth="1"/>
    <col min="13323" max="13323" width="6.81640625" style="3" customWidth="1"/>
    <col min="13324" max="13326" width="6.453125" style="3" customWidth="1"/>
    <col min="13327" max="13327" width="6.81640625" style="3" customWidth="1"/>
    <col min="13328" max="13334" width="6.453125" style="3" customWidth="1"/>
    <col min="13335" max="13335" width="7.453125" style="3" customWidth="1"/>
    <col min="13336" max="13568" width="11.453125" style="3"/>
    <col min="13569" max="13569" width="0.1796875" style="3" customWidth="1"/>
    <col min="13570" max="13570" width="2.54296875" style="3" customWidth="1"/>
    <col min="13571" max="13571" width="15.453125" style="3" customWidth="1"/>
    <col min="13572" max="13572" width="1.453125" style="3" customWidth="1"/>
    <col min="13573" max="13573" width="71.453125" style="3" customWidth="1"/>
    <col min="13574" max="13576" width="6.81640625" style="3" customWidth="1"/>
    <col min="13577" max="13578" width="6.453125" style="3" customWidth="1"/>
    <col min="13579" max="13579" width="6.81640625" style="3" customWidth="1"/>
    <col min="13580" max="13582" width="6.453125" style="3" customWidth="1"/>
    <col min="13583" max="13583" width="6.81640625" style="3" customWidth="1"/>
    <col min="13584" max="13590" width="6.453125" style="3" customWidth="1"/>
    <col min="13591" max="13591" width="7.453125" style="3" customWidth="1"/>
    <col min="13592" max="13824" width="11.453125" style="3"/>
    <col min="13825" max="13825" width="0.1796875" style="3" customWidth="1"/>
    <col min="13826" max="13826" width="2.54296875" style="3" customWidth="1"/>
    <col min="13827" max="13827" width="15.453125" style="3" customWidth="1"/>
    <col min="13828" max="13828" width="1.453125" style="3" customWidth="1"/>
    <col min="13829" max="13829" width="71.453125" style="3" customWidth="1"/>
    <col min="13830" max="13832" width="6.81640625" style="3" customWidth="1"/>
    <col min="13833" max="13834" width="6.453125" style="3" customWidth="1"/>
    <col min="13835" max="13835" width="6.81640625" style="3" customWidth="1"/>
    <col min="13836" max="13838" width="6.453125" style="3" customWidth="1"/>
    <col min="13839" max="13839" width="6.81640625" style="3" customWidth="1"/>
    <col min="13840" max="13846" width="6.453125" style="3" customWidth="1"/>
    <col min="13847" max="13847" width="7.453125" style="3" customWidth="1"/>
    <col min="13848" max="14080" width="11.453125" style="3"/>
    <col min="14081" max="14081" width="0.1796875" style="3" customWidth="1"/>
    <col min="14082" max="14082" width="2.54296875" style="3" customWidth="1"/>
    <col min="14083" max="14083" width="15.453125" style="3" customWidth="1"/>
    <col min="14084" max="14084" width="1.453125" style="3" customWidth="1"/>
    <col min="14085" max="14085" width="71.453125" style="3" customWidth="1"/>
    <col min="14086" max="14088" width="6.81640625" style="3" customWidth="1"/>
    <col min="14089" max="14090" width="6.453125" style="3" customWidth="1"/>
    <col min="14091" max="14091" width="6.81640625" style="3" customWidth="1"/>
    <col min="14092" max="14094" width="6.453125" style="3" customWidth="1"/>
    <col min="14095" max="14095" width="6.81640625" style="3" customWidth="1"/>
    <col min="14096" max="14102" width="6.453125" style="3" customWidth="1"/>
    <col min="14103" max="14103" width="7.453125" style="3" customWidth="1"/>
    <col min="14104" max="14336" width="11.453125" style="3"/>
    <col min="14337" max="14337" width="0.1796875" style="3" customWidth="1"/>
    <col min="14338" max="14338" width="2.54296875" style="3" customWidth="1"/>
    <col min="14339" max="14339" width="15.453125" style="3" customWidth="1"/>
    <col min="14340" max="14340" width="1.453125" style="3" customWidth="1"/>
    <col min="14341" max="14341" width="71.453125" style="3" customWidth="1"/>
    <col min="14342" max="14344" width="6.81640625" style="3" customWidth="1"/>
    <col min="14345" max="14346" width="6.453125" style="3" customWidth="1"/>
    <col min="14347" max="14347" width="6.81640625" style="3" customWidth="1"/>
    <col min="14348" max="14350" width="6.453125" style="3" customWidth="1"/>
    <col min="14351" max="14351" width="6.81640625" style="3" customWidth="1"/>
    <col min="14352" max="14358" width="6.453125" style="3" customWidth="1"/>
    <col min="14359" max="14359" width="7.453125" style="3" customWidth="1"/>
    <col min="14360" max="14592" width="11.453125" style="3"/>
    <col min="14593" max="14593" width="0.1796875" style="3" customWidth="1"/>
    <col min="14594" max="14594" width="2.54296875" style="3" customWidth="1"/>
    <col min="14595" max="14595" width="15.453125" style="3" customWidth="1"/>
    <col min="14596" max="14596" width="1.453125" style="3" customWidth="1"/>
    <col min="14597" max="14597" width="71.453125" style="3" customWidth="1"/>
    <col min="14598" max="14600" width="6.81640625" style="3" customWidth="1"/>
    <col min="14601" max="14602" width="6.453125" style="3" customWidth="1"/>
    <col min="14603" max="14603" width="6.81640625" style="3" customWidth="1"/>
    <col min="14604" max="14606" width="6.453125" style="3" customWidth="1"/>
    <col min="14607" max="14607" width="6.81640625" style="3" customWidth="1"/>
    <col min="14608" max="14614" width="6.453125" style="3" customWidth="1"/>
    <col min="14615" max="14615" width="7.453125" style="3" customWidth="1"/>
    <col min="14616" max="14848" width="11.453125" style="3"/>
    <col min="14849" max="14849" width="0.1796875" style="3" customWidth="1"/>
    <col min="14850" max="14850" width="2.54296875" style="3" customWidth="1"/>
    <col min="14851" max="14851" width="15.453125" style="3" customWidth="1"/>
    <col min="14852" max="14852" width="1.453125" style="3" customWidth="1"/>
    <col min="14853" max="14853" width="71.453125" style="3" customWidth="1"/>
    <col min="14854" max="14856" width="6.81640625" style="3" customWidth="1"/>
    <col min="14857" max="14858" width="6.453125" style="3" customWidth="1"/>
    <col min="14859" max="14859" width="6.81640625" style="3" customWidth="1"/>
    <col min="14860" max="14862" width="6.453125" style="3" customWidth="1"/>
    <col min="14863" max="14863" width="6.81640625" style="3" customWidth="1"/>
    <col min="14864" max="14870" width="6.453125" style="3" customWidth="1"/>
    <col min="14871" max="14871" width="7.453125" style="3" customWidth="1"/>
    <col min="14872" max="15104" width="11.453125" style="3"/>
    <col min="15105" max="15105" width="0.1796875" style="3" customWidth="1"/>
    <col min="15106" max="15106" width="2.54296875" style="3" customWidth="1"/>
    <col min="15107" max="15107" width="15.453125" style="3" customWidth="1"/>
    <col min="15108" max="15108" width="1.453125" style="3" customWidth="1"/>
    <col min="15109" max="15109" width="71.453125" style="3" customWidth="1"/>
    <col min="15110" max="15112" width="6.81640625" style="3" customWidth="1"/>
    <col min="15113" max="15114" width="6.453125" style="3" customWidth="1"/>
    <col min="15115" max="15115" width="6.81640625" style="3" customWidth="1"/>
    <col min="15116" max="15118" width="6.453125" style="3" customWidth="1"/>
    <col min="15119" max="15119" width="6.81640625" style="3" customWidth="1"/>
    <col min="15120" max="15126" width="6.453125" style="3" customWidth="1"/>
    <col min="15127" max="15127" width="7.453125" style="3" customWidth="1"/>
    <col min="15128" max="15360" width="11.453125" style="3"/>
    <col min="15361" max="15361" width="0.1796875" style="3" customWidth="1"/>
    <col min="15362" max="15362" width="2.54296875" style="3" customWidth="1"/>
    <col min="15363" max="15363" width="15.453125" style="3" customWidth="1"/>
    <col min="15364" max="15364" width="1.453125" style="3" customWidth="1"/>
    <col min="15365" max="15365" width="71.453125" style="3" customWidth="1"/>
    <col min="15366" max="15368" width="6.81640625" style="3" customWidth="1"/>
    <col min="15369" max="15370" width="6.453125" style="3" customWidth="1"/>
    <col min="15371" max="15371" width="6.81640625" style="3" customWidth="1"/>
    <col min="15372" max="15374" width="6.453125" style="3" customWidth="1"/>
    <col min="15375" max="15375" width="6.81640625" style="3" customWidth="1"/>
    <col min="15376" max="15382" width="6.453125" style="3" customWidth="1"/>
    <col min="15383" max="15383" width="7.453125" style="3" customWidth="1"/>
    <col min="15384" max="15616" width="11.453125" style="3"/>
    <col min="15617" max="15617" width="0.1796875" style="3" customWidth="1"/>
    <col min="15618" max="15618" width="2.54296875" style="3" customWidth="1"/>
    <col min="15619" max="15619" width="15.453125" style="3" customWidth="1"/>
    <col min="15620" max="15620" width="1.453125" style="3" customWidth="1"/>
    <col min="15621" max="15621" width="71.453125" style="3" customWidth="1"/>
    <col min="15622" max="15624" width="6.81640625" style="3" customWidth="1"/>
    <col min="15625" max="15626" width="6.453125" style="3" customWidth="1"/>
    <col min="15627" max="15627" width="6.81640625" style="3" customWidth="1"/>
    <col min="15628" max="15630" width="6.453125" style="3" customWidth="1"/>
    <col min="15631" max="15631" width="6.81640625" style="3" customWidth="1"/>
    <col min="15632" max="15638" width="6.453125" style="3" customWidth="1"/>
    <col min="15639" max="15639" width="7.453125" style="3" customWidth="1"/>
    <col min="15640" max="15872" width="11.453125" style="3"/>
    <col min="15873" max="15873" width="0.1796875" style="3" customWidth="1"/>
    <col min="15874" max="15874" width="2.54296875" style="3" customWidth="1"/>
    <col min="15875" max="15875" width="15.453125" style="3" customWidth="1"/>
    <col min="15876" max="15876" width="1.453125" style="3" customWidth="1"/>
    <col min="15877" max="15877" width="71.453125" style="3" customWidth="1"/>
    <col min="15878" max="15880" width="6.81640625" style="3" customWidth="1"/>
    <col min="15881" max="15882" width="6.453125" style="3" customWidth="1"/>
    <col min="15883" max="15883" width="6.81640625" style="3" customWidth="1"/>
    <col min="15884" max="15886" width="6.453125" style="3" customWidth="1"/>
    <col min="15887" max="15887" width="6.81640625" style="3" customWidth="1"/>
    <col min="15888" max="15894" width="6.453125" style="3" customWidth="1"/>
    <col min="15895" max="15895" width="7.453125" style="3" customWidth="1"/>
    <col min="15896" max="16128" width="11.453125" style="3"/>
    <col min="16129" max="16129" width="0.1796875" style="3" customWidth="1"/>
    <col min="16130" max="16130" width="2.54296875" style="3" customWidth="1"/>
    <col min="16131" max="16131" width="15.453125" style="3" customWidth="1"/>
    <col min="16132" max="16132" width="1.453125" style="3" customWidth="1"/>
    <col min="16133" max="16133" width="71.453125" style="3" customWidth="1"/>
    <col min="16134" max="16136" width="6.81640625" style="3" customWidth="1"/>
    <col min="16137" max="16138" width="6.453125" style="3" customWidth="1"/>
    <col min="16139" max="16139" width="6.81640625" style="3" customWidth="1"/>
    <col min="16140" max="16142" width="6.453125" style="3" customWidth="1"/>
    <col min="16143" max="16143" width="6.81640625" style="3" customWidth="1"/>
    <col min="16144" max="16150" width="6.453125" style="3" customWidth="1"/>
    <col min="16151" max="16151" width="7.453125" style="3" customWidth="1"/>
    <col min="16152" max="16384" width="11.453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2020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4" t="s">
        <v>131</v>
      </c>
      <c r="E7" s="5"/>
    </row>
    <row r="8" spans="3:21" ht="12.75" customHeight="1">
      <c r="C8" s="194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94"/>
      <c r="E9" s="5"/>
    </row>
    <row r="10" spans="3:21" ht="12.75" customHeight="1">
      <c r="C10" s="194"/>
      <c r="E10" s="5"/>
    </row>
    <row r="11" spans="3:21" ht="12.75" customHeight="1">
      <c r="C11" s="194"/>
      <c r="E11" s="5"/>
    </row>
    <row r="12" spans="3:21" ht="12.75" customHeight="1">
      <c r="C12" s="27"/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35" t="s">
        <v>127</v>
      </c>
    </row>
    <row r="26" spans="5:5" ht="12.75" customHeight="1">
      <c r="E26" s="30"/>
    </row>
    <row r="27" spans="5:5" ht="12.75" customHeight="1">
      <c r="E27" s="9"/>
    </row>
    <row r="28" spans="5:5" ht="12.75" customHeight="1">
      <c r="E28" s="9"/>
    </row>
  </sheetData>
  <mergeCells count="1">
    <mergeCell ref="C7:C11"/>
  </mergeCells>
  <hyperlinks>
    <hyperlink ref="C4" location="Indice!A1" display="Indice!A1" xr:uid="{00000000-0004-0000-0A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3">
    <pageSetUpPr autoPageBreaks="0"/>
  </sheetPr>
  <dimension ref="C1:U28"/>
  <sheetViews>
    <sheetView showGridLines="0" showRowColHeaders="0" showOutlineSymbols="0" topLeftCell="C1" zoomScaleNormal="100" workbookViewId="0">
      <selection activeCell="E27" sqref="E27"/>
    </sheetView>
  </sheetViews>
  <sheetFormatPr baseColWidth="10" defaultRowHeight="10"/>
  <cols>
    <col min="1" max="1" width="0.1796875" style="3" customWidth="1"/>
    <col min="2" max="2" width="2.54296875" style="3" customWidth="1"/>
    <col min="3" max="3" width="23.54296875" style="3" customWidth="1"/>
    <col min="4" max="4" width="1.453125" style="4" customWidth="1"/>
    <col min="5" max="5" width="105.54296875" style="3" customWidth="1"/>
    <col min="6" max="8" width="6.81640625" style="3" customWidth="1"/>
    <col min="9" max="10" width="6.453125" style="3" customWidth="1"/>
    <col min="11" max="11" width="6.81640625" style="3" customWidth="1"/>
    <col min="12" max="14" width="6.453125" style="3" customWidth="1"/>
    <col min="15" max="15" width="6.81640625" style="3" customWidth="1"/>
    <col min="16" max="22" width="6.453125" style="3" customWidth="1"/>
    <col min="23" max="23" width="7.453125" style="3" customWidth="1"/>
    <col min="24" max="256" width="11.453125" style="3"/>
    <col min="257" max="257" width="0.1796875" style="3" customWidth="1"/>
    <col min="258" max="258" width="2.54296875" style="3" customWidth="1"/>
    <col min="259" max="259" width="15.453125" style="3" customWidth="1"/>
    <col min="260" max="260" width="1.453125" style="3" customWidth="1"/>
    <col min="261" max="261" width="71.453125" style="3" customWidth="1"/>
    <col min="262" max="264" width="6.81640625" style="3" customWidth="1"/>
    <col min="265" max="266" width="6.453125" style="3" customWidth="1"/>
    <col min="267" max="267" width="6.81640625" style="3" customWidth="1"/>
    <col min="268" max="270" width="6.453125" style="3" customWidth="1"/>
    <col min="271" max="271" width="6.81640625" style="3" customWidth="1"/>
    <col min="272" max="278" width="6.453125" style="3" customWidth="1"/>
    <col min="279" max="279" width="7.453125" style="3" customWidth="1"/>
    <col min="280" max="512" width="11.453125" style="3"/>
    <col min="513" max="513" width="0.1796875" style="3" customWidth="1"/>
    <col min="514" max="514" width="2.54296875" style="3" customWidth="1"/>
    <col min="515" max="515" width="15.453125" style="3" customWidth="1"/>
    <col min="516" max="516" width="1.453125" style="3" customWidth="1"/>
    <col min="517" max="517" width="71.453125" style="3" customWidth="1"/>
    <col min="518" max="520" width="6.81640625" style="3" customWidth="1"/>
    <col min="521" max="522" width="6.453125" style="3" customWidth="1"/>
    <col min="523" max="523" width="6.81640625" style="3" customWidth="1"/>
    <col min="524" max="526" width="6.453125" style="3" customWidth="1"/>
    <col min="527" max="527" width="6.81640625" style="3" customWidth="1"/>
    <col min="528" max="534" width="6.453125" style="3" customWidth="1"/>
    <col min="535" max="535" width="7.453125" style="3" customWidth="1"/>
    <col min="536" max="768" width="11.453125" style="3"/>
    <col min="769" max="769" width="0.1796875" style="3" customWidth="1"/>
    <col min="770" max="770" width="2.54296875" style="3" customWidth="1"/>
    <col min="771" max="771" width="15.453125" style="3" customWidth="1"/>
    <col min="772" max="772" width="1.453125" style="3" customWidth="1"/>
    <col min="773" max="773" width="71.453125" style="3" customWidth="1"/>
    <col min="774" max="776" width="6.81640625" style="3" customWidth="1"/>
    <col min="777" max="778" width="6.453125" style="3" customWidth="1"/>
    <col min="779" max="779" width="6.81640625" style="3" customWidth="1"/>
    <col min="780" max="782" width="6.453125" style="3" customWidth="1"/>
    <col min="783" max="783" width="6.81640625" style="3" customWidth="1"/>
    <col min="784" max="790" width="6.453125" style="3" customWidth="1"/>
    <col min="791" max="791" width="7.453125" style="3" customWidth="1"/>
    <col min="792" max="1024" width="11.453125" style="3"/>
    <col min="1025" max="1025" width="0.1796875" style="3" customWidth="1"/>
    <col min="1026" max="1026" width="2.54296875" style="3" customWidth="1"/>
    <col min="1027" max="1027" width="15.453125" style="3" customWidth="1"/>
    <col min="1028" max="1028" width="1.453125" style="3" customWidth="1"/>
    <col min="1029" max="1029" width="71.453125" style="3" customWidth="1"/>
    <col min="1030" max="1032" width="6.81640625" style="3" customWidth="1"/>
    <col min="1033" max="1034" width="6.453125" style="3" customWidth="1"/>
    <col min="1035" max="1035" width="6.81640625" style="3" customWidth="1"/>
    <col min="1036" max="1038" width="6.453125" style="3" customWidth="1"/>
    <col min="1039" max="1039" width="6.81640625" style="3" customWidth="1"/>
    <col min="1040" max="1046" width="6.453125" style="3" customWidth="1"/>
    <col min="1047" max="1047" width="7.453125" style="3" customWidth="1"/>
    <col min="1048" max="1280" width="11.453125" style="3"/>
    <col min="1281" max="1281" width="0.1796875" style="3" customWidth="1"/>
    <col min="1282" max="1282" width="2.54296875" style="3" customWidth="1"/>
    <col min="1283" max="1283" width="15.453125" style="3" customWidth="1"/>
    <col min="1284" max="1284" width="1.453125" style="3" customWidth="1"/>
    <col min="1285" max="1285" width="71.453125" style="3" customWidth="1"/>
    <col min="1286" max="1288" width="6.81640625" style="3" customWidth="1"/>
    <col min="1289" max="1290" width="6.453125" style="3" customWidth="1"/>
    <col min="1291" max="1291" width="6.81640625" style="3" customWidth="1"/>
    <col min="1292" max="1294" width="6.453125" style="3" customWidth="1"/>
    <col min="1295" max="1295" width="6.81640625" style="3" customWidth="1"/>
    <col min="1296" max="1302" width="6.453125" style="3" customWidth="1"/>
    <col min="1303" max="1303" width="7.453125" style="3" customWidth="1"/>
    <col min="1304" max="1536" width="11.453125" style="3"/>
    <col min="1537" max="1537" width="0.1796875" style="3" customWidth="1"/>
    <col min="1538" max="1538" width="2.54296875" style="3" customWidth="1"/>
    <col min="1539" max="1539" width="15.453125" style="3" customWidth="1"/>
    <col min="1540" max="1540" width="1.453125" style="3" customWidth="1"/>
    <col min="1541" max="1541" width="71.453125" style="3" customWidth="1"/>
    <col min="1542" max="1544" width="6.81640625" style="3" customWidth="1"/>
    <col min="1545" max="1546" width="6.453125" style="3" customWidth="1"/>
    <col min="1547" max="1547" width="6.81640625" style="3" customWidth="1"/>
    <col min="1548" max="1550" width="6.453125" style="3" customWidth="1"/>
    <col min="1551" max="1551" width="6.81640625" style="3" customWidth="1"/>
    <col min="1552" max="1558" width="6.453125" style="3" customWidth="1"/>
    <col min="1559" max="1559" width="7.453125" style="3" customWidth="1"/>
    <col min="1560" max="1792" width="11.453125" style="3"/>
    <col min="1793" max="1793" width="0.1796875" style="3" customWidth="1"/>
    <col min="1794" max="1794" width="2.54296875" style="3" customWidth="1"/>
    <col min="1795" max="1795" width="15.453125" style="3" customWidth="1"/>
    <col min="1796" max="1796" width="1.453125" style="3" customWidth="1"/>
    <col min="1797" max="1797" width="71.453125" style="3" customWidth="1"/>
    <col min="1798" max="1800" width="6.81640625" style="3" customWidth="1"/>
    <col min="1801" max="1802" width="6.453125" style="3" customWidth="1"/>
    <col min="1803" max="1803" width="6.81640625" style="3" customWidth="1"/>
    <col min="1804" max="1806" width="6.453125" style="3" customWidth="1"/>
    <col min="1807" max="1807" width="6.81640625" style="3" customWidth="1"/>
    <col min="1808" max="1814" width="6.453125" style="3" customWidth="1"/>
    <col min="1815" max="1815" width="7.453125" style="3" customWidth="1"/>
    <col min="1816" max="2048" width="11.453125" style="3"/>
    <col min="2049" max="2049" width="0.1796875" style="3" customWidth="1"/>
    <col min="2050" max="2050" width="2.54296875" style="3" customWidth="1"/>
    <col min="2051" max="2051" width="15.453125" style="3" customWidth="1"/>
    <col min="2052" max="2052" width="1.453125" style="3" customWidth="1"/>
    <col min="2053" max="2053" width="71.453125" style="3" customWidth="1"/>
    <col min="2054" max="2056" width="6.81640625" style="3" customWidth="1"/>
    <col min="2057" max="2058" width="6.453125" style="3" customWidth="1"/>
    <col min="2059" max="2059" width="6.81640625" style="3" customWidth="1"/>
    <col min="2060" max="2062" width="6.453125" style="3" customWidth="1"/>
    <col min="2063" max="2063" width="6.81640625" style="3" customWidth="1"/>
    <col min="2064" max="2070" width="6.453125" style="3" customWidth="1"/>
    <col min="2071" max="2071" width="7.453125" style="3" customWidth="1"/>
    <col min="2072" max="2304" width="11.453125" style="3"/>
    <col min="2305" max="2305" width="0.1796875" style="3" customWidth="1"/>
    <col min="2306" max="2306" width="2.54296875" style="3" customWidth="1"/>
    <col min="2307" max="2307" width="15.453125" style="3" customWidth="1"/>
    <col min="2308" max="2308" width="1.453125" style="3" customWidth="1"/>
    <col min="2309" max="2309" width="71.453125" style="3" customWidth="1"/>
    <col min="2310" max="2312" width="6.81640625" style="3" customWidth="1"/>
    <col min="2313" max="2314" width="6.453125" style="3" customWidth="1"/>
    <col min="2315" max="2315" width="6.81640625" style="3" customWidth="1"/>
    <col min="2316" max="2318" width="6.453125" style="3" customWidth="1"/>
    <col min="2319" max="2319" width="6.81640625" style="3" customWidth="1"/>
    <col min="2320" max="2326" width="6.453125" style="3" customWidth="1"/>
    <col min="2327" max="2327" width="7.453125" style="3" customWidth="1"/>
    <col min="2328" max="2560" width="11.453125" style="3"/>
    <col min="2561" max="2561" width="0.1796875" style="3" customWidth="1"/>
    <col min="2562" max="2562" width="2.54296875" style="3" customWidth="1"/>
    <col min="2563" max="2563" width="15.453125" style="3" customWidth="1"/>
    <col min="2564" max="2564" width="1.453125" style="3" customWidth="1"/>
    <col min="2565" max="2565" width="71.453125" style="3" customWidth="1"/>
    <col min="2566" max="2568" width="6.81640625" style="3" customWidth="1"/>
    <col min="2569" max="2570" width="6.453125" style="3" customWidth="1"/>
    <col min="2571" max="2571" width="6.81640625" style="3" customWidth="1"/>
    <col min="2572" max="2574" width="6.453125" style="3" customWidth="1"/>
    <col min="2575" max="2575" width="6.81640625" style="3" customWidth="1"/>
    <col min="2576" max="2582" width="6.453125" style="3" customWidth="1"/>
    <col min="2583" max="2583" width="7.453125" style="3" customWidth="1"/>
    <col min="2584" max="2816" width="11.453125" style="3"/>
    <col min="2817" max="2817" width="0.1796875" style="3" customWidth="1"/>
    <col min="2818" max="2818" width="2.54296875" style="3" customWidth="1"/>
    <col min="2819" max="2819" width="15.453125" style="3" customWidth="1"/>
    <col min="2820" max="2820" width="1.453125" style="3" customWidth="1"/>
    <col min="2821" max="2821" width="71.453125" style="3" customWidth="1"/>
    <col min="2822" max="2824" width="6.81640625" style="3" customWidth="1"/>
    <col min="2825" max="2826" width="6.453125" style="3" customWidth="1"/>
    <col min="2827" max="2827" width="6.81640625" style="3" customWidth="1"/>
    <col min="2828" max="2830" width="6.453125" style="3" customWidth="1"/>
    <col min="2831" max="2831" width="6.81640625" style="3" customWidth="1"/>
    <col min="2832" max="2838" width="6.453125" style="3" customWidth="1"/>
    <col min="2839" max="2839" width="7.453125" style="3" customWidth="1"/>
    <col min="2840" max="3072" width="11.453125" style="3"/>
    <col min="3073" max="3073" width="0.1796875" style="3" customWidth="1"/>
    <col min="3074" max="3074" width="2.54296875" style="3" customWidth="1"/>
    <col min="3075" max="3075" width="15.453125" style="3" customWidth="1"/>
    <col min="3076" max="3076" width="1.453125" style="3" customWidth="1"/>
    <col min="3077" max="3077" width="71.453125" style="3" customWidth="1"/>
    <col min="3078" max="3080" width="6.81640625" style="3" customWidth="1"/>
    <col min="3081" max="3082" width="6.453125" style="3" customWidth="1"/>
    <col min="3083" max="3083" width="6.81640625" style="3" customWidth="1"/>
    <col min="3084" max="3086" width="6.453125" style="3" customWidth="1"/>
    <col min="3087" max="3087" width="6.81640625" style="3" customWidth="1"/>
    <col min="3088" max="3094" width="6.453125" style="3" customWidth="1"/>
    <col min="3095" max="3095" width="7.453125" style="3" customWidth="1"/>
    <col min="3096" max="3328" width="11.453125" style="3"/>
    <col min="3329" max="3329" width="0.1796875" style="3" customWidth="1"/>
    <col min="3330" max="3330" width="2.54296875" style="3" customWidth="1"/>
    <col min="3331" max="3331" width="15.453125" style="3" customWidth="1"/>
    <col min="3332" max="3332" width="1.453125" style="3" customWidth="1"/>
    <col min="3333" max="3333" width="71.453125" style="3" customWidth="1"/>
    <col min="3334" max="3336" width="6.81640625" style="3" customWidth="1"/>
    <col min="3337" max="3338" width="6.453125" style="3" customWidth="1"/>
    <col min="3339" max="3339" width="6.81640625" style="3" customWidth="1"/>
    <col min="3340" max="3342" width="6.453125" style="3" customWidth="1"/>
    <col min="3343" max="3343" width="6.81640625" style="3" customWidth="1"/>
    <col min="3344" max="3350" width="6.453125" style="3" customWidth="1"/>
    <col min="3351" max="3351" width="7.453125" style="3" customWidth="1"/>
    <col min="3352" max="3584" width="11.453125" style="3"/>
    <col min="3585" max="3585" width="0.1796875" style="3" customWidth="1"/>
    <col min="3586" max="3586" width="2.54296875" style="3" customWidth="1"/>
    <col min="3587" max="3587" width="15.453125" style="3" customWidth="1"/>
    <col min="3588" max="3588" width="1.453125" style="3" customWidth="1"/>
    <col min="3589" max="3589" width="71.453125" style="3" customWidth="1"/>
    <col min="3590" max="3592" width="6.81640625" style="3" customWidth="1"/>
    <col min="3593" max="3594" width="6.453125" style="3" customWidth="1"/>
    <col min="3595" max="3595" width="6.81640625" style="3" customWidth="1"/>
    <col min="3596" max="3598" width="6.453125" style="3" customWidth="1"/>
    <col min="3599" max="3599" width="6.81640625" style="3" customWidth="1"/>
    <col min="3600" max="3606" width="6.453125" style="3" customWidth="1"/>
    <col min="3607" max="3607" width="7.453125" style="3" customWidth="1"/>
    <col min="3608" max="3840" width="11.453125" style="3"/>
    <col min="3841" max="3841" width="0.1796875" style="3" customWidth="1"/>
    <col min="3842" max="3842" width="2.54296875" style="3" customWidth="1"/>
    <col min="3843" max="3843" width="15.453125" style="3" customWidth="1"/>
    <col min="3844" max="3844" width="1.453125" style="3" customWidth="1"/>
    <col min="3845" max="3845" width="71.453125" style="3" customWidth="1"/>
    <col min="3846" max="3848" width="6.81640625" style="3" customWidth="1"/>
    <col min="3849" max="3850" width="6.453125" style="3" customWidth="1"/>
    <col min="3851" max="3851" width="6.81640625" style="3" customWidth="1"/>
    <col min="3852" max="3854" width="6.453125" style="3" customWidth="1"/>
    <col min="3855" max="3855" width="6.81640625" style="3" customWidth="1"/>
    <col min="3856" max="3862" width="6.453125" style="3" customWidth="1"/>
    <col min="3863" max="3863" width="7.453125" style="3" customWidth="1"/>
    <col min="3864" max="4096" width="11.453125" style="3"/>
    <col min="4097" max="4097" width="0.1796875" style="3" customWidth="1"/>
    <col min="4098" max="4098" width="2.54296875" style="3" customWidth="1"/>
    <col min="4099" max="4099" width="15.453125" style="3" customWidth="1"/>
    <col min="4100" max="4100" width="1.453125" style="3" customWidth="1"/>
    <col min="4101" max="4101" width="71.453125" style="3" customWidth="1"/>
    <col min="4102" max="4104" width="6.81640625" style="3" customWidth="1"/>
    <col min="4105" max="4106" width="6.453125" style="3" customWidth="1"/>
    <col min="4107" max="4107" width="6.81640625" style="3" customWidth="1"/>
    <col min="4108" max="4110" width="6.453125" style="3" customWidth="1"/>
    <col min="4111" max="4111" width="6.81640625" style="3" customWidth="1"/>
    <col min="4112" max="4118" width="6.453125" style="3" customWidth="1"/>
    <col min="4119" max="4119" width="7.453125" style="3" customWidth="1"/>
    <col min="4120" max="4352" width="11.453125" style="3"/>
    <col min="4353" max="4353" width="0.1796875" style="3" customWidth="1"/>
    <col min="4354" max="4354" width="2.54296875" style="3" customWidth="1"/>
    <col min="4355" max="4355" width="15.453125" style="3" customWidth="1"/>
    <col min="4356" max="4356" width="1.453125" style="3" customWidth="1"/>
    <col min="4357" max="4357" width="71.453125" style="3" customWidth="1"/>
    <col min="4358" max="4360" width="6.81640625" style="3" customWidth="1"/>
    <col min="4361" max="4362" width="6.453125" style="3" customWidth="1"/>
    <col min="4363" max="4363" width="6.81640625" style="3" customWidth="1"/>
    <col min="4364" max="4366" width="6.453125" style="3" customWidth="1"/>
    <col min="4367" max="4367" width="6.81640625" style="3" customWidth="1"/>
    <col min="4368" max="4374" width="6.453125" style="3" customWidth="1"/>
    <col min="4375" max="4375" width="7.453125" style="3" customWidth="1"/>
    <col min="4376" max="4608" width="11.453125" style="3"/>
    <col min="4609" max="4609" width="0.1796875" style="3" customWidth="1"/>
    <col min="4610" max="4610" width="2.54296875" style="3" customWidth="1"/>
    <col min="4611" max="4611" width="15.453125" style="3" customWidth="1"/>
    <col min="4612" max="4612" width="1.453125" style="3" customWidth="1"/>
    <col min="4613" max="4613" width="71.453125" style="3" customWidth="1"/>
    <col min="4614" max="4616" width="6.81640625" style="3" customWidth="1"/>
    <col min="4617" max="4618" width="6.453125" style="3" customWidth="1"/>
    <col min="4619" max="4619" width="6.81640625" style="3" customWidth="1"/>
    <col min="4620" max="4622" width="6.453125" style="3" customWidth="1"/>
    <col min="4623" max="4623" width="6.81640625" style="3" customWidth="1"/>
    <col min="4624" max="4630" width="6.453125" style="3" customWidth="1"/>
    <col min="4631" max="4631" width="7.453125" style="3" customWidth="1"/>
    <col min="4632" max="4864" width="11.453125" style="3"/>
    <col min="4865" max="4865" width="0.1796875" style="3" customWidth="1"/>
    <col min="4866" max="4866" width="2.54296875" style="3" customWidth="1"/>
    <col min="4867" max="4867" width="15.453125" style="3" customWidth="1"/>
    <col min="4868" max="4868" width="1.453125" style="3" customWidth="1"/>
    <col min="4869" max="4869" width="71.453125" style="3" customWidth="1"/>
    <col min="4870" max="4872" width="6.81640625" style="3" customWidth="1"/>
    <col min="4873" max="4874" width="6.453125" style="3" customWidth="1"/>
    <col min="4875" max="4875" width="6.81640625" style="3" customWidth="1"/>
    <col min="4876" max="4878" width="6.453125" style="3" customWidth="1"/>
    <col min="4879" max="4879" width="6.81640625" style="3" customWidth="1"/>
    <col min="4880" max="4886" width="6.453125" style="3" customWidth="1"/>
    <col min="4887" max="4887" width="7.453125" style="3" customWidth="1"/>
    <col min="4888" max="5120" width="11.453125" style="3"/>
    <col min="5121" max="5121" width="0.1796875" style="3" customWidth="1"/>
    <col min="5122" max="5122" width="2.54296875" style="3" customWidth="1"/>
    <col min="5123" max="5123" width="15.453125" style="3" customWidth="1"/>
    <col min="5124" max="5124" width="1.453125" style="3" customWidth="1"/>
    <col min="5125" max="5125" width="71.453125" style="3" customWidth="1"/>
    <col min="5126" max="5128" width="6.81640625" style="3" customWidth="1"/>
    <col min="5129" max="5130" width="6.453125" style="3" customWidth="1"/>
    <col min="5131" max="5131" width="6.81640625" style="3" customWidth="1"/>
    <col min="5132" max="5134" width="6.453125" style="3" customWidth="1"/>
    <col min="5135" max="5135" width="6.81640625" style="3" customWidth="1"/>
    <col min="5136" max="5142" width="6.453125" style="3" customWidth="1"/>
    <col min="5143" max="5143" width="7.453125" style="3" customWidth="1"/>
    <col min="5144" max="5376" width="11.453125" style="3"/>
    <col min="5377" max="5377" width="0.1796875" style="3" customWidth="1"/>
    <col min="5378" max="5378" width="2.54296875" style="3" customWidth="1"/>
    <col min="5379" max="5379" width="15.453125" style="3" customWidth="1"/>
    <col min="5380" max="5380" width="1.453125" style="3" customWidth="1"/>
    <col min="5381" max="5381" width="71.453125" style="3" customWidth="1"/>
    <col min="5382" max="5384" width="6.81640625" style="3" customWidth="1"/>
    <col min="5385" max="5386" width="6.453125" style="3" customWidth="1"/>
    <col min="5387" max="5387" width="6.81640625" style="3" customWidth="1"/>
    <col min="5388" max="5390" width="6.453125" style="3" customWidth="1"/>
    <col min="5391" max="5391" width="6.81640625" style="3" customWidth="1"/>
    <col min="5392" max="5398" width="6.453125" style="3" customWidth="1"/>
    <col min="5399" max="5399" width="7.453125" style="3" customWidth="1"/>
    <col min="5400" max="5632" width="11.453125" style="3"/>
    <col min="5633" max="5633" width="0.1796875" style="3" customWidth="1"/>
    <col min="5634" max="5634" width="2.54296875" style="3" customWidth="1"/>
    <col min="5635" max="5635" width="15.453125" style="3" customWidth="1"/>
    <col min="5636" max="5636" width="1.453125" style="3" customWidth="1"/>
    <col min="5637" max="5637" width="71.453125" style="3" customWidth="1"/>
    <col min="5638" max="5640" width="6.81640625" style="3" customWidth="1"/>
    <col min="5641" max="5642" width="6.453125" style="3" customWidth="1"/>
    <col min="5643" max="5643" width="6.81640625" style="3" customWidth="1"/>
    <col min="5644" max="5646" width="6.453125" style="3" customWidth="1"/>
    <col min="5647" max="5647" width="6.81640625" style="3" customWidth="1"/>
    <col min="5648" max="5654" width="6.453125" style="3" customWidth="1"/>
    <col min="5655" max="5655" width="7.453125" style="3" customWidth="1"/>
    <col min="5656" max="5888" width="11.453125" style="3"/>
    <col min="5889" max="5889" width="0.1796875" style="3" customWidth="1"/>
    <col min="5890" max="5890" width="2.54296875" style="3" customWidth="1"/>
    <col min="5891" max="5891" width="15.453125" style="3" customWidth="1"/>
    <col min="5892" max="5892" width="1.453125" style="3" customWidth="1"/>
    <col min="5893" max="5893" width="71.453125" style="3" customWidth="1"/>
    <col min="5894" max="5896" width="6.81640625" style="3" customWidth="1"/>
    <col min="5897" max="5898" width="6.453125" style="3" customWidth="1"/>
    <col min="5899" max="5899" width="6.81640625" style="3" customWidth="1"/>
    <col min="5900" max="5902" width="6.453125" style="3" customWidth="1"/>
    <col min="5903" max="5903" width="6.81640625" style="3" customWidth="1"/>
    <col min="5904" max="5910" width="6.453125" style="3" customWidth="1"/>
    <col min="5911" max="5911" width="7.453125" style="3" customWidth="1"/>
    <col min="5912" max="6144" width="11.453125" style="3"/>
    <col min="6145" max="6145" width="0.1796875" style="3" customWidth="1"/>
    <col min="6146" max="6146" width="2.54296875" style="3" customWidth="1"/>
    <col min="6147" max="6147" width="15.453125" style="3" customWidth="1"/>
    <col min="6148" max="6148" width="1.453125" style="3" customWidth="1"/>
    <col min="6149" max="6149" width="71.453125" style="3" customWidth="1"/>
    <col min="6150" max="6152" width="6.81640625" style="3" customWidth="1"/>
    <col min="6153" max="6154" width="6.453125" style="3" customWidth="1"/>
    <col min="6155" max="6155" width="6.81640625" style="3" customWidth="1"/>
    <col min="6156" max="6158" width="6.453125" style="3" customWidth="1"/>
    <col min="6159" max="6159" width="6.81640625" style="3" customWidth="1"/>
    <col min="6160" max="6166" width="6.453125" style="3" customWidth="1"/>
    <col min="6167" max="6167" width="7.453125" style="3" customWidth="1"/>
    <col min="6168" max="6400" width="11.453125" style="3"/>
    <col min="6401" max="6401" width="0.1796875" style="3" customWidth="1"/>
    <col min="6402" max="6402" width="2.54296875" style="3" customWidth="1"/>
    <col min="6403" max="6403" width="15.453125" style="3" customWidth="1"/>
    <col min="6404" max="6404" width="1.453125" style="3" customWidth="1"/>
    <col min="6405" max="6405" width="71.453125" style="3" customWidth="1"/>
    <col min="6406" max="6408" width="6.81640625" style="3" customWidth="1"/>
    <col min="6409" max="6410" width="6.453125" style="3" customWidth="1"/>
    <col min="6411" max="6411" width="6.81640625" style="3" customWidth="1"/>
    <col min="6412" max="6414" width="6.453125" style="3" customWidth="1"/>
    <col min="6415" max="6415" width="6.81640625" style="3" customWidth="1"/>
    <col min="6416" max="6422" width="6.453125" style="3" customWidth="1"/>
    <col min="6423" max="6423" width="7.453125" style="3" customWidth="1"/>
    <col min="6424" max="6656" width="11.453125" style="3"/>
    <col min="6657" max="6657" width="0.1796875" style="3" customWidth="1"/>
    <col min="6658" max="6658" width="2.54296875" style="3" customWidth="1"/>
    <col min="6659" max="6659" width="15.453125" style="3" customWidth="1"/>
    <col min="6660" max="6660" width="1.453125" style="3" customWidth="1"/>
    <col min="6661" max="6661" width="71.453125" style="3" customWidth="1"/>
    <col min="6662" max="6664" width="6.81640625" style="3" customWidth="1"/>
    <col min="6665" max="6666" width="6.453125" style="3" customWidth="1"/>
    <col min="6667" max="6667" width="6.81640625" style="3" customWidth="1"/>
    <col min="6668" max="6670" width="6.453125" style="3" customWidth="1"/>
    <col min="6671" max="6671" width="6.81640625" style="3" customWidth="1"/>
    <col min="6672" max="6678" width="6.453125" style="3" customWidth="1"/>
    <col min="6679" max="6679" width="7.453125" style="3" customWidth="1"/>
    <col min="6680" max="6912" width="11.453125" style="3"/>
    <col min="6913" max="6913" width="0.1796875" style="3" customWidth="1"/>
    <col min="6914" max="6914" width="2.54296875" style="3" customWidth="1"/>
    <col min="6915" max="6915" width="15.453125" style="3" customWidth="1"/>
    <col min="6916" max="6916" width="1.453125" style="3" customWidth="1"/>
    <col min="6917" max="6917" width="71.453125" style="3" customWidth="1"/>
    <col min="6918" max="6920" width="6.81640625" style="3" customWidth="1"/>
    <col min="6921" max="6922" width="6.453125" style="3" customWidth="1"/>
    <col min="6923" max="6923" width="6.81640625" style="3" customWidth="1"/>
    <col min="6924" max="6926" width="6.453125" style="3" customWidth="1"/>
    <col min="6927" max="6927" width="6.81640625" style="3" customWidth="1"/>
    <col min="6928" max="6934" width="6.453125" style="3" customWidth="1"/>
    <col min="6935" max="6935" width="7.453125" style="3" customWidth="1"/>
    <col min="6936" max="7168" width="11.453125" style="3"/>
    <col min="7169" max="7169" width="0.1796875" style="3" customWidth="1"/>
    <col min="7170" max="7170" width="2.54296875" style="3" customWidth="1"/>
    <col min="7171" max="7171" width="15.453125" style="3" customWidth="1"/>
    <col min="7172" max="7172" width="1.453125" style="3" customWidth="1"/>
    <col min="7173" max="7173" width="71.453125" style="3" customWidth="1"/>
    <col min="7174" max="7176" width="6.81640625" style="3" customWidth="1"/>
    <col min="7177" max="7178" width="6.453125" style="3" customWidth="1"/>
    <col min="7179" max="7179" width="6.81640625" style="3" customWidth="1"/>
    <col min="7180" max="7182" width="6.453125" style="3" customWidth="1"/>
    <col min="7183" max="7183" width="6.81640625" style="3" customWidth="1"/>
    <col min="7184" max="7190" width="6.453125" style="3" customWidth="1"/>
    <col min="7191" max="7191" width="7.453125" style="3" customWidth="1"/>
    <col min="7192" max="7424" width="11.453125" style="3"/>
    <col min="7425" max="7425" width="0.1796875" style="3" customWidth="1"/>
    <col min="7426" max="7426" width="2.54296875" style="3" customWidth="1"/>
    <col min="7427" max="7427" width="15.453125" style="3" customWidth="1"/>
    <col min="7428" max="7428" width="1.453125" style="3" customWidth="1"/>
    <col min="7429" max="7429" width="71.453125" style="3" customWidth="1"/>
    <col min="7430" max="7432" width="6.81640625" style="3" customWidth="1"/>
    <col min="7433" max="7434" width="6.453125" style="3" customWidth="1"/>
    <col min="7435" max="7435" width="6.81640625" style="3" customWidth="1"/>
    <col min="7436" max="7438" width="6.453125" style="3" customWidth="1"/>
    <col min="7439" max="7439" width="6.81640625" style="3" customWidth="1"/>
    <col min="7440" max="7446" width="6.453125" style="3" customWidth="1"/>
    <col min="7447" max="7447" width="7.453125" style="3" customWidth="1"/>
    <col min="7448" max="7680" width="11.453125" style="3"/>
    <col min="7681" max="7681" width="0.1796875" style="3" customWidth="1"/>
    <col min="7682" max="7682" width="2.54296875" style="3" customWidth="1"/>
    <col min="7683" max="7683" width="15.453125" style="3" customWidth="1"/>
    <col min="7684" max="7684" width="1.453125" style="3" customWidth="1"/>
    <col min="7685" max="7685" width="71.453125" style="3" customWidth="1"/>
    <col min="7686" max="7688" width="6.81640625" style="3" customWidth="1"/>
    <col min="7689" max="7690" width="6.453125" style="3" customWidth="1"/>
    <col min="7691" max="7691" width="6.81640625" style="3" customWidth="1"/>
    <col min="7692" max="7694" width="6.453125" style="3" customWidth="1"/>
    <col min="7695" max="7695" width="6.81640625" style="3" customWidth="1"/>
    <col min="7696" max="7702" width="6.453125" style="3" customWidth="1"/>
    <col min="7703" max="7703" width="7.453125" style="3" customWidth="1"/>
    <col min="7704" max="7936" width="11.453125" style="3"/>
    <col min="7937" max="7937" width="0.1796875" style="3" customWidth="1"/>
    <col min="7938" max="7938" width="2.54296875" style="3" customWidth="1"/>
    <col min="7939" max="7939" width="15.453125" style="3" customWidth="1"/>
    <col min="7940" max="7940" width="1.453125" style="3" customWidth="1"/>
    <col min="7941" max="7941" width="71.453125" style="3" customWidth="1"/>
    <col min="7942" max="7944" width="6.81640625" style="3" customWidth="1"/>
    <col min="7945" max="7946" width="6.453125" style="3" customWidth="1"/>
    <col min="7947" max="7947" width="6.81640625" style="3" customWidth="1"/>
    <col min="7948" max="7950" width="6.453125" style="3" customWidth="1"/>
    <col min="7951" max="7951" width="6.81640625" style="3" customWidth="1"/>
    <col min="7952" max="7958" width="6.453125" style="3" customWidth="1"/>
    <col min="7959" max="7959" width="7.453125" style="3" customWidth="1"/>
    <col min="7960" max="8192" width="11.453125" style="3"/>
    <col min="8193" max="8193" width="0.1796875" style="3" customWidth="1"/>
    <col min="8194" max="8194" width="2.54296875" style="3" customWidth="1"/>
    <col min="8195" max="8195" width="15.453125" style="3" customWidth="1"/>
    <col min="8196" max="8196" width="1.453125" style="3" customWidth="1"/>
    <col min="8197" max="8197" width="71.453125" style="3" customWidth="1"/>
    <col min="8198" max="8200" width="6.81640625" style="3" customWidth="1"/>
    <col min="8201" max="8202" width="6.453125" style="3" customWidth="1"/>
    <col min="8203" max="8203" width="6.81640625" style="3" customWidth="1"/>
    <col min="8204" max="8206" width="6.453125" style="3" customWidth="1"/>
    <col min="8207" max="8207" width="6.81640625" style="3" customWidth="1"/>
    <col min="8208" max="8214" width="6.453125" style="3" customWidth="1"/>
    <col min="8215" max="8215" width="7.453125" style="3" customWidth="1"/>
    <col min="8216" max="8448" width="11.453125" style="3"/>
    <col min="8449" max="8449" width="0.1796875" style="3" customWidth="1"/>
    <col min="8450" max="8450" width="2.54296875" style="3" customWidth="1"/>
    <col min="8451" max="8451" width="15.453125" style="3" customWidth="1"/>
    <col min="8452" max="8452" width="1.453125" style="3" customWidth="1"/>
    <col min="8453" max="8453" width="71.453125" style="3" customWidth="1"/>
    <col min="8454" max="8456" width="6.81640625" style="3" customWidth="1"/>
    <col min="8457" max="8458" width="6.453125" style="3" customWidth="1"/>
    <col min="8459" max="8459" width="6.81640625" style="3" customWidth="1"/>
    <col min="8460" max="8462" width="6.453125" style="3" customWidth="1"/>
    <col min="8463" max="8463" width="6.81640625" style="3" customWidth="1"/>
    <col min="8464" max="8470" width="6.453125" style="3" customWidth="1"/>
    <col min="8471" max="8471" width="7.453125" style="3" customWidth="1"/>
    <col min="8472" max="8704" width="11.453125" style="3"/>
    <col min="8705" max="8705" width="0.1796875" style="3" customWidth="1"/>
    <col min="8706" max="8706" width="2.54296875" style="3" customWidth="1"/>
    <col min="8707" max="8707" width="15.453125" style="3" customWidth="1"/>
    <col min="8708" max="8708" width="1.453125" style="3" customWidth="1"/>
    <col min="8709" max="8709" width="71.453125" style="3" customWidth="1"/>
    <col min="8710" max="8712" width="6.81640625" style="3" customWidth="1"/>
    <col min="8713" max="8714" width="6.453125" style="3" customWidth="1"/>
    <col min="8715" max="8715" width="6.81640625" style="3" customWidth="1"/>
    <col min="8716" max="8718" width="6.453125" style="3" customWidth="1"/>
    <col min="8719" max="8719" width="6.81640625" style="3" customWidth="1"/>
    <col min="8720" max="8726" width="6.453125" style="3" customWidth="1"/>
    <col min="8727" max="8727" width="7.453125" style="3" customWidth="1"/>
    <col min="8728" max="8960" width="11.453125" style="3"/>
    <col min="8961" max="8961" width="0.1796875" style="3" customWidth="1"/>
    <col min="8962" max="8962" width="2.54296875" style="3" customWidth="1"/>
    <col min="8963" max="8963" width="15.453125" style="3" customWidth="1"/>
    <col min="8964" max="8964" width="1.453125" style="3" customWidth="1"/>
    <col min="8965" max="8965" width="71.453125" style="3" customWidth="1"/>
    <col min="8966" max="8968" width="6.81640625" style="3" customWidth="1"/>
    <col min="8969" max="8970" width="6.453125" style="3" customWidth="1"/>
    <col min="8971" max="8971" width="6.81640625" style="3" customWidth="1"/>
    <col min="8972" max="8974" width="6.453125" style="3" customWidth="1"/>
    <col min="8975" max="8975" width="6.81640625" style="3" customWidth="1"/>
    <col min="8976" max="8982" width="6.453125" style="3" customWidth="1"/>
    <col min="8983" max="8983" width="7.453125" style="3" customWidth="1"/>
    <col min="8984" max="9216" width="11.453125" style="3"/>
    <col min="9217" max="9217" width="0.1796875" style="3" customWidth="1"/>
    <col min="9218" max="9218" width="2.54296875" style="3" customWidth="1"/>
    <col min="9219" max="9219" width="15.453125" style="3" customWidth="1"/>
    <col min="9220" max="9220" width="1.453125" style="3" customWidth="1"/>
    <col min="9221" max="9221" width="71.453125" style="3" customWidth="1"/>
    <col min="9222" max="9224" width="6.81640625" style="3" customWidth="1"/>
    <col min="9225" max="9226" width="6.453125" style="3" customWidth="1"/>
    <col min="9227" max="9227" width="6.81640625" style="3" customWidth="1"/>
    <col min="9228" max="9230" width="6.453125" style="3" customWidth="1"/>
    <col min="9231" max="9231" width="6.81640625" style="3" customWidth="1"/>
    <col min="9232" max="9238" width="6.453125" style="3" customWidth="1"/>
    <col min="9239" max="9239" width="7.453125" style="3" customWidth="1"/>
    <col min="9240" max="9472" width="11.453125" style="3"/>
    <col min="9473" max="9473" width="0.1796875" style="3" customWidth="1"/>
    <col min="9474" max="9474" width="2.54296875" style="3" customWidth="1"/>
    <col min="9475" max="9475" width="15.453125" style="3" customWidth="1"/>
    <col min="9476" max="9476" width="1.453125" style="3" customWidth="1"/>
    <col min="9477" max="9477" width="71.453125" style="3" customWidth="1"/>
    <col min="9478" max="9480" width="6.81640625" style="3" customWidth="1"/>
    <col min="9481" max="9482" width="6.453125" style="3" customWidth="1"/>
    <col min="9483" max="9483" width="6.81640625" style="3" customWidth="1"/>
    <col min="9484" max="9486" width="6.453125" style="3" customWidth="1"/>
    <col min="9487" max="9487" width="6.81640625" style="3" customWidth="1"/>
    <col min="9488" max="9494" width="6.453125" style="3" customWidth="1"/>
    <col min="9495" max="9495" width="7.453125" style="3" customWidth="1"/>
    <col min="9496" max="9728" width="11.453125" style="3"/>
    <col min="9729" max="9729" width="0.1796875" style="3" customWidth="1"/>
    <col min="9730" max="9730" width="2.54296875" style="3" customWidth="1"/>
    <col min="9731" max="9731" width="15.453125" style="3" customWidth="1"/>
    <col min="9732" max="9732" width="1.453125" style="3" customWidth="1"/>
    <col min="9733" max="9733" width="71.453125" style="3" customWidth="1"/>
    <col min="9734" max="9736" width="6.81640625" style="3" customWidth="1"/>
    <col min="9737" max="9738" width="6.453125" style="3" customWidth="1"/>
    <col min="9739" max="9739" width="6.81640625" style="3" customWidth="1"/>
    <col min="9740" max="9742" width="6.453125" style="3" customWidth="1"/>
    <col min="9743" max="9743" width="6.81640625" style="3" customWidth="1"/>
    <col min="9744" max="9750" width="6.453125" style="3" customWidth="1"/>
    <col min="9751" max="9751" width="7.453125" style="3" customWidth="1"/>
    <col min="9752" max="9984" width="11.453125" style="3"/>
    <col min="9985" max="9985" width="0.1796875" style="3" customWidth="1"/>
    <col min="9986" max="9986" width="2.54296875" style="3" customWidth="1"/>
    <col min="9987" max="9987" width="15.453125" style="3" customWidth="1"/>
    <col min="9988" max="9988" width="1.453125" style="3" customWidth="1"/>
    <col min="9989" max="9989" width="71.453125" style="3" customWidth="1"/>
    <col min="9990" max="9992" width="6.81640625" style="3" customWidth="1"/>
    <col min="9993" max="9994" width="6.453125" style="3" customWidth="1"/>
    <col min="9995" max="9995" width="6.81640625" style="3" customWidth="1"/>
    <col min="9996" max="9998" width="6.453125" style="3" customWidth="1"/>
    <col min="9999" max="9999" width="6.81640625" style="3" customWidth="1"/>
    <col min="10000" max="10006" width="6.453125" style="3" customWidth="1"/>
    <col min="10007" max="10007" width="7.453125" style="3" customWidth="1"/>
    <col min="10008" max="10240" width="11.453125" style="3"/>
    <col min="10241" max="10241" width="0.1796875" style="3" customWidth="1"/>
    <col min="10242" max="10242" width="2.54296875" style="3" customWidth="1"/>
    <col min="10243" max="10243" width="15.453125" style="3" customWidth="1"/>
    <col min="10244" max="10244" width="1.453125" style="3" customWidth="1"/>
    <col min="10245" max="10245" width="71.453125" style="3" customWidth="1"/>
    <col min="10246" max="10248" width="6.81640625" style="3" customWidth="1"/>
    <col min="10249" max="10250" width="6.453125" style="3" customWidth="1"/>
    <col min="10251" max="10251" width="6.81640625" style="3" customWidth="1"/>
    <col min="10252" max="10254" width="6.453125" style="3" customWidth="1"/>
    <col min="10255" max="10255" width="6.81640625" style="3" customWidth="1"/>
    <col min="10256" max="10262" width="6.453125" style="3" customWidth="1"/>
    <col min="10263" max="10263" width="7.453125" style="3" customWidth="1"/>
    <col min="10264" max="10496" width="11.453125" style="3"/>
    <col min="10497" max="10497" width="0.1796875" style="3" customWidth="1"/>
    <col min="10498" max="10498" width="2.54296875" style="3" customWidth="1"/>
    <col min="10499" max="10499" width="15.453125" style="3" customWidth="1"/>
    <col min="10500" max="10500" width="1.453125" style="3" customWidth="1"/>
    <col min="10501" max="10501" width="71.453125" style="3" customWidth="1"/>
    <col min="10502" max="10504" width="6.81640625" style="3" customWidth="1"/>
    <col min="10505" max="10506" width="6.453125" style="3" customWidth="1"/>
    <col min="10507" max="10507" width="6.81640625" style="3" customWidth="1"/>
    <col min="10508" max="10510" width="6.453125" style="3" customWidth="1"/>
    <col min="10511" max="10511" width="6.81640625" style="3" customWidth="1"/>
    <col min="10512" max="10518" width="6.453125" style="3" customWidth="1"/>
    <col min="10519" max="10519" width="7.453125" style="3" customWidth="1"/>
    <col min="10520" max="10752" width="11.453125" style="3"/>
    <col min="10753" max="10753" width="0.1796875" style="3" customWidth="1"/>
    <col min="10754" max="10754" width="2.54296875" style="3" customWidth="1"/>
    <col min="10755" max="10755" width="15.453125" style="3" customWidth="1"/>
    <col min="10756" max="10756" width="1.453125" style="3" customWidth="1"/>
    <col min="10757" max="10757" width="71.453125" style="3" customWidth="1"/>
    <col min="10758" max="10760" width="6.81640625" style="3" customWidth="1"/>
    <col min="10761" max="10762" width="6.453125" style="3" customWidth="1"/>
    <col min="10763" max="10763" width="6.81640625" style="3" customWidth="1"/>
    <col min="10764" max="10766" width="6.453125" style="3" customWidth="1"/>
    <col min="10767" max="10767" width="6.81640625" style="3" customWidth="1"/>
    <col min="10768" max="10774" width="6.453125" style="3" customWidth="1"/>
    <col min="10775" max="10775" width="7.453125" style="3" customWidth="1"/>
    <col min="10776" max="11008" width="11.453125" style="3"/>
    <col min="11009" max="11009" width="0.1796875" style="3" customWidth="1"/>
    <col min="11010" max="11010" width="2.54296875" style="3" customWidth="1"/>
    <col min="11011" max="11011" width="15.453125" style="3" customWidth="1"/>
    <col min="11012" max="11012" width="1.453125" style="3" customWidth="1"/>
    <col min="11013" max="11013" width="71.453125" style="3" customWidth="1"/>
    <col min="11014" max="11016" width="6.81640625" style="3" customWidth="1"/>
    <col min="11017" max="11018" width="6.453125" style="3" customWidth="1"/>
    <col min="11019" max="11019" width="6.81640625" style="3" customWidth="1"/>
    <col min="11020" max="11022" width="6.453125" style="3" customWidth="1"/>
    <col min="11023" max="11023" width="6.81640625" style="3" customWidth="1"/>
    <col min="11024" max="11030" width="6.453125" style="3" customWidth="1"/>
    <col min="11031" max="11031" width="7.453125" style="3" customWidth="1"/>
    <col min="11032" max="11264" width="11.453125" style="3"/>
    <col min="11265" max="11265" width="0.1796875" style="3" customWidth="1"/>
    <col min="11266" max="11266" width="2.54296875" style="3" customWidth="1"/>
    <col min="11267" max="11267" width="15.453125" style="3" customWidth="1"/>
    <col min="11268" max="11268" width="1.453125" style="3" customWidth="1"/>
    <col min="11269" max="11269" width="71.453125" style="3" customWidth="1"/>
    <col min="11270" max="11272" width="6.81640625" style="3" customWidth="1"/>
    <col min="11273" max="11274" width="6.453125" style="3" customWidth="1"/>
    <col min="11275" max="11275" width="6.81640625" style="3" customWidth="1"/>
    <col min="11276" max="11278" width="6.453125" style="3" customWidth="1"/>
    <col min="11279" max="11279" width="6.81640625" style="3" customWidth="1"/>
    <col min="11280" max="11286" width="6.453125" style="3" customWidth="1"/>
    <col min="11287" max="11287" width="7.453125" style="3" customWidth="1"/>
    <col min="11288" max="11520" width="11.453125" style="3"/>
    <col min="11521" max="11521" width="0.1796875" style="3" customWidth="1"/>
    <col min="11522" max="11522" width="2.54296875" style="3" customWidth="1"/>
    <col min="11523" max="11523" width="15.453125" style="3" customWidth="1"/>
    <col min="11524" max="11524" width="1.453125" style="3" customWidth="1"/>
    <col min="11525" max="11525" width="71.453125" style="3" customWidth="1"/>
    <col min="11526" max="11528" width="6.81640625" style="3" customWidth="1"/>
    <col min="11529" max="11530" width="6.453125" style="3" customWidth="1"/>
    <col min="11531" max="11531" width="6.81640625" style="3" customWidth="1"/>
    <col min="11532" max="11534" width="6.453125" style="3" customWidth="1"/>
    <col min="11535" max="11535" width="6.81640625" style="3" customWidth="1"/>
    <col min="11536" max="11542" width="6.453125" style="3" customWidth="1"/>
    <col min="11543" max="11543" width="7.453125" style="3" customWidth="1"/>
    <col min="11544" max="11776" width="11.453125" style="3"/>
    <col min="11777" max="11777" width="0.1796875" style="3" customWidth="1"/>
    <col min="11778" max="11778" width="2.54296875" style="3" customWidth="1"/>
    <col min="11779" max="11779" width="15.453125" style="3" customWidth="1"/>
    <col min="11780" max="11780" width="1.453125" style="3" customWidth="1"/>
    <col min="11781" max="11781" width="71.453125" style="3" customWidth="1"/>
    <col min="11782" max="11784" width="6.81640625" style="3" customWidth="1"/>
    <col min="11785" max="11786" width="6.453125" style="3" customWidth="1"/>
    <col min="11787" max="11787" width="6.81640625" style="3" customWidth="1"/>
    <col min="11788" max="11790" width="6.453125" style="3" customWidth="1"/>
    <col min="11791" max="11791" width="6.81640625" style="3" customWidth="1"/>
    <col min="11792" max="11798" width="6.453125" style="3" customWidth="1"/>
    <col min="11799" max="11799" width="7.453125" style="3" customWidth="1"/>
    <col min="11800" max="12032" width="11.453125" style="3"/>
    <col min="12033" max="12033" width="0.1796875" style="3" customWidth="1"/>
    <col min="12034" max="12034" width="2.54296875" style="3" customWidth="1"/>
    <col min="12035" max="12035" width="15.453125" style="3" customWidth="1"/>
    <col min="12036" max="12036" width="1.453125" style="3" customWidth="1"/>
    <col min="12037" max="12037" width="71.453125" style="3" customWidth="1"/>
    <col min="12038" max="12040" width="6.81640625" style="3" customWidth="1"/>
    <col min="12041" max="12042" width="6.453125" style="3" customWidth="1"/>
    <col min="12043" max="12043" width="6.81640625" style="3" customWidth="1"/>
    <col min="12044" max="12046" width="6.453125" style="3" customWidth="1"/>
    <col min="12047" max="12047" width="6.81640625" style="3" customWidth="1"/>
    <col min="12048" max="12054" width="6.453125" style="3" customWidth="1"/>
    <col min="12055" max="12055" width="7.453125" style="3" customWidth="1"/>
    <col min="12056" max="12288" width="11.453125" style="3"/>
    <col min="12289" max="12289" width="0.1796875" style="3" customWidth="1"/>
    <col min="12290" max="12290" width="2.54296875" style="3" customWidth="1"/>
    <col min="12291" max="12291" width="15.453125" style="3" customWidth="1"/>
    <col min="12292" max="12292" width="1.453125" style="3" customWidth="1"/>
    <col min="12293" max="12293" width="71.453125" style="3" customWidth="1"/>
    <col min="12294" max="12296" width="6.81640625" style="3" customWidth="1"/>
    <col min="12297" max="12298" width="6.453125" style="3" customWidth="1"/>
    <col min="12299" max="12299" width="6.81640625" style="3" customWidth="1"/>
    <col min="12300" max="12302" width="6.453125" style="3" customWidth="1"/>
    <col min="12303" max="12303" width="6.81640625" style="3" customWidth="1"/>
    <col min="12304" max="12310" width="6.453125" style="3" customWidth="1"/>
    <col min="12311" max="12311" width="7.453125" style="3" customWidth="1"/>
    <col min="12312" max="12544" width="11.453125" style="3"/>
    <col min="12545" max="12545" width="0.1796875" style="3" customWidth="1"/>
    <col min="12546" max="12546" width="2.54296875" style="3" customWidth="1"/>
    <col min="12547" max="12547" width="15.453125" style="3" customWidth="1"/>
    <col min="12548" max="12548" width="1.453125" style="3" customWidth="1"/>
    <col min="12549" max="12549" width="71.453125" style="3" customWidth="1"/>
    <col min="12550" max="12552" width="6.81640625" style="3" customWidth="1"/>
    <col min="12553" max="12554" width="6.453125" style="3" customWidth="1"/>
    <col min="12555" max="12555" width="6.81640625" style="3" customWidth="1"/>
    <col min="12556" max="12558" width="6.453125" style="3" customWidth="1"/>
    <col min="12559" max="12559" width="6.81640625" style="3" customWidth="1"/>
    <col min="12560" max="12566" width="6.453125" style="3" customWidth="1"/>
    <col min="12567" max="12567" width="7.453125" style="3" customWidth="1"/>
    <col min="12568" max="12800" width="11.453125" style="3"/>
    <col min="12801" max="12801" width="0.1796875" style="3" customWidth="1"/>
    <col min="12802" max="12802" width="2.54296875" style="3" customWidth="1"/>
    <col min="12803" max="12803" width="15.453125" style="3" customWidth="1"/>
    <col min="12804" max="12804" width="1.453125" style="3" customWidth="1"/>
    <col min="12805" max="12805" width="71.453125" style="3" customWidth="1"/>
    <col min="12806" max="12808" width="6.81640625" style="3" customWidth="1"/>
    <col min="12809" max="12810" width="6.453125" style="3" customWidth="1"/>
    <col min="12811" max="12811" width="6.81640625" style="3" customWidth="1"/>
    <col min="12812" max="12814" width="6.453125" style="3" customWidth="1"/>
    <col min="12815" max="12815" width="6.81640625" style="3" customWidth="1"/>
    <col min="12816" max="12822" width="6.453125" style="3" customWidth="1"/>
    <col min="12823" max="12823" width="7.453125" style="3" customWidth="1"/>
    <col min="12824" max="13056" width="11.453125" style="3"/>
    <col min="13057" max="13057" width="0.1796875" style="3" customWidth="1"/>
    <col min="13058" max="13058" width="2.54296875" style="3" customWidth="1"/>
    <col min="13059" max="13059" width="15.453125" style="3" customWidth="1"/>
    <col min="13060" max="13060" width="1.453125" style="3" customWidth="1"/>
    <col min="13061" max="13061" width="71.453125" style="3" customWidth="1"/>
    <col min="13062" max="13064" width="6.81640625" style="3" customWidth="1"/>
    <col min="13065" max="13066" width="6.453125" style="3" customWidth="1"/>
    <col min="13067" max="13067" width="6.81640625" style="3" customWidth="1"/>
    <col min="13068" max="13070" width="6.453125" style="3" customWidth="1"/>
    <col min="13071" max="13071" width="6.81640625" style="3" customWidth="1"/>
    <col min="13072" max="13078" width="6.453125" style="3" customWidth="1"/>
    <col min="13079" max="13079" width="7.453125" style="3" customWidth="1"/>
    <col min="13080" max="13312" width="11.453125" style="3"/>
    <col min="13313" max="13313" width="0.1796875" style="3" customWidth="1"/>
    <col min="13314" max="13314" width="2.54296875" style="3" customWidth="1"/>
    <col min="13315" max="13315" width="15.453125" style="3" customWidth="1"/>
    <col min="13316" max="13316" width="1.453125" style="3" customWidth="1"/>
    <col min="13317" max="13317" width="71.453125" style="3" customWidth="1"/>
    <col min="13318" max="13320" width="6.81640625" style="3" customWidth="1"/>
    <col min="13321" max="13322" width="6.453125" style="3" customWidth="1"/>
    <col min="13323" max="13323" width="6.81640625" style="3" customWidth="1"/>
    <col min="13324" max="13326" width="6.453125" style="3" customWidth="1"/>
    <col min="13327" max="13327" width="6.81640625" style="3" customWidth="1"/>
    <col min="13328" max="13334" width="6.453125" style="3" customWidth="1"/>
    <col min="13335" max="13335" width="7.453125" style="3" customWidth="1"/>
    <col min="13336" max="13568" width="11.453125" style="3"/>
    <col min="13569" max="13569" width="0.1796875" style="3" customWidth="1"/>
    <col min="13570" max="13570" width="2.54296875" style="3" customWidth="1"/>
    <col min="13571" max="13571" width="15.453125" style="3" customWidth="1"/>
    <col min="13572" max="13572" width="1.453125" style="3" customWidth="1"/>
    <col min="13573" max="13573" width="71.453125" style="3" customWidth="1"/>
    <col min="13574" max="13576" width="6.81640625" style="3" customWidth="1"/>
    <col min="13577" max="13578" width="6.453125" style="3" customWidth="1"/>
    <col min="13579" max="13579" width="6.81640625" style="3" customWidth="1"/>
    <col min="13580" max="13582" width="6.453125" style="3" customWidth="1"/>
    <col min="13583" max="13583" width="6.81640625" style="3" customWidth="1"/>
    <col min="13584" max="13590" width="6.453125" style="3" customWidth="1"/>
    <col min="13591" max="13591" width="7.453125" style="3" customWidth="1"/>
    <col min="13592" max="13824" width="11.453125" style="3"/>
    <col min="13825" max="13825" width="0.1796875" style="3" customWidth="1"/>
    <col min="13826" max="13826" width="2.54296875" style="3" customWidth="1"/>
    <col min="13827" max="13827" width="15.453125" style="3" customWidth="1"/>
    <col min="13828" max="13828" width="1.453125" style="3" customWidth="1"/>
    <col min="13829" max="13829" width="71.453125" style="3" customWidth="1"/>
    <col min="13830" max="13832" width="6.81640625" style="3" customWidth="1"/>
    <col min="13833" max="13834" width="6.453125" style="3" customWidth="1"/>
    <col min="13835" max="13835" width="6.81640625" style="3" customWidth="1"/>
    <col min="13836" max="13838" width="6.453125" style="3" customWidth="1"/>
    <col min="13839" max="13839" width="6.81640625" style="3" customWidth="1"/>
    <col min="13840" max="13846" width="6.453125" style="3" customWidth="1"/>
    <col min="13847" max="13847" width="7.453125" style="3" customWidth="1"/>
    <col min="13848" max="14080" width="11.453125" style="3"/>
    <col min="14081" max="14081" width="0.1796875" style="3" customWidth="1"/>
    <col min="14082" max="14082" width="2.54296875" style="3" customWidth="1"/>
    <col min="14083" max="14083" width="15.453125" style="3" customWidth="1"/>
    <col min="14084" max="14084" width="1.453125" style="3" customWidth="1"/>
    <col min="14085" max="14085" width="71.453125" style="3" customWidth="1"/>
    <col min="14086" max="14088" width="6.81640625" style="3" customWidth="1"/>
    <col min="14089" max="14090" width="6.453125" style="3" customWidth="1"/>
    <col min="14091" max="14091" width="6.81640625" style="3" customWidth="1"/>
    <col min="14092" max="14094" width="6.453125" style="3" customWidth="1"/>
    <col min="14095" max="14095" width="6.81640625" style="3" customWidth="1"/>
    <col min="14096" max="14102" width="6.453125" style="3" customWidth="1"/>
    <col min="14103" max="14103" width="7.453125" style="3" customWidth="1"/>
    <col min="14104" max="14336" width="11.453125" style="3"/>
    <col min="14337" max="14337" width="0.1796875" style="3" customWidth="1"/>
    <col min="14338" max="14338" width="2.54296875" style="3" customWidth="1"/>
    <col min="14339" max="14339" width="15.453125" style="3" customWidth="1"/>
    <col min="14340" max="14340" width="1.453125" style="3" customWidth="1"/>
    <col min="14341" max="14341" width="71.453125" style="3" customWidth="1"/>
    <col min="14342" max="14344" width="6.81640625" style="3" customWidth="1"/>
    <col min="14345" max="14346" width="6.453125" style="3" customWidth="1"/>
    <col min="14347" max="14347" width="6.81640625" style="3" customWidth="1"/>
    <col min="14348" max="14350" width="6.453125" style="3" customWidth="1"/>
    <col min="14351" max="14351" width="6.81640625" style="3" customWidth="1"/>
    <col min="14352" max="14358" width="6.453125" style="3" customWidth="1"/>
    <col min="14359" max="14359" width="7.453125" style="3" customWidth="1"/>
    <col min="14360" max="14592" width="11.453125" style="3"/>
    <col min="14593" max="14593" width="0.1796875" style="3" customWidth="1"/>
    <col min="14594" max="14594" width="2.54296875" style="3" customWidth="1"/>
    <col min="14595" max="14595" width="15.453125" style="3" customWidth="1"/>
    <col min="14596" max="14596" width="1.453125" style="3" customWidth="1"/>
    <col min="14597" max="14597" width="71.453125" style="3" customWidth="1"/>
    <col min="14598" max="14600" width="6.81640625" style="3" customWidth="1"/>
    <col min="14601" max="14602" width="6.453125" style="3" customWidth="1"/>
    <col min="14603" max="14603" width="6.81640625" style="3" customWidth="1"/>
    <col min="14604" max="14606" width="6.453125" style="3" customWidth="1"/>
    <col min="14607" max="14607" width="6.81640625" style="3" customWidth="1"/>
    <col min="14608" max="14614" width="6.453125" style="3" customWidth="1"/>
    <col min="14615" max="14615" width="7.453125" style="3" customWidth="1"/>
    <col min="14616" max="14848" width="11.453125" style="3"/>
    <col min="14849" max="14849" width="0.1796875" style="3" customWidth="1"/>
    <col min="14850" max="14850" width="2.54296875" style="3" customWidth="1"/>
    <col min="14851" max="14851" width="15.453125" style="3" customWidth="1"/>
    <col min="14852" max="14852" width="1.453125" style="3" customWidth="1"/>
    <col min="14853" max="14853" width="71.453125" style="3" customWidth="1"/>
    <col min="14854" max="14856" width="6.81640625" style="3" customWidth="1"/>
    <col min="14857" max="14858" width="6.453125" style="3" customWidth="1"/>
    <col min="14859" max="14859" width="6.81640625" style="3" customWidth="1"/>
    <col min="14860" max="14862" width="6.453125" style="3" customWidth="1"/>
    <col min="14863" max="14863" width="6.81640625" style="3" customWidth="1"/>
    <col min="14864" max="14870" width="6.453125" style="3" customWidth="1"/>
    <col min="14871" max="14871" width="7.453125" style="3" customWidth="1"/>
    <col min="14872" max="15104" width="11.453125" style="3"/>
    <col min="15105" max="15105" width="0.1796875" style="3" customWidth="1"/>
    <col min="15106" max="15106" width="2.54296875" style="3" customWidth="1"/>
    <col min="15107" max="15107" width="15.453125" style="3" customWidth="1"/>
    <col min="15108" max="15108" width="1.453125" style="3" customWidth="1"/>
    <col min="15109" max="15109" width="71.453125" style="3" customWidth="1"/>
    <col min="15110" max="15112" width="6.81640625" style="3" customWidth="1"/>
    <col min="15113" max="15114" width="6.453125" style="3" customWidth="1"/>
    <col min="15115" max="15115" width="6.81640625" style="3" customWidth="1"/>
    <col min="15116" max="15118" width="6.453125" style="3" customWidth="1"/>
    <col min="15119" max="15119" width="6.81640625" style="3" customWidth="1"/>
    <col min="15120" max="15126" width="6.453125" style="3" customWidth="1"/>
    <col min="15127" max="15127" width="7.453125" style="3" customWidth="1"/>
    <col min="15128" max="15360" width="11.453125" style="3"/>
    <col min="15361" max="15361" width="0.1796875" style="3" customWidth="1"/>
    <col min="15362" max="15362" width="2.54296875" style="3" customWidth="1"/>
    <col min="15363" max="15363" width="15.453125" style="3" customWidth="1"/>
    <col min="15364" max="15364" width="1.453125" style="3" customWidth="1"/>
    <col min="15365" max="15365" width="71.453125" style="3" customWidth="1"/>
    <col min="15366" max="15368" width="6.81640625" style="3" customWidth="1"/>
    <col min="15369" max="15370" width="6.453125" style="3" customWidth="1"/>
    <col min="15371" max="15371" width="6.81640625" style="3" customWidth="1"/>
    <col min="15372" max="15374" width="6.453125" style="3" customWidth="1"/>
    <col min="15375" max="15375" width="6.81640625" style="3" customWidth="1"/>
    <col min="15376" max="15382" width="6.453125" style="3" customWidth="1"/>
    <col min="15383" max="15383" width="7.453125" style="3" customWidth="1"/>
    <col min="15384" max="15616" width="11.453125" style="3"/>
    <col min="15617" max="15617" width="0.1796875" style="3" customWidth="1"/>
    <col min="15618" max="15618" width="2.54296875" style="3" customWidth="1"/>
    <col min="15619" max="15619" width="15.453125" style="3" customWidth="1"/>
    <col min="15620" max="15620" width="1.453125" style="3" customWidth="1"/>
    <col min="15621" max="15621" width="71.453125" style="3" customWidth="1"/>
    <col min="15622" max="15624" width="6.81640625" style="3" customWidth="1"/>
    <col min="15625" max="15626" width="6.453125" style="3" customWidth="1"/>
    <col min="15627" max="15627" width="6.81640625" style="3" customWidth="1"/>
    <col min="15628" max="15630" width="6.453125" style="3" customWidth="1"/>
    <col min="15631" max="15631" width="6.81640625" style="3" customWidth="1"/>
    <col min="15632" max="15638" width="6.453125" style="3" customWidth="1"/>
    <col min="15639" max="15639" width="7.453125" style="3" customWidth="1"/>
    <col min="15640" max="15872" width="11.453125" style="3"/>
    <col min="15873" max="15873" width="0.1796875" style="3" customWidth="1"/>
    <col min="15874" max="15874" width="2.54296875" style="3" customWidth="1"/>
    <col min="15875" max="15875" width="15.453125" style="3" customWidth="1"/>
    <col min="15876" max="15876" width="1.453125" style="3" customWidth="1"/>
    <col min="15877" max="15877" width="71.453125" style="3" customWidth="1"/>
    <col min="15878" max="15880" width="6.81640625" style="3" customWidth="1"/>
    <col min="15881" max="15882" width="6.453125" style="3" customWidth="1"/>
    <col min="15883" max="15883" width="6.81640625" style="3" customWidth="1"/>
    <col min="15884" max="15886" width="6.453125" style="3" customWidth="1"/>
    <col min="15887" max="15887" width="6.81640625" style="3" customWidth="1"/>
    <col min="15888" max="15894" width="6.453125" style="3" customWidth="1"/>
    <col min="15895" max="15895" width="7.453125" style="3" customWidth="1"/>
    <col min="15896" max="16128" width="11.453125" style="3"/>
    <col min="16129" max="16129" width="0.1796875" style="3" customWidth="1"/>
    <col min="16130" max="16130" width="2.54296875" style="3" customWidth="1"/>
    <col min="16131" max="16131" width="15.453125" style="3" customWidth="1"/>
    <col min="16132" max="16132" width="1.453125" style="3" customWidth="1"/>
    <col min="16133" max="16133" width="71.453125" style="3" customWidth="1"/>
    <col min="16134" max="16136" width="6.81640625" style="3" customWidth="1"/>
    <col min="16137" max="16138" width="6.453125" style="3" customWidth="1"/>
    <col min="16139" max="16139" width="6.81640625" style="3" customWidth="1"/>
    <col min="16140" max="16142" width="6.453125" style="3" customWidth="1"/>
    <col min="16143" max="16143" width="6.81640625" style="3" customWidth="1"/>
    <col min="16144" max="16150" width="6.453125" style="3" customWidth="1"/>
    <col min="16151" max="16151" width="7.453125" style="3" customWidth="1"/>
    <col min="16152" max="16384" width="11.453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2020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6" t="s">
        <v>157</v>
      </c>
      <c r="E7" s="5"/>
    </row>
    <row r="8" spans="3:21" ht="12.75" customHeight="1">
      <c r="C8" s="196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96"/>
      <c r="E9" s="5"/>
    </row>
    <row r="10" spans="3:21" ht="12.75" customHeight="1">
      <c r="C10" s="196"/>
      <c r="E10" s="5"/>
    </row>
    <row r="11" spans="3:21" ht="12.75" customHeight="1">
      <c r="C11" s="26" t="s">
        <v>33</v>
      </c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30"/>
    </row>
    <row r="26" spans="5:5" ht="12.75" customHeight="1">
      <c r="E26" s="30"/>
    </row>
    <row r="27" spans="5:5" ht="12.75" customHeight="1">
      <c r="E27" s="9"/>
    </row>
    <row r="28" spans="5:5" ht="12.75" customHeight="1">
      <c r="E28" s="9"/>
    </row>
  </sheetData>
  <mergeCells count="1">
    <mergeCell ref="C7:C10"/>
  </mergeCells>
  <hyperlinks>
    <hyperlink ref="C4" location="Indice!A1" display="Indice!A1" xr:uid="{00000000-0004-0000-0B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4"/>
  <dimension ref="C1:U45"/>
  <sheetViews>
    <sheetView showGridLines="0" showRowColHeaders="0" tabSelected="1" topLeftCell="C1" zoomScale="50" zoomScaleNormal="50" workbookViewId="0">
      <selection activeCell="C24" sqref="C24"/>
    </sheetView>
  </sheetViews>
  <sheetFormatPr baseColWidth="10" defaultRowHeight="10"/>
  <cols>
    <col min="1" max="1" width="0.1796875" style="3" customWidth="1"/>
    <col min="2" max="2" width="2.54296875" style="3" customWidth="1"/>
    <col min="3" max="3" width="23.54296875" style="3" customWidth="1"/>
    <col min="4" max="4" width="1.453125" style="4" customWidth="1"/>
    <col min="5" max="5" width="105.54296875" style="3" customWidth="1"/>
    <col min="6" max="8" width="6.81640625" style="3" customWidth="1"/>
    <col min="9" max="10" width="6.453125" style="3" customWidth="1"/>
    <col min="11" max="11" width="6.81640625" style="3" customWidth="1"/>
    <col min="12" max="14" width="6.453125" style="3" customWidth="1"/>
    <col min="15" max="15" width="6.81640625" style="3" customWidth="1"/>
    <col min="16" max="22" width="6.453125" style="3" customWidth="1"/>
    <col min="23" max="23" width="7.453125" style="3" customWidth="1"/>
    <col min="24" max="256" width="11.453125" style="3"/>
    <col min="257" max="257" width="0.1796875" style="3" customWidth="1"/>
    <col min="258" max="258" width="2.54296875" style="3" customWidth="1"/>
    <col min="259" max="259" width="15.453125" style="3" customWidth="1"/>
    <col min="260" max="260" width="1.453125" style="3" customWidth="1"/>
    <col min="261" max="261" width="71.453125" style="3" customWidth="1"/>
    <col min="262" max="264" width="6.81640625" style="3" customWidth="1"/>
    <col min="265" max="266" width="6.453125" style="3" customWidth="1"/>
    <col min="267" max="267" width="6.81640625" style="3" customWidth="1"/>
    <col min="268" max="270" width="6.453125" style="3" customWidth="1"/>
    <col min="271" max="271" width="6.81640625" style="3" customWidth="1"/>
    <col min="272" max="278" width="6.453125" style="3" customWidth="1"/>
    <col min="279" max="279" width="7.453125" style="3" customWidth="1"/>
    <col min="280" max="512" width="11.453125" style="3"/>
    <col min="513" max="513" width="0.1796875" style="3" customWidth="1"/>
    <col min="514" max="514" width="2.54296875" style="3" customWidth="1"/>
    <col min="515" max="515" width="15.453125" style="3" customWidth="1"/>
    <col min="516" max="516" width="1.453125" style="3" customWidth="1"/>
    <col min="517" max="517" width="71.453125" style="3" customWidth="1"/>
    <col min="518" max="520" width="6.81640625" style="3" customWidth="1"/>
    <col min="521" max="522" width="6.453125" style="3" customWidth="1"/>
    <col min="523" max="523" width="6.81640625" style="3" customWidth="1"/>
    <col min="524" max="526" width="6.453125" style="3" customWidth="1"/>
    <col min="527" max="527" width="6.81640625" style="3" customWidth="1"/>
    <col min="528" max="534" width="6.453125" style="3" customWidth="1"/>
    <col min="535" max="535" width="7.453125" style="3" customWidth="1"/>
    <col min="536" max="768" width="11.453125" style="3"/>
    <col min="769" max="769" width="0.1796875" style="3" customWidth="1"/>
    <col min="770" max="770" width="2.54296875" style="3" customWidth="1"/>
    <col min="771" max="771" width="15.453125" style="3" customWidth="1"/>
    <col min="772" max="772" width="1.453125" style="3" customWidth="1"/>
    <col min="773" max="773" width="71.453125" style="3" customWidth="1"/>
    <col min="774" max="776" width="6.81640625" style="3" customWidth="1"/>
    <col min="777" max="778" width="6.453125" style="3" customWidth="1"/>
    <col min="779" max="779" width="6.81640625" style="3" customWidth="1"/>
    <col min="780" max="782" width="6.453125" style="3" customWidth="1"/>
    <col min="783" max="783" width="6.81640625" style="3" customWidth="1"/>
    <col min="784" max="790" width="6.453125" style="3" customWidth="1"/>
    <col min="791" max="791" width="7.453125" style="3" customWidth="1"/>
    <col min="792" max="1024" width="11.453125" style="3"/>
    <col min="1025" max="1025" width="0.1796875" style="3" customWidth="1"/>
    <col min="1026" max="1026" width="2.54296875" style="3" customWidth="1"/>
    <col min="1027" max="1027" width="15.453125" style="3" customWidth="1"/>
    <col min="1028" max="1028" width="1.453125" style="3" customWidth="1"/>
    <col min="1029" max="1029" width="71.453125" style="3" customWidth="1"/>
    <col min="1030" max="1032" width="6.81640625" style="3" customWidth="1"/>
    <col min="1033" max="1034" width="6.453125" style="3" customWidth="1"/>
    <col min="1035" max="1035" width="6.81640625" style="3" customWidth="1"/>
    <col min="1036" max="1038" width="6.453125" style="3" customWidth="1"/>
    <col min="1039" max="1039" width="6.81640625" style="3" customWidth="1"/>
    <col min="1040" max="1046" width="6.453125" style="3" customWidth="1"/>
    <col min="1047" max="1047" width="7.453125" style="3" customWidth="1"/>
    <col min="1048" max="1280" width="11.453125" style="3"/>
    <col min="1281" max="1281" width="0.1796875" style="3" customWidth="1"/>
    <col min="1282" max="1282" width="2.54296875" style="3" customWidth="1"/>
    <col min="1283" max="1283" width="15.453125" style="3" customWidth="1"/>
    <col min="1284" max="1284" width="1.453125" style="3" customWidth="1"/>
    <col min="1285" max="1285" width="71.453125" style="3" customWidth="1"/>
    <col min="1286" max="1288" width="6.81640625" style="3" customWidth="1"/>
    <col min="1289" max="1290" width="6.453125" style="3" customWidth="1"/>
    <col min="1291" max="1291" width="6.81640625" style="3" customWidth="1"/>
    <col min="1292" max="1294" width="6.453125" style="3" customWidth="1"/>
    <col min="1295" max="1295" width="6.81640625" style="3" customWidth="1"/>
    <col min="1296" max="1302" width="6.453125" style="3" customWidth="1"/>
    <col min="1303" max="1303" width="7.453125" style="3" customWidth="1"/>
    <col min="1304" max="1536" width="11.453125" style="3"/>
    <col min="1537" max="1537" width="0.1796875" style="3" customWidth="1"/>
    <col min="1538" max="1538" width="2.54296875" style="3" customWidth="1"/>
    <col min="1539" max="1539" width="15.453125" style="3" customWidth="1"/>
    <col min="1540" max="1540" width="1.453125" style="3" customWidth="1"/>
    <col min="1541" max="1541" width="71.453125" style="3" customWidth="1"/>
    <col min="1542" max="1544" width="6.81640625" style="3" customWidth="1"/>
    <col min="1545" max="1546" width="6.453125" style="3" customWidth="1"/>
    <col min="1547" max="1547" width="6.81640625" style="3" customWidth="1"/>
    <col min="1548" max="1550" width="6.453125" style="3" customWidth="1"/>
    <col min="1551" max="1551" width="6.81640625" style="3" customWidth="1"/>
    <col min="1552" max="1558" width="6.453125" style="3" customWidth="1"/>
    <col min="1559" max="1559" width="7.453125" style="3" customWidth="1"/>
    <col min="1560" max="1792" width="11.453125" style="3"/>
    <col min="1793" max="1793" width="0.1796875" style="3" customWidth="1"/>
    <col min="1794" max="1794" width="2.54296875" style="3" customWidth="1"/>
    <col min="1795" max="1795" width="15.453125" style="3" customWidth="1"/>
    <col min="1796" max="1796" width="1.453125" style="3" customWidth="1"/>
    <col min="1797" max="1797" width="71.453125" style="3" customWidth="1"/>
    <col min="1798" max="1800" width="6.81640625" style="3" customWidth="1"/>
    <col min="1801" max="1802" width="6.453125" style="3" customWidth="1"/>
    <col min="1803" max="1803" width="6.81640625" style="3" customWidth="1"/>
    <col min="1804" max="1806" width="6.453125" style="3" customWidth="1"/>
    <col min="1807" max="1807" width="6.81640625" style="3" customWidth="1"/>
    <col min="1808" max="1814" width="6.453125" style="3" customWidth="1"/>
    <col min="1815" max="1815" width="7.453125" style="3" customWidth="1"/>
    <col min="1816" max="2048" width="11.453125" style="3"/>
    <col min="2049" max="2049" width="0.1796875" style="3" customWidth="1"/>
    <col min="2050" max="2050" width="2.54296875" style="3" customWidth="1"/>
    <col min="2051" max="2051" width="15.453125" style="3" customWidth="1"/>
    <col min="2052" max="2052" width="1.453125" style="3" customWidth="1"/>
    <col min="2053" max="2053" width="71.453125" style="3" customWidth="1"/>
    <col min="2054" max="2056" width="6.81640625" style="3" customWidth="1"/>
    <col min="2057" max="2058" width="6.453125" style="3" customWidth="1"/>
    <col min="2059" max="2059" width="6.81640625" style="3" customWidth="1"/>
    <col min="2060" max="2062" width="6.453125" style="3" customWidth="1"/>
    <col min="2063" max="2063" width="6.81640625" style="3" customWidth="1"/>
    <col min="2064" max="2070" width="6.453125" style="3" customWidth="1"/>
    <col min="2071" max="2071" width="7.453125" style="3" customWidth="1"/>
    <col min="2072" max="2304" width="11.453125" style="3"/>
    <col min="2305" max="2305" width="0.1796875" style="3" customWidth="1"/>
    <col min="2306" max="2306" width="2.54296875" style="3" customWidth="1"/>
    <col min="2307" max="2307" width="15.453125" style="3" customWidth="1"/>
    <col min="2308" max="2308" width="1.453125" style="3" customWidth="1"/>
    <col min="2309" max="2309" width="71.453125" style="3" customWidth="1"/>
    <col min="2310" max="2312" width="6.81640625" style="3" customWidth="1"/>
    <col min="2313" max="2314" width="6.453125" style="3" customWidth="1"/>
    <col min="2315" max="2315" width="6.81640625" style="3" customWidth="1"/>
    <col min="2316" max="2318" width="6.453125" style="3" customWidth="1"/>
    <col min="2319" max="2319" width="6.81640625" style="3" customWidth="1"/>
    <col min="2320" max="2326" width="6.453125" style="3" customWidth="1"/>
    <col min="2327" max="2327" width="7.453125" style="3" customWidth="1"/>
    <col min="2328" max="2560" width="11.453125" style="3"/>
    <col min="2561" max="2561" width="0.1796875" style="3" customWidth="1"/>
    <col min="2562" max="2562" width="2.54296875" style="3" customWidth="1"/>
    <col min="2563" max="2563" width="15.453125" style="3" customWidth="1"/>
    <col min="2564" max="2564" width="1.453125" style="3" customWidth="1"/>
    <col min="2565" max="2565" width="71.453125" style="3" customWidth="1"/>
    <col min="2566" max="2568" width="6.81640625" style="3" customWidth="1"/>
    <col min="2569" max="2570" width="6.453125" style="3" customWidth="1"/>
    <col min="2571" max="2571" width="6.81640625" style="3" customWidth="1"/>
    <col min="2572" max="2574" width="6.453125" style="3" customWidth="1"/>
    <col min="2575" max="2575" width="6.81640625" style="3" customWidth="1"/>
    <col min="2576" max="2582" width="6.453125" style="3" customWidth="1"/>
    <col min="2583" max="2583" width="7.453125" style="3" customWidth="1"/>
    <col min="2584" max="2816" width="11.453125" style="3"/>
    <col min="2817" max="2817" width="0.1796875" style="3" customWidth="1"/>
    <col min="2818" max="2818" width="2.54296875" style="3" customWidth="1"/>
    <col min="2819" max="2819" width="15.453125" style="3" customWidth="1"/>
    <col min="2820" max="2820" width="1.453125" style="3" customWidth="1"/>
    <col min="2821" max="2821" width="71.453125" style="3" customWidth="1"/>
    <col min="2822" max="2824" width="6.81640625" style="3" customWidth="1"/>
    <col min="2825" max="2826" width="6.453125" style="3" customWidth="1"/>
    <col min="2827" max="2827" width="6.81640625" style="3" customWidth="1"/>
    <col min="2828" max="2830" width="6.453125" style="3" customWidth="1"/>
    <col min="2831" max="2831" width="6.81640625" style="3" customWidth="1"/>
    <col min="2832" max="2838" width="6.453125" style="3" customWidth="1"/>
    <col min="2839" max="2839" width="7.453125" style="3" customWidth="1"/>
    <col min="2840" max="3072" width="11.453125" style="3"/>
    <col min="3073" max="3073" width="0.1796875" style="3" customWidth="1"/>
    <col min="3074" max="3074" width="2.54296875" style="3" customWidth="1"/>
    <col min="3075" max="3075" width="15.453125" style="3" customWidth="1"/>
    <col min="3076" max="3076" width="1.453125" style="3" customWidth="1"/>
    <col min="3077" max="3077" width="71.453125" style="3" customWidth="1"/>
    <col min="3078" max="3080" width="6.81640625" style="3" customWidth="1"/>
    <col min="3081" max="3082" width="6.453125" style="3" customWidth="1"/>
    <col min="3083" max="3083" width="6.81640625" style="3" customWidth="1"/>
    <col min="3084" max="3086" width="6.453125" style="3" customWidth="1"/>
    <col min="3087" max="3087" width="6.81640625" style="3" customWidth="1"/>
    <col min="3088" max="3094" width="6.453125" style="3" customWidth="1"/>
    <col min="3095" max="3095" width="7.453125" style="3" customWidth="1"/>
    <col min="3096" max="3328" width="11.453125" style="3"/>
    <col min="3329" max="3329" width="0.1796875" style="3" customWidth="1"/>
    <col min="3330" max="3330" width="2.54296875" style="3" customWidth="1"/>
    <col min="3331" max="3331" width="15.453125" style="3" customWidth="1"/>
    <col min="3332" max="3332" width="1.453125" style="3" customWidth="1"/>
    <col min="3333" max="3333" width="71.453125" style="3" customWidth="1"/>
    <col min="3334" max="3336" width="6.81640625" style="3" customWidth="1"/>
    <col min="3337" max="3338" width="6.453125" style="3" customWidth="1"/>
    <col min="3339" max="3339" width="6.81640625" style="3" customWidth="1"/>
    <col min="3340" max="3342" width="6.453125" style="3" customWidth="1"/>
    <col min="3343" max="3343" width="6.81640625" style="3" customWidth="1"/>
    <col min="3344" max="3350" width="6.453125" style="3" customWidth="1"/>
    <col min="3351" max="3351" width="7.453125" style="3" customWidth="1"/>
    <col min="3352" max="3584" width="11.453125" style="3"/>
    <col min="3585" max="3585" width="0.1796875" style="3" customWidth="1"/>
    <col min="3586" max="3586" width="2.54296875" style="3" customWidth="1"/>
    <col min="3587" max="3587" width="15.453125" style="3" customWidth="1"/>
    <col min="3588" max="3588" width="1.453125" style="3" customWidth="1"/>
    <col min="3589" max="3589" width="71.453125" style="3" customWidth="1"/>
    <col min="3590" max="3592" width="6.81640625" style="3" customWidth="1"/>
    <col min="3593" max="3594" width="6.453125" style="3" customWidth="1"/>
    <col min="3595" max="3595" width="6.81640625" style="3" customWidth="1"/>
    <col min="3596" max="3598" width="6.453125" style="3" customWidth="1"/>
    <col min="3599" max="3599" width="6.81640625" style="3" customWidth="1"/>
    <col min="3600" max="3606" width="6.453125" style="3" customWidth="1"/>
    <col min="3607" max="3607" width="7.453125" style="3" customWidth="1"/>
    <col min="3608" max="3840" width="11.453125" style="3"/>
    <col min="3841" max="3841" width="0.1796875" style="3" customWidth="1"/>
    <col min="3842" max="3842" width="2.54296875" style="3" customWidth="1"/>
    <col min="3843" max="3843" width="15.453125" style="3" customWidth="1"/>
    <col min="3844" max="3844" width="1.453125" style="3" customWidth="1"/>
    <col min="3845" max="3845" width="71.453125" style="3" customWidth="1"/>
    <col min="3846" max="3848" width="6.81640625" style="3" customWidth="1"/>
    <col min="3849" max="3850" width="6.453125" style="3" customWidth="1"/>
    <col min="3851" max="3851" width="6.81640625" style="3" customWidth="1"/>
    <col min="3852" max="3854" width="6.453125" style="3" customWidth="1"/>
    <col min="3855" max="3855" width="6.81640625" style="3" customWidth="1"/>
    <col min="3856" max="3862" width="6.453125" style="3" customWidth="1"/>
    <col min="3863" max="3863" width="7.453125" style="3" customWidth="1"/>
    <col min="3864" max="4096" width="11.453125" style="3"/>
    <col min="4097" max="4097" width="0.1796875" style="3" customWidth="1"/>
    <col min="4098" max="4098" width="2.54296875" style="3" customWidth="1"/>
    <col min="4099" max="4099" width="15.453125" style="3" customWidth="1"/>
    <col min="4100" max="4100" width="1.453125" style="3" customWidth="1"/>
    <col min="4101" max="4101" width="71.453125" style="3" customWidth="1"/>
    <col min="4102" max="4104" width="6.81640625" style="3" customWidth="1"/>
    <col min="4105" max="4106" width="6.453125" style="3" customWidth="1"/>
    <col min="4107" max="4107" width="6.81640625" style="3" customWidth="1"/>
    <col min="4108" max="4110" width="6.453125" style="3" customWidth="1"/>
    <col min="4111" max="4111" width="6.81640625" style="3" customWidth="1"/>
    <col min="4112" max="4118" width="6.453125" style="3" customWidth="1"/>
    <col min="4119" max="4119" width="7.453125" style="3" customWidth="1"/>
    <col min="4120" max="4352" width="11.453125" style="3"/>
    <col min="4353" max="4353" width="0.1796875" style="3" customWidth="1"/>
    <col min="4354" max="4354" width="2.54296875" style="3" customWidth="1"/>
    <col min="4355" max="4355" width="15.453125" style="3" customWidth="1"/>
    <col min="4356" max="4356" width="1.453125" style="3" customWidth="1"/>
    <col min="4357" max="4357" width="71.453125" style="3" customWidth="1"/>
    <col min="4358" max="4360" width="6.81640625" style="3" customWidth="1"/>
    <col min="4361" max="4362" width="6.453125" style="3" customWidth="1"/>
    <col min="4363" max="4363" width="6.81640625" style="3" customWidth="1"/>
    <col min="4364" max="4366" width="6.453125" style="3" customWidth="1"/>
    <col min="4367" max="4367" width="6.81640625" style="3" customWidth="1"/>
    <col min="4368" max="4374" width="6.453125" style="3" customWidth="1"/>
    <col min="4375" max="4375" width="7.453125" style="3" customWidth="1"/>
    <col min="4376" max="4608" width="11.453125" style="3"/>
    <col min="4609" max="4609" width="0.1796875" style="3" customWidth="1"/>
    <col min="4610" max="4610" width="2.54296875" style="3" customWidth="1"/>
    <col min="4611" max="4611" width="15.453125" style="3" customWidth="1"/>
    <col min="4612" max="4612" width="1.453125" style="3" customWidth="1"/>
    <col min="4613" max="4613" width="71.453125" style="3" customWidth="1"/>
    <col min="4614" max="4616" width="6.81640625" style="3" customWidth="1"/>
    <col min="4617" max="4618" width="6.453125" style="3" customWidth="1"/>
    <col min="4619" max="4619" width="6.81640625" style="3" customWidth="1"/>
    <col min="4620" max="4622" width="6.453125" style="3" customWidth="1"/>
    <col min="4623" max="4623" width="6.81640625" style="3" customWidth="1"/>
    <col min="4624" max="4630" width="6.453125" style="3" customWidth="1"/>
    <col min="4631" max="4631" width="7.453125" style="3" customWidth="1"/>
    <col min="4632" max="4864" width="11.453125" style="3"/>
    <col min="4865" max="4865" width="0.1796875" style="3" customWidth="1"/>
    <col min="4866" max="4866" width="2.54296875" style="3" customWidth="1"/>
    <col min="4867" max="4867" width="15.453125" style="3" customWidth="1"/>
    <col min="4868" max="4868" width="1.453125" style="3" customWidth="1"/>
    <col min="4869" max="4869" width="71.453125" style="3" customWidth="1"/>
    <col min="4870" max="4872" width="6.81640625" style="3" customWidth="1"/>
    <col min="4873" max="4874" width="6.453125" style="3" customWidth="1"/>
    <col min="4875" max="4875" width="6.81640625" style="3" customWidth="1"/>
    <col min="4876" max="4878" width="6.453125" style="3" customWidth="1"/>
    <col min="4879" max="4879" width="6.81640625" style="3" customWidth="1"/>
    <col min="4880" max="4886" width="6.453125" style="3" customWidth="1"/>
    <col min="4887" max="4887" width="7.453125" style="3" customWidth="1"/>
    <col min="4888" max="5120" width="11.453125" style="3"/>
    <col min="5121" max="5121" width="0.1796875" style="3" customWidth="1"/>
    <col min="5122" max="5122" width="2.54296875" style="3" customWidth="1"/>
    <col min="5123" max="5123" width="15.453125" style="3" customWidth="1"/>
    <col min="5124" max="5124" width="1.453125" style="3" customWidth="1"/>
    <col min="5125" max="5125" width="71.453125" style="3" customWidth="1"/>
    <col min="5126" max="5128" width="6.81640625" style="3" customWidth="1"/>
    <col min="5129" max="5130" width="6.453125" style="3" customWidth="1"/>
    <col min="5131" max="5131" width="6.81640625" style="3" customWidth="1"/>
    <col min="5132" max="5134" width="6.453125" style="3" customWidth="1"/>
    <col min="5135" max="5135" width="6.81640625" style="3" customWidth="1"/>
    <col min="5136" max="5142" width="6.453125" style="3" customWidth="1"/>
    <col min="5143" max="5143" width="7.453125" style="3" customWidth="1"/>
    <col min="5144" max="5376" width="11.453125" style="3"/>
    <col min="5377" max="5377" width="0.1796875" style="3" customWidth="1"/>
    <col min="5378" max="5378" width="2.54296875" style="3" customWidth="1"/>
    <col min="5379" max="5379" width="15.453125" style="3" customWidth="1"/>
    <col min="5380" max="5380" width="1.453125" style="3" customWidth="1"/>
    <col min="5381" max="5381" width="71.453125" style="3" customWidth="1"/>
    <col min="5382" max="5384" width="6.81640625" style="3" customWidth="1"/>
    <col min="5385" max="5386" width="6.453125" style="3" customWidth="1"/>
    <col min="5387" max="5387" width="6.81640625" style="3" customWidth="1"/>
    <col min="5388" max="5390" width="6.453125" style="3" customWidth="1"/>
    <col min="5391" max="5391" width="6.81640625" style="3" customWidth="1"/>
    <col min="5392" max="5398" width="6.453125" style="3" customWidth="1"/>
    <col min="5399" max="5399" width="7.453125" style="3" customWidth="1"/>
    <col min="5400" max="5632" width="11.453125" style="3"/>
    <col min="5633" max="5633" width="0.1796875" style="3" customWidth="1"/>
    <col min="5634" max="5634" width="2.54296875" style="3" customWidth="1"/>
    <col min="5635" max="5635" width="15.453125" style="3" customWidth="1"/>
    <col min="5636" max="5636" width="1.453125" style="3" customWidth="1"/>
    <col min="5637" max="5637" width="71.453125" style="3" customWidth="1"/>
    <col min="5638" max="5640" width="6.81640625" style="3" customWidth="1"/>
    <col min="5641" max="5642" width="6.453125" style="3" customWidth="1"/>
    <col min="5643" max="5643" width="6.81640625" style="3" customWidth="1"/>
    <col min="5644" max="5646" width="6.453125" style="3" customWidth="1"/>
    <col min="5647" max="5647" width="6.81640625" style="3" customWidth="1"/>
    <col min="5648" max="5654" width="6.453125" style="3" customWidth="1"/>
    <col min="5655" max="5655" width="7.453125" style="3" customWidth="1"/>
    <col min="5656" max="5888" width="11.453125" style="3"/>
    <col min="5889" max="5889" width="0.1796875" style="3" customWidth="1"/>
    <col min="5890" max="5890" width="2.54296875" style="3" customWidth="1"/>
    <col min="5891" max="5891" width="15.453125" style="3" customWidth="1"/>
    <col min="5892" max="5892" width="1.453125" style="3" customWidth="1"/>
    <col min="5893" max="5893" width="71.453125" style="3" customWidth="1"/>
    <col min="5894" max="5896" width="6.81640625" style="3" customWidth="1"/>
    <col min="5897" max="5898" width="6.453125" style="3" customWidth="1"/>
    <col min="5899" max="5899" width="6.81640625" style="3" customWidth="1"/>
    <col min="5900" max="5902" width="6.453125" style="3" customWidth="1"/>
    <col min="5903" max="5903" width="6.81640625" style="3" customWidth="1"/>
    <col min="5904" max="5910" width="6.453125" style="3" customWidth="1"/>
    <col min="5911" max="5911" width="7.453125" style="3" customWidth="1"/>
    <col min="5912" max="6144" width="11.453125" style="3"/>
    <col min="6145" max="6145" width="0.1796875" style="3" customWidth="1"/>
    <col min="6146" max="6146" width="2.54296875" style="3" customWidth="1"/>
    <col min="6147" max="6147" width="15.453125" style="3" customWidth="1"/>
    <col min="6148" max="6148" width="1.453125" style="3" customWidth="1"/>
    <col min="6149" max="6149" width="71.453125" style="3" customWidth="1"/>
    <col min="6150" max="6152" width="6.81640625" style="3" customWidth="1"/>
    <col min="6153" max="6154" width="6.453125" style="3" customWidth="1"/>
    <col min="6155" max="6155" width="6.81640625" style="3" customWidth="1"/>
    <col min="6156" max="6158" width="6.453125" style="3" customWidth="1"/>
    <col min="6159" max="6159" width="6.81640625" style="3" customWidth="1"/>
    <col min="6160" max="6166" width="6.453125" style="3" customWidth="1"/>
    <col min="6167" max="6167" width="7.453125" style="3" customWidth="1"/>
    <col min="6168" max="6400" width="11.453125" style="3"/>
    <col min="6401" max="6401" width="0.1796875" style="3" customWidth="1"/>
    <col min="6402" max="6402" width="2.54296875" style="3" customWidth="1"/>
    <col min="6403" max="6403" width="15.453125" style="3" customWidth="1"/>
    <col min="6404" max="6404" width="1.453125" style="3" customWidth="1"/>
    <col min="6405" max="6405" width="71.453125" style="3" customWidth="1"/>
    <col min="6406" max="6408" width="6.81640625" style="3" customWidth="1"/>
    <col min="6409" max="6410" width="6.453125" style="3" customWidth="1"/>
    <col min="6411" max="6411" width="6.81640625" style="3" customWidth="1"/>
    <col min="6412" max="6414" width="6.453125" style="3" customWidth="1"/>
    <col min="6415" max="6415" width="6.81640625" style="3" customWidth="1"/>
    <col min="6416" max="6422" width="6.453125" style="3" customWidth="1"/>
    <col min="6423" max="6423" width="7.453125" style="3" customWidth="1"/>
    <col min="6424" max="6656" width="11.453125" style="3"/>
    <col min="6657" max="6657" width="0.1796875" style="3" customWidth="1"/>
    <col min="6658" max="6658" width="2.54296875" style="3" customWidth="1"/>
    <col min="6659" max="6659" width="15.453125" style="3" customWidth="1"/>
    <col min="6660" max="6660" width="1.453125" style="3" customWidth="1"/>
    <col min="6661" max="6661" width="71.453125" style="3" customWidth="1"/>
    <col min="6662" max="6664" width="6.81640625" style="3" customWidth="1"/>
    <col min="6665" max="6666" width="6.453125" style="3" customWidth="1"/>
    <col min="6667" max="6667" width="6.81640625" style="3" customWidth="1"/>
    <col min="6668" max="6670" width="6.453125" style="3" customWidth="1"/>
    <col min="6671" max="6671" width="6.81640625" style="3" customWidth="1"/>
    <col min="6672" max="6678" width="6.453125" style="3" customWidth="1"/>
    <col min="6679" max="6679" width="7.453125" style="3" customWidth="1"/>
    <col min="6680" max="6912" width="11.453125" style="3"/>
    <col min="6913" max="6913" width="0.1796875" style="3" customWidth="1"/>
    <col min="6914" max="6914" width="2.54296875" style="3" customWidth="1"/>
    <col min="6915" max="6915" width="15.453125" style="3" customWidth="1"/>
    <col min="6916" max="6916" width="1.453125" style="3" customWidth="1"/>
    <col min="6917" max="6917" width="71.453125" style="3" customWidth="1"/>
    <col min="6918" max="6920" width="6.81640625" style="3" customWidth="1"/>
    <col min="6921" max="6922" width="6.453125" style="3" customWidth="1"/>
    <col min="6923" max="6923" width="6.81640625" style="3" customWidth="1"/>
    <col min="6924" max="6926" width="6.453125" style="3" customWidth="1"/>
    <col min="6927" max="6927" width="6.81640625" style="3" customWidth="1"/>
    <col min="6928" max="6934" width="6.453125" style="3" customWidth="1"/>
    <col min="6935" max="6935" width="7.453125" style="3" customWidth="1"/>
    <col min="6936" max="7168" width="11.453125" style="3"/>
    <col min="7169" max="7169" width="0.1796875" style="3" customWidth="1"/>
    <col min="7170" max="7170" width="2.54296875" style="3" customWidth="1"/>
    <col min="7171" max="7171" width="15.453125" style="3" customWidth="1"/>
    <col min="7172" max="7172" width="1.453125" style="3" customWidth="1"/>
    <col min="7173" max="7173" width="71.453125" style="3" customWidth="1"/>
    <col min="7174" max="7176" width="6.81640625" style="3" customWidth="1"/>
    <col min="7177" max="7178" width="6.453125" style="3" customWidth="1"/>
    <col min="7179" max="7179" width="6.81640625" style="3" customWidth="1"/>
    <col min="7180" max="7182" width="6.453125" style="3" customWidth="1"/>
    <col min="7183" max="7183" width="6.81640625" style="3" customWidth="1"/>
    <col min="7184" max="7190" width="6.453125" style="3" customWidth="1"/>
    <col min="7191" max="7191" width="7.453125" style="3" customWidth="1"/>
    <col min="7192" max="7424" width="11.453125" style="3"/>
    <col min="7425" max="7425" width="0.1796875" style="3" customWidth="1"/>
    <col min="7426" max="7426" width="2.54296875" style="3" customWidth="1"/>
    <col min="7427" max="7427" width="15.453125" style="3" customWidth="1"/>
    <col min="7428" max="7428" width="1.453125" style="3" customWidth="1"/>
    <col min="7429" max="7429" width="71.453125" style="3" customWidth="1"/>
    <col min="7430" max="7432" width="6.81640625" style="3" customWidth="1"/>
    <col min="7433" max="7434" width="6.453125" style="3" customWidth="1"/>
    <col min="7435" max="7435" width="6.81640625" style="3" customWidth="1"/>
    <col min="7436" max="7438" width="6.453125" style="3" customWidth="1"/>
    <col min="7439" max="7439" width="6.81640625" style="3" customWidth="1"/>
    <col min="7440" max="7446" width="6.453125" style="3" customWidth="1"/>
    <col min="7447" max="7447" width="7.453125" style="3" customWidth="1"/>
    <col min="7448" max="7680" width="11.453125" style="3"/>
    <col min="7681" max="7681" width="0.1796875" style="3" customWidth="1"/>
    <col min="7682" max="7682" width="2.54296875" style="3" customWidth="1"/>
    <col min="7683" max="7683" width="15.453125" style="3" customWidth="1"/>
    <col min="7684" max="7684" width="1.453125" style="3" customWidth="1"/>
    <col min="7685" max="7685" width="71.453125" style="3" customWidth="1"/>
    <col min="7686" max="7688" width="6.81640625" style="3" customWidth="1"/>
    <col min="7689" max="7690" width="6.453125" style="3" customWidth="1"/>
    <col min="7691" max="7691" width="6.81640625" style="3" customWidth="1"/>
    <col min="7692" max="7694" width="6.453125" style="3" customWidth="1"/>
    <col min="7695" max="7695" width="6.81640625" style="3" customWidth="1"/>
    <col min="7696" max="7702" width="6.453125" style="3" customWidth="1"/>
    <col min="7703" max="7703" width="7.453125" style="3" customWidth="1"/>
    <col min="7704" max="7936" width="11.453125" style="3"/>
    <col min="7937" max="7937" width="0.1796875" style="3" customWidth="1"/>
    <col min="7938" max="7938" width="2.54296875" style="3" customWidth="1"/>
    <col min="7939" max="7939" width="15.453125" style="3" customWidth="1"/>
    <col min="7940" max="7940" width="1.453125" style="3" customWidth="1"/>
    <col min="7941" max="7941" width="71.453125" style="3" customWidth="1"/>
    <col min="7942" max="7944" width="6.81640625" style="3" customWidth="1"/>
    <col min="7945" max="7946" width="6.453125" style="3" customWidth="1"/>
    <col min="7947" max="7947" width="6.81640625" style="3" customWidth="1"/>
    <col min="7948" max="7950" width="6.453125" style="3" customWidth="1"/>
    <col min="7951" max="7951" width="6.81640625" style="3" customWidth="1"/>
    <col min="7952" max="7958" width="6.453125" style="3" customWidth="1"/>
    <col min="7959" max="7959" width="7.453125" style="3" customWidth="1"/>
    <col min="7960" max="8192" width="11.453125" style="3"/>
    <col min="8193" max="8193" width="0.1796875" style="3" customWidth="1"/>
    <col min="8194" max="8194" width="2.54296875" style="3" customWidth="1"/>
    <col min="8195" max="8195" width="15.453125" style="3" customWidth="1"/>
    <col min="8196" max="8196" width="1.453125" style="3" customWidth="1"/>
    <col min="8197" max="8197" width="71.453125" style="3" customWidth="1"/>
    <col min="8198" max="8200" width="6.81640625" style="3" customWidth="1"/>
    <col min="8201" max="8202" width="6.453125" style="3" customWidth="1"/>
    <col min="8203" max="8203" width="6.81640625" style="3" customWidth="1"/>
    <col min="8204" max="8206" width="6.453125" style="3" customWidth="1"/>
    <col min="8207" max="8207" width="6.81640625" style="3" customWidth="1"/>
    <col min="8208" max="8214" width="6.453125" style="3" customWidth="1"/>
    <col min="8215" max="8215" width="7.453125" style="3" customWidth="1"/>
    <col min="8216" max="8448" width="11.453125" style="3"/>
    <col min="8449" max="8449" width="0.1796875" style="3" customWidth="1"/>
    <col min="8450" max="8450" width="2.54296875" style="3" customWidth="1"/>
    <col min="8451" max="8451" width="15.453125" style="3" customWidth="1"/>
    <col min="8452" max="8452" width="1.453125" style="3" customWidth="1"/>
    <col min="8453" max="8453" width="71.453125" style="3" customWidth="1"/>
    <col min="8454" max="8456" width="6.81640625" style="3" customWidth="1"/>
    <col min="8457" max="8458" width="6.453125" style="3" customWidth="1"/>
    <col min="8459" max="8459" width="6.81640625" style="3" customWidth="1"/>
    <col min="8460" max="8462" width="6.453125" style="3" customWidth="1"/>
    <col min="8463" max="8463" width="6.81640625" style="3" customWidth="1"/>
    <col min="8464" max="8470" width="6.453125" style="3" customWidth="1"/>
    <col min="8471" max="8471" width="7.453125" style="3" customWidth="1"/>
    <col min="8472" max="8704" width="11.453125" style="3"/>
    <col min="8705" max="8705" width="0.1796875" style="3" customWidth="1"/>
    <col min="8706" max="8706" width="2.54296875" style="3" customWidth="1"/>
    <col min="8707" max="8707" width="15.453125" style="3" customWidth="1"/>
    <col min="8708" max="8708" width="1.453125" style="3" customWidth="1"/>
    <col min="8709" max="8709" width="71.453125" style="3" customWidth="1"/>
    <col min="8710" max="8712" width="6.81640625" style="3" customWidth="1"/>
    <col min="8713" max="8714" width="6.453125" style="3" customWidth="1"/>
    <col min="8715" max="8715" width="6.81640625" style="3" customWidth="1"/>
    <col min="8716" max="8718" width="6.453125" style="3" customWidth="1"/>
    <col min="8719" max="8719" width="6.81640625" style="3" customWidth="1"/>
    <col min="8720" max="8726" width="6.453125" style="3" customWidth="1"/>
    <col min="8727" max="8727" width="7.453125" style="3" customWidth="1"/>
    <col min="8728" max="8960" width="11.453125" style="3"/>
    <col min="8961" max="8961" width="0.1796875" style="3" customWidth="1"/>
    <col min="8962" max="8962" width="2.54296875" style="3" customWidth="1"/>
    <col min="8963" max="8963" width="15.453125" style="3" customWidth="1"/>
    <col min="8964" max="8964" width="1.453125" style="3" customWidth="1"/>
    <col min="8965" max="8965" width="71.453125" style="3" customWidth="1"/>
    <col min="8966" max="8968" width="6.81640625" style="3" customWidth="1"/>
    <col min="8969" max="8970" width="6.453125" style="3" customWidth="1"/>
    <col min="8971" max="8971" width="6.81640625" style="3" customWidth="1"/>
    <col min="8972" max="8974" width="6.453125" style="3" customWidth="1"/>
    <col min="8975" max="8975" width="6.81640625" style="3" customWidth="1"/>
    <col min="8976" max="8982" width="6.453125" style="3" customWidth="1"/>
    <col min="8983" max="8983" width="7.453125" style="3" customWidth="1"/>
    <col min="8984" max="9216" width="11.453125" style="3"/>
    <col min="9217" max="9217" width="0.1796875" style="3" customWidth="1"/>
    <col min="9218" max="9218" width="2.54296875" style="3" customWidth="1"/>
    <col min="9219" max="9219" width="15.453125" style="3" customWidth="1"/>
    <col min="9220" max="9220" width="1.453125" style="3" customWidth="1"/>
    <col min="9221" max="9221" width="71.453125" style="3" customWidth="1"/>
    <col min="9222" max="9224" width="6.81640625" style="3" customWidth="1"/>
    <col min="9225" max="9226" width="6.453125" style="3" customWidth="1"/>
    <col min="9227" max="9227" width="6.81640625" style="3" customWidth="1"/>
    <col min="9228" max="9230" width="6.453125" style="3" customWidth="1"/>
    <col min="9231" max="9231" width="6.81640625" style="3" customWidth="1"/>
    <col min="9232" max="9238" width="6.453125" style="3" customWidth="1"/>
    <col min="9239" max="9239" width="7.453125" style="3" customWidth="1"/>
    <col min="9240" max="9472" width="11.453125" style="3"/>
    <col min="9473" max="9473" width="0.1796875" style="3" customWidth="1"/>
    <col min="9474" max="9474" width="2.54296875" style="3" customWidth="1"/>
    <col min="9475" max="9475" width="15.453125" style="3" customWidth="1"/>
    <col min="9476" max="9476" width="1.453125" style="3" customWidth="1"/>
    <col min="9477" max="9477" width="71.453125" style="3" customWidth="1"/>
    <col min="9478" max="9480" width="6.81640625" style="3" customWidth="1"/>
    <col min="9481" max="9482" width="6.453125" style="3" customWidth="1"/>
    <col min="9483" max="9483" width="6.81640625" style="3" customWidth="1"/>
    <col min="9484" max="9486" width="6.453125" style="3" customWidth="1"/>
    <col min="9487" max="9487" width="6.81640625" style="3" customWidth="1"/>
    <col min="9488" max="9494" width="6.453125" style="3" customWidth="1"/>
    <col min="9495" max="9495" width="7.453125" style="3" customWidth="1"/>
    <col min="9496" max="9728" width="11.453125" style="3"/>
    <col min="9729" max="9729" width="0.1796875" style="3" customWidth="1"/>
    <col min="9730" max="9730" width="2.54296875" style="3" customWidth="1"/>
    <col min="9731" max="9731" width="15.453125" style="3" customWidth="1"/>
    <col min="9732" max="9732" width="1.453125" style="3" customWidth="1"/>
    <col min="9733" max="9733" width="71.453125" style="3" customWidth="1"/>
    <col min="9734" max="9736" width="6.81640625" style="3" customWidth="1"/>
    <col min="9737" max="9738" width="6.453125" style="3" customWidth="1"/>
    <col min="9739" max="9739" width="6.81640625" style="3" customWidth="1"/>
    <col min="9740" max="9742" width="6.453125" style="3" customWidth="1"/>
    <col min="9743" max="9743" width="6.81640625" style="3" customWidth="1"/>
    <col min="9744" max="9750" width="6.453125" style="3" customWidth="1"/>
    <col min="9751" max="9751" width="7.453125" style="3" customWidth="1"/>
    <col min="9752" max="9984" width="11.453125" style="3"/>
    <col min="9985" max="9985" width="0.1796875" style="3" customWidth="1"/>
    <col min="9986" max="9986" width="2.54296875" style="3" customWidth="1"/>
    <col min="9987" max="9987" width="15.453125" style="3" customWidth="1"/>
    <col min="9988" max="9988" width="1.453125" style="3" customWidth="1"/>
    <col min="9989" max="9989" width="71.453125" style="3" customWidth="1"/>
    <col min="9990" max="9992" width="6.81640625" style="3" customWidth="1"/>
    <col min="9993" max="9994" width="6.453125" style="3" customWidth="1"/>
    <col min="9995" max="9995" width="6.81640625" style="3" customWidth="1"/>
    <col min="9996" max="9998" width="6.453125" style="3" customWidth="1"/>
    <col min="9999" max="9999" width="6.81640625" style="3" customWidth="1"/>
    <col min="10000" max="10006" width="6.453125" style="3" customWidth="1"/>
    <col min="10007" max="10007" width="7.453125" style="3" customWidth="1"/>
    <col min="10008" max="10240" width="11.453125" style="3"/>
    <col min="10241" max="10241" width="0.1796875" style="3" customWidth="1"/>
    <col min="10242" max="10242" width="2.54296875" style="3" customWidth="1"/>
    <col min="10243" max="10243" width="15.453125" style="3" customWidth="1"/>
    <col min="10244" max="10244" width="1.453125" style="3" customWidth="1"/>
    <col min="10245" max="10245" width="71.453125" style="3" customWidth="1"/>
    <col min="10246" max="10248" width="6.81640625" style="3" customWidth="1"/>
    <col min="10249" max="10250" width="6.453125" style="3" customWidth="1"/>
    <col min="10251" max="10251" width="6.81640625" style="3" customWidth="1"/>
    <col min="10252" max="10254" width="6.453125" style="3" customWidth="1"/>
    <col min="10255" max="10255" width="6.81640625" style="3" customWidth="1"/>
    <col min="10256" max="10262" width="6.453125" style="3" customWidth="1"/>
    <col min="10263" max="10263" width="7.453125" style="3" customWidth="1"/>
    <col min="10264" max="10496" width="11.453125" style="3"/>
    <col min="10497" max="10497" width="0.1796875" style="3" customWidth="1"/>
    <col min="10498" max="10498" width="2.54296875" style="3" customWidth="1"/>
    <col min="10499" max="10499" width="15.453125" style="3" customWidth="1"/>
    <col min="10500" max="10500" width="1.453125" style="3" customWidth="1"/>
    <col min="10501" max="10501" width="71.453125" style="3" customWidth="1"/>
    <col min="10502" max="10504" width="6.81640625" style="3" customWidth="1"/>
    <col min="10505" max="10506" width="6.453125" style="3" customWidth="1"/>
    <col min="10507" max="10507" width="6.81640625" style="3" customWidth="1"/>
    <col min="10508" max="10510" width="6.453125" style="3" customWidth="1"/>
    <col min="10511" max="10511" width="6.81640625" style="3" customWidth="1"/>
    <col min="10512" max="10518" width="6.453125" style="3" customWidth="1"/>
    <col min="10519" max="10519" width="7.453125" style="3" customWidth="1"/>
    <col min="10520" max="10752" width="11.453125" style="3"/>
    <col min="10753" max="10753" width="0.1796875" style="3" customWidth="1"/>
    <col min="10754" max="10754" width="2.54296875" style="3" customWidth="1"/>
    <col min="10755" max="10755" width="15.453125" style="3" customWidth="1"/>
    <col min="10756" max="10756" width="1.453125" style="3" customWidth="1"/>
    <col min="10757" max="10757" width="71.453125" style="3" customWidth="1"/>
    <col min="10758" max="10760" width="6.81640625" style="3" customWidth="1"/>
    <col min="10761" max="10762" width="6.453125" style="3" customWidth="1"/>
    <col min="10763" max="10763" width="6.81640625" style="3" customWidth="1"/>
    <col min="10764" max="10766" width="6.453125" style="3" customWidth="1"/>
    <col min="10767" max="10767" width="6.81640625" style="3" customWidth="1"/>
    <col min="10768" max="10774" width="6.453125" style="3" customWidth="1"/>
    <col min="10775" max="10775" width="7.453125" style="3" customWidth="1"/>
    <col min="10776" max="11008" width="11.453125" style="3"/>
    <col min="11009" max="11009" width="0.1796875" style="3" customWidth="1"/>
    <col min="11010" max="11010" width="2.54296875" style="3" customWidth="1"/>
    <col min="11011" max="11011" width="15.453125" style="3" customWidth="1"/>
    <col min="11012" max="11012" width="1.453125" style="3" customWidth="1"/>
    <col min="11013" max="11013" width="71.453125" style="3" customWidth="1"/>
    <col min="11014" max="11016" width="6.81640625" style="3" customWidth="1"/>
    <col min="11017" max="11018" width="6.453125" style="3" customWidth="1"/>
    <col min="11019" max="11019" width="6.81640625" style="3" customWidth="1"/>
    <col min="11020" max="11022" width="6.453125" style="3" customWidth="1"/>
    <col min="11023" max="11023" width="6.81640625" style="3" customWidth="1"/>
    <col min="11024" max="11030" width="6.453125" style="3" customWidth="1"/>
    <col min="11031" max="11031" width="7.453125" style="3" customWidth="1"/>
    <col min="11032" max="11264" width="11.453125" style="3"/>
    <col min="11265" max="11265" width="0.1796875" style="3" customWidth="1"/>
    <col min="11266" max="11266" width="2.54296875" style="3" customWidth="1"/>
    <col min="11267" max="11267" width="15.453125" style="3" customWidth="1"/>
    <col min="11268" max="11268" width="1.453125" style="3" customWidth="1"/>
    <col min="11269" max="11269" width="71.453125" style="3" customWidth="1"/>
    <col min="11270" max="11272" width="6.81640625" style="3" customWidth="1"/>
    <col min="11273" max="11274" width="6.453125" style="3" customWidth="1"/>
    <col min="11275" max="11275" width="6.81640625" style="3" customWidth="1"/>
    <col min="11276" max="11278" width="6.453125" style="3" customWidth="1"/>
    <col min="11279" max="11279" width="6.81640625" style="3" customWidth="1"/>
    <col min="11280" max="11286" width="6.453125" style="3" customWidth="1"/>
    <col min="11287" max="11287" width="7.453125" style="3" customWidth="1"/>
    <col min="11288" max="11520" width="11.453125" style="3"/>
    <col min="11521" max="11521" width="0.1796875" style="3" customWidth="1"/>
    <col min="11522" max="11522" width="2.54296875" style="3" customWidth="1"/>
    <col min="11523" max="11523" width="15.453125" style="3" customWidth="1"/>
    <col min="11524" max="11524" width="1.453125" style="3" customWidth="1"/>
    <col min="11525" max="11525" width="71.453125" style="3" customWidth="1"/>
    <col min="11526" max="11528" width="6.81640625" style="3" customWidth="1"/>
    <col min="11529" max="11530" width="6.453125" style="3" customWidth="1"/>
    <col min="11531" max="11531" width="6.81640625" style="3" customWidth="1"/>
    <col min="11532" max="11534" width="6.453125" style="3" customWidth="1"/>
    <col min="11535" max="11535" width="6.81640625" style="3" customWidth="1"/>
    <col min="11536" max="11542" width="6.453125" style="3" customWidth="1"/>
    <col min="11543" max="11543" width="7.453125" style="3" customWidth="1"/>
    <col min="11544" max="11776" width="11.453125" style="3"/>
    <col min="11777" max="11777" width="0.1796875" style="3" customWidth="1"/>
    <col min="11778" max="11778" width="2.54296875" style="3" customWidth="1"/>
    <col min="11779" max="11779" width="15.453125" style="3" customWidth="1"/>
    <col min="11780" max="11780" width="1.453125" style="3" customWidth="1"/>
    <col min="11781" max="11781" width="71.453125" style="3" customWidth="1"/>
    <col min="11782" max="11784" width="6.81640625" style="3" customWidth="1"/>
    <col min="11785" max="11786" width="6.453125" style="3" customWidth="1"/>
    <col min="11787" max="11787" width="6.81640625" style="3" customWidth="1"/>
    <col min="11788" max="11790" width="6.453125" style="3" customWidth="1"/>
    <col min="11791" max="11791" width="6.81640625" style="3" customWidth="1"/>
    <col min="11792" max="11798" width="6.453125" style="3" customWidth="1"/>
    <col min="11799" max="11799" width="7.453125" style="3" customWidth="1"/>
    <col min="11800" max="12032" width="11.453125" style="3"/>
    <col min="12033" max="12033" width="0.1796875" style="3" customWidth="1"/>
    <col min="12034" max="12034" width="2.54296875" style="3" customWidth="1"/>
    <col min="12035" max="12035" width="15.453125" style="3" customWidth="1"/>
    <col min="12036" max="12036" width="1.453125" style="3" customWidth="1"/>
    <col min="12037" max="12037" width="71.453125" style="3" customWidth="1"/>
    <col min="12038" max="12040" width="6.81640625" style="3" customWidth="1"/>
    <col min="12041" max="12042" width="6.453125" style="3" customWidth="1"/>
    <col min="12043" max="12043" width="6.81640625" style="3" customWidth="1"/>
    <col min="12044" max="12046" width="6.453125" style="3" customWidth="1"/>
    <col min="12047" max="12047" width="6.81640625" style="3" customWidth="1"/>
    <col min="12048" max="12054" width="6.453125" style="3" customWidth="1"/>
    <col min="12055" max="12055" width="7.453125" style="3" customWidth="1"/>
    <col min="12056" max="12288" width="11.453125" style="3"/>
    <col min="12289" max="12289" width="0.1796875" style="3" customWidth="1"/>
    <col min="12290" max="12290" width="2.54296875" style="3" customWidth="1"/>
    <col min="12291" max="12291" width="15.453125" style="3" customWidth="1"/>
    <col min="12292" max="12292" width="1.453125" style="3" customWidth="1"/>
    <col min="12293" max="12293" width="71.453125" style="3" customWidth="1"/>
    <col min="12294" max="12296" width="6.81640625" style="3" customWidth="1"/>
    <col min="12297" max="12298" width="6.453125" style="3" customWidth="1"/>
    <col min="12299" max="12299" width="6.81640625" style="3" customWidth="1"/>
    <col min="12300" max="12302" width="6.453125" style="3" customWidth="1"/>
    <col min="12303" max="12303" width="6.81640625" style="3" customWidth="1"/>
    <col min="12304" max="12310" width="6.453125" style="3" customWidth="1"/>
    <col min="12311" max="12311" width="7.453125" style="3" customWidth="1"/>
    <col min="12312" max="12544" width="11.453125" style="3"/>
    <col min="12545" max="12545" width="0.1796875" style="3" customWidth="1"/>
    <col min="12546" max="12546" width="2.54296875" style="3" customWidth="1"/>
    <col min="12547" max="12547" width="15.453125" style="3" customWidth="1"/>
    <col min="12548" max="12548" width="1.453125" style="3" customWidth="1"/>
    <col min="12549" max="12549" width="71.453125" style="3" customWidth="1"/>
    <col min="12550" max="12552" width="6.81640625" style="3" customWidth="1"/>
    <col min="12553" max="12554" width="6.453125" style="3" customWidth="1"/>
    <col min="12555" max="12555" width="6.81640625" style="3" customWidth="1"/>
    <col min="12556" max="12558" width="6.453125" style="3" customWidth="1"/>
    <col min="12559" max="12559" width="6.81640625" style="3" customWidth="1"/>
    <col min="12560" max="12566" width="6.453125" style="3" customWidth="1"/>
    <col min="12567" max="12567" width="7.453125" style="3" customWidth="1"/>
    <col min="12568" max="12800" width="11.453125" style="3"/>
    <col min="12801" max="12801" width="0.1796875" style="3" customWidth="1"/>
    <col min="12802" max="12802" width="2.54296875" style="3" customWidth="1"/>
    <col min="12803" max="12803" width="15.453125" style="3" customWidth="1"/>
    <col min="12804" max="12804" width="1.453125" style="3" customWidth="1"/>
    <col min="12805" max="12805" width="71.453125" style="3" customWidth="1"/>
    <col min="12806" max="12808" width="6.81640625" style="3" customWidth="1"/>
    <col min="12809" max="12810" width="6.453125" style="3" customWidth="1"/>
    <col min="12811" max="12811" width="6.81640625" style="3" customWidth="1"/>
    <col min="12812" max="12814" width="6.453125" style="3" customWidth="1"/>
    <col min="12815" max="12815" width="6.81640625" style="3" customWidth="1"/>
    <col min="12816" max="12822" width="6.453125" style="3" customWidth="1"/>
    <col min="12823" max="12823" width="7.453125" style="3" customWidth="1"/>
    <col min="12824" max="13056" width="11.453125" style="3"/>
    <col min="13057" max="13057" width="0.1796875" style="3" customWidth="1"/>
    <col min="13058" max="13058" width="2.54296875" style="3" customWidth="1"/>
    <col min="13059" max="13059" width="15.453125" style="3" customWidth="1"/>
    <col min="13060" max="13060" width="1.453125" style="3" customWidth="1"/>
    <col min="13061" max="13061" width="71.453125" style="3" customWidth="1"/>
    <col min="13062" max="13064" width="6.81640625" style="3" customWidth="1"/>
    <col min="13065" max="13066" width="6.453125" style="3" customWidth="1"/>
    <col min="13067" max="13067" width="6.81640625" style="3" customWidth="1"/>
    <col min="13068" max="13070" width="6.453125" style="3" customWidth="1"/>
    <col min="13071" max="13071" width="6.81640625" style="3" customWidth="1"/>
    <col min="13072" max="13078" width="6.453125" style="3" customWidth="1"/>
    <col min="13079" max="13079" width="7.453125" style="3" customWidth="1"/>
    <col min="13080" max="13312" width="11.453125" style="3"/>
    <col min="13313" max="13313" width="0.1796875" style="3" customWidth="1"/>
    <col min="13314" max="13314" width="2.54296875" style="3" customWidth="1"/>
    <col min="13315" max="13315" width="15.453125" style="3" customWidth="1"/>
    <col min="13316" max="13316" width="1.453125" style="3" customWidth="1"/>
    <col min="13317" max="13317" width="71.453125" style="3" customWidth="1"/>
    <col min="13318" max="13320" width="6.81640625" style="3" customWidth="1"/>
    <col min="13321" max="13322" width="6.453125" style="3" customWidth="1"/>
    <col min="13323" max="13323" width="6.81640625" style="3" customWidth="1"/>
    <col min="13324" max="13326" width="6.453125" style="3" customWidth="1"/>
    <col min="13327" max="13327" width="6.81640625" style="3" customWidth="1"/>
    <col min="13328" max="13334" width="6.453125" style="3" customWidth="1"/>
    <col min="13335" max="13335" width="7.453125" style="3" customWidth="1"/>
    <col min="13336" max="13568" width="11.453125" style="3"/>
    <col min="13569" max="13569" width="0.1796875" style="3" customWidth="1"/>
    <col min="13570" max="13570" width="2.54296875" style="3" customWidth="1"/>
    <col min="13571" max="13571" width="15.453125" style="3" customWidth="1"/>
    <col min="13572" max="13572" width="1.453125" style="3" customWidth="1"/>
    <col min="13573" max="13573" width="71.453125" style="3" customWidth="1"/>
    <col min="13574" max="13576" width="6.81640625" style="3" customWidth="1"/>
    <col min="13577" max="13578" width="6.453125" style="3" customWidth="1"/>
    <col min="13579" max="13579" width="6.81640625" style="3" customWidth="1"/>
    <col min="13580" max="13582" width="6.453125" style="3" customWidth="1"/>
    <col min="13583" max="13583" width="6.81640625" style="3" customWidth="1"/>
    <col min="13584" max="13590" width="6.453125" style="3" customWidth="1"/>
    <col min="13591" max="13591" width="7.453125" style="3" customWidth="1"/>
    <col min="13592" max="13824" width="11.453125" style="3"/>
    <col min="13825" max="13825" width="0.1796875" style="3" customWidth="1"/>
    <col min="13826" max="13826" width="2.54296875" style="3" customWidth="1"/>
    <col min="13827" max="13827" width="15.453125" style="3" customWidth="1"/>
    <col min="13828" max="13828" width="1.453125" style="3" customWidth="1"/>
    <col min="13829" max="13829" width="71.453125" style="3" customWidth="1"/>
    <col min="13830" max="13832" width="6.81640625" style="3" customWidth="1"/>
    <col min="13833" max="13834" width="6.453125" style="3" customWidth="1"/>
    <col min="13835" max="13835" width="6.81640625" style="3" customWidth="1"/>
    <col min="13836" max="13838" width="6.453125" style="3" customWidth="1"/>
    <col min="13839" max="13839" width="6.81640625" style="3" customWidth="1"/>
    <col min="13840" max="13846" width="6.453125" style="3" customWidth="1"/>
    <col min="13847" max="13847" width="7.453125" style="3" customWidth="1"/>
    <col min="13848" max="14080" width="11.453125" style="3"/>
    <col min="14081" max="14081" width="0.1796875" style="3" customWidth="1"/>
    <col min="14082" max="14082" width="2.54296875" style="3" customWidth="1"/>
    <col min="14083" max="14083" width="15.453125" style="3" customWidth="1"/>
    <col min="14084" max="14084" width="1.453125" style="3" customWidth="1"/>
    <col min="14085" max="14085" width="71.453125" style="3" customWidth="1"/>
    <col min="14086" max="14088" width="6.81640625" style="3" customWidth="1"/>
    <col min="14089" max="14090" width="6.453125" style="3" customWidth="1"/>
    <col min="14091" max="14091" width="6.81640625" style="3" customWidth="1"/>
    <col min="14092" max="14094" width="6.453125" style="3" customWidth="1"/>
    <col min="14095" max="14095" width="6.81640625" style="3" customWidth="1"/>
    <col min="14096" max="14102" width="6.453125" style="3" customWidth="1"/>
    <col min="14103" max="14103" width="7.453125" style="3" customWidth="1"/>
    <col min="14104" max="14336" width="11.453125" style="3"/>
    <col min="14337" max="14337" width="0.1796875" style="3" customWidth="1"/>
    <col min="14338" max="14338" width="2.54296875" style="3" customWidth="1"/>
    <col min="14339" max="14339" width="15.453125" style="3" customWidth="1"/>
    <col min="14340" max="14340" width="1.453125" style="3" customWidth="1"/>
    <col min="14341" max="14341" width="71.453125" style="3" customWidth="1"/>
    <col min="14342" max="14344" width="6.81640625" style="3" customWidth="1"/>
    <col min="14345" max="14346" width="6.453125" style="3" customWidth="1"/>
    <col min="14347" max="14347" width="6.81640625" style="3" customWidth="1"/>
    <col min="14348" max="14350" width="6.453125" style="3" customWidth="1"/>
    <col min="14351" max="14351" width="6.81640625" style="3" customWidth="1"/>
    <col min="14352" max="14358" width="6.453125" style="3" customWidth="1"/>
    <col min="14359" max="14359" width="7.453125" style="3" customWidth="1"/>
    <col min="14360" max="14592" width="11.453125" style="3"/>
    <col min="14593" max="14593" width="0.1796875" style="3" customWidth="1"/>
    <col min="14594" max="14594" width="2.54296875" style="3" customWidth="1"/>
    <col min="14595" max="14595" width="15.453125" style="3" customWidth="1"/>
    <col min="14596" max="14596" width="1.453125" style="3" customWidth="1"/>
    <col min="14597" max="14597" width="71.453125" style="3" customWidth="1"/>
    <col min="14598" max="14600" width="6.81640625" style="3" customWidth="1"/>
    <col min="14601" max="14602" width="6.453125" style="3" customWidth="1"/>
    <col min="14603" max="14603" width="6.81640625" style="3" customWidth="1"/>
    <col min="14604" max="14606" width="6.453125" style="3" customWidth="1"/>
    <col min="14607" max="14607" width="6.81640625" style="3" customWidth="1"/>
    <col min="14608" max="14614" width="6.453125" style="3" customWidth="1"/>
    <col min="14615" max="14615" width="7.453125" style="3" customWidth="1"/>
    <col min="14616" max="14848" width="11.453125" style="3"/>
    <col min="14849" max="14849" width="0.1796875" style="3" customWidth="1"/>
    <col min="14850" max="14850" width="2.54296875" style="3" customWidth="1"/>
    <col min="14851" max="14851" width="15.453125" style="3" customWidth="1"/>
    <col min="14852" max="14852" width="1.453125" style="3" customWidth="1"/>
    <col min="14853" max="14853" width="71.453125" style="3" customWidth="1"/>
    <col min="14854" max="14856" width="6.81640625" style="3" customWidth="1"/>
    <col min="14857" max="14858" width="6.453125" style="3" customWidth="1"/>
    <col min="14859" max="14859" width="6.81640625" style="3" customWidth="1"/>
    <col min="14860" max="14862" width="6.453125" style="3" customWidth="1"/>
    <col min="14863" max="14863" width="6.81640625" style="3" customWidth="1"/>
    <col min="14864" max="14870" width="6.453125" style="3" customWidth="1"/>
    <col min="14871" max="14871" width="7.453125" style="3" customWidth="1"/>
    <col min="14872" max="15104" width="11.453125" style="3"/>
    <col min="15105" max="15105" width="0.1796875" style="3" customWidth="1"/>
    <col min="15106" max="15106" width="2.54296875" style="3" customWidth="1"/>
    <col min="15107" max="15107" width="15.453125" style="3" customWidth="1"/>
    <col min="15108" max="15108" width="1.453125" style="3" customWidth="1"/>
    <col min="15109" max="15109" width="71.453125" style="3" customWidth="1"/>
    <col min="15110" max="15112" width="6.81640625" style="3" customWidth="1"/>
    <col min="15113" max="15114" width="6.453125" style="3" customWidth="1"/>
    <col min="15115" max="15115" width="6.81640625" style="3" customWidth="1"/>
    <col min="15116" max="15118" width="6.453125" style="3" customWidth="1"/>
    <col min="15119" max="15119" width="6.81640625" style="3" customWidth="1"/>
    <col min="15120" max="15126" width="6.453125" style="3" customWidth="1"/>
    <col min="15127" max="15127" width="7.453125" style="3" customWidth="1"/>
    <col min="15128" max="15360" width="11.453125" style="3"/>
    <col min="15361" max="15361" width="0.1796875" style="3" customWidth="1"/>
    <col min="15362" max="15362" width="2.54296875" style="3" customWidth="1"/>
    <col min="15363" max="15363" width="15.453125" style="3" customWidth="1"/>
    <col min="15364" max="15364" width="1.453125" style="3" customWidth="1"/>
    <col min="15365" max="15365" width="71.453125" style="3" customWidth="1"/>
    <col min="15366" max="15368" width="6.81640625" style="3" customWidth="1"/>
    <col min="15369" max="15370" width="6.453125" style="3" customWidth="1"/>
    <col min="15371" max="15371" width="6.81640625" style="3" customWidth="1"/>
    <col min="15372" max="15374" width="6.453125" style="3" customWidth="1"/>
    <col min="15375" max="15375" width="6.81640625" style="3" customWidth="1"/>
    <col min="15376" max="15382" width="6.453125" style="3" customWidth="1"/>
    <col min="15383" max="15383" width="7.453125" style="3" customWidth="1"/>
    <col min="15384" max="15616" width="11.453125" style="3"/>
    <col min="15617" max="15617" width="0.1796875" style="3" customWidth="1"/>
    <col min="15618" max="15618" width="2.54296875" style="3" customWidth="1"/>
    <col min="15619" max="15619" width="15.453125" style="3" customWidth="1"/>
    <col min="15620" max="15620" width="1.453125" style="3" customWidth="1"/>
    <col min="15621" max="15621" width="71.453125" style="3" customWidth="1"/>
    <col min="15622" max="15624" width="6.81640625" style="3" customWidth="1"/>
    <col min="15625" max="15626" width="6.453125" style="3" customWidth="1"/>
    <col min="15627" max="15627" width="6.81640625" style="3" customWidth="1"/>
    <col min="15628" max="15630" width="6.453125" style="3" customWidth="1"/>
    <col min="15631" max="15631" width="6.81640625" style="3" customWidth="1"/>
    <col min="15632" max="15638" width="6.453125" style="3" customWidth="1"/>
    <col min="15639" max="15639" width="7.453125" style="3" customWidth="1"/>
    <col min="15640" max="15872" width="11.453125" style="3"/>
    <col min="15873" max="15873" width="0.1796875" style="3" customWidth="1"/>
    <col min="15874" max="15874" width="2.54296875" style="3" customWidth="1"/>
    <col min="15875" max="15875" width="15.453125" style="3" customWidth="1"/>
    <col min="15876" max="15876" width="1.453125" style="3" customWidth="1"/>
    <col min="15877" max="15877" width="71.453125" style="3" customWidth="1"/>
    <col min="15878" max="15880" width="6.81640625" style="3" customWidth="1"/>
    <col min="15881" max="15882" width="6.453125" style="3" customWidth="1"/>
    <col min="15883" max="15883" width="6.81640625" style="3" customWidth="1"/>
    <col min="15884" max="15886" width="6.453125" style="3" customWidth="1"/>
    <col min="15887" max="15887" width="6.81640625" style="3" customWidth="1"/>
    <col min="15888" max="15894" width="6.453125" style="3" customWidth="1"/>
    <col min="15895" max="15895" width="7.453125" style="3" customWidth="1"/>
    <col min="15896" max="16128" width="11.453125" style="3"/>
    <col min="16129" max="16129" width="0.1796875" style="3" customWidth="1"/>
    <col min="16130" max="16130" width="2.54296875" style="3" customWidth="1"/>
    <col min="16131" max="16131" width="15.453125" style="3" customWidth="1"/>
    <col min="16132" max="16132" width="1.453125" style="3" customWidth="1"/>
    <col min="16133" max="16133" width="71.453125" style="3" customWidth="1"/>
    <col min="16134" max="16136" width="6.81640625" style="3" customWidth="1"/>
    <col min="16137" max="16138" width="6.453125" style="3" customWidth="1"/>
    <col min="16139" max="16139" width="6.81640625" style="3" customWidth="1"/>
    <col min="16140" max="16142" width="6.453125" style="3" customWidth="1"/>
    <col min="16143" max="16143" width="6.81640625" style="3" customWidth="1"/>
    <col min="16144" max="16150" width="6.453125" style="3" customWidth="1"/>
    <col min="16151" max="16151" width="7.453125" style="3" customWidth="1"/>
    <col min="16152" max="16384" width="11.453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2020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6" t="s">
        <v>158</v>
      </c>
      <c r="E7" s="5"/>
    </row>
    <row r="8" spans="3:21" ht="12.75" customHeight="1">
      <c r="C8" s="196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96"/>
      <c r="E9" s="5"/>
    </row>
    <row r="10" spans="3:21" ht="12.75" customHeight="1">
      <c r="C10" s="196"/>
      <c r="E10" s="5"/>
    </row>
    <row r="11" spans="3:21" ht="12.75" customHeight="1">
      <c r="C11" s="26" t="s">
        <v>59</v>
      </c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5"/>
    </row>
    <row r="26" spans="5:5" ht="12.75" customHeight="1">
      <c r="E26" s="5"/>
    </row>
    <row r="27" spans="5:5" ht="12.75" customHeight="1">
      <c r="E27" s="5"/>
    </row>
    <row r="28" spans="5:5" ht="12.75" customHeight="1">
      <c r="E28" s="5"/>
    </row>
    <row r="29" spans="5:5">
      <c r="E29" s="5"/>
    </row>
    <row r="30" spans="5:5">
      <c r="E30" s="5"/>
    </row>
    <row r="31" spans="5:5">
      <c r="E31" s="5"/>
    </row>
    <row r="32" spans="5:5">
      <c r="E32" s="5"/>
    </row>
    <row r="33" spans="5:5">
      <c r="E33" s="5"/>
    </row>
    <row r="34" spans="5:5">
      <c r="E34" s="5"/>
    </row>
    <row r="35" spans="5:5">
      <c r="E35" s="5"/>
    </row>
    <row r="36" spans="5:5">
      <c r="E36" s="5"/>
    </row>
    <row r="37" spans="5:5">
      <c r="E37" s="5"/>
    </row>
    <row r="38" spans="5:5">
      <c r="E38" s="5"/>
    </row>
    <row r="39" spans="5:5">
      <c r="E39" s="5"/>
    </row>
    <row r="40" spans="5:5">
      <c r="E40" s="5"/>
    </row>
    <row r="41" spans="5:5">
      <c r="E41" s="5"/>
    </row>
    <row r="42" spans="5:5">
      <c r="E42" s="8"/>
    </row>
    <row r="43" spans="5:5">
      <c r="E43" s="5"/>
    </row>
    <row r="44" spans="5:5">
      <c r="E44" s="30"/>
    </row>
    <row r="45" spans="5:5">
      <c r="E45" s="30"/>
    </row>
  </sheetData>
  <mergeCells count="1">
    <mergeCell ref="C7:C10"/>
  </mergeCells>
  <hyperlinks>
    <hyperlink ref="C4" location="Indice!A1" display="Indice!A1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codeName="Hoja15">
    <pageSetUpPr autoPageBreaks="0"/>
  </sheetPr>
  <dimension ref="A1:N24"/>
  <sheetViews>
    <sheetView showGridLines="0" showRowColHeaders="0" showOutlineSymbols="0" topLeftCell="D1" zoomScaleNormal="100" workbookViewId="0">
      <selection activeCell="Q18" sqref="Q18"/>
    </sheetView>
  </sheetViews>
  <sheetFormatPr baseColWidth="10" defaultColWidth="8.54296875" defaultRowHeight="10"/>
  <cols>
    <col min="1" max="1" width="0.1796875" style="60" customWidth="1"/>
    <col min="2" max="2" width="2.54296875" style="60" customWidth="1"/>
    <col min="3" max="3" width="23.54296875" style="60" customWidth="1"/>
    <col min="4" max="4" width="1.453125" style="60" customWidth="1"/>
    <col min="5" max="5" width="8.453125" style="66" customWidth="1"/>
    <col min="6" max="6" width="10" style="66" bestFit="1" customWidth="1"/>
    <col min="7" max="7" width="8.54296875" style="66" bestFit="1" customWidth="1"/>
    <col min="8" max="8" width="13.54296875" style="66" customWidth="1"/>
    <col min="9" max="9" width="5.54296875" style="66" customWidth="1"/>
    <col min="10" max="10" width="16.54296875" style="66" customWidth="1"/>
    <col min="11" max="11" width="5.54296875" style="66" customWidth="1"/>
    <col min="12" max="254" width="8.54296875" style="66" customWidth="1"/>
    <col min="255" max="16384" width="8.54296875" style="66"/>
  </cols>
  <sheetData>
    <row r="1" spans="1:14" s="60" customFormat="1" ht="0.75" customHeight="1"/>
    <row r="2" spans="1:14" s="60" customFormat="1" ht="21" customHeight="1">
      <c r="E2" s="61"/>
      <c r="I2" s="61"/>
      <c r="K2" s="24" t="s">
        <v>34</v>
      </c>
    </row>
    <row r="3" spans="1:14" s="60" customFormat="1" ht="15" customHeight="1">
      <c r="E3" s="197" t="str">
        <f>Indice!E3</f>
        <v>Informe 2020</v>
      </c>
      <c r="F3" s="197"/>
      <c r="G3" s="197"/>
      <c r="H3" s="197"/>
      <c r="I3" s="197"/>
      <c r="J3" s="197"/>
      <c r="K3" s="197"/>
    </row>
    <row r="4" spans="1:14" s="62" customFormat="1" ht="20.25" customHeight="1">
      <c r="B4" s="63"/>
      <c r="C4" s="25" t="str">
        <f>Indice!C4</f>
        <v>Energía del agua</v>
      </c>
    </row>
    <row r="5" spans="1:14" s="62" customFormat="1" ht="12.75" customHeight="1">
      <c r="B5" s="63"/>
      <c r="C5" s="39"/>
    </row>
    <row r="6" spans="1:14" s="62" customFormat="1" ht="13.5" customHeight="1">
      <c r="B6" s="63"/>
      <c r="C6" s="64"/>
      <c r="D6" s="65"/>
      <c r="E6" s="65"/>
    </row>
    <row r="7" spans="1:14" ht="12.75" customHeight="1">
      <c r="A7" s="62"/>
      <c r="B7" s="63"/>
      <c r="C7" s="196" t="s">
        <v>78</v>
      </c>
      <c r="D7" s="65"/>
      <c r="E7" s="73">
        <v>7864</v>
      </c>
      <c r="F7" s="73"/>
      <c r="G7" s="77"/>
      <c r="H7" s="77">
        <v>2020</v>
      </c>
      <c r="I7" s="77"/>
      <c r="J7" s="78" t="s">
        <v>65</v>
      </c>
      <c r="K7" s="77"/>
    </row>
    <row r="8" spans="1:14" ht="12.75" customHeight="1">
      <c r="A8" s="62"/>
      <c r="B8" s="63"/>
      <c r="C8" s="196"/>
      <c r="D8" s="65"/>
      <c r="E8" s="74"/>
      <c r="F8" s="74"/>
      <c r="G8" s="75" t="s">
        <v>66</v>
      </c>
      <c r="H8" s="76" t="s">
        <v>67</v>
      </c>
      <c r="I8" s="76" t="s">
        <v>68</v>
      </c>
      <c r="J8" s="76" t="s">
        <v>69</v>
      </c>
      <c r="K8" s="76" t="s">
        <v>68</v>
      </c>
    </row>
    <row r="9" spans="1:14" ht="12.75" customHeight="1">
      <c r="A9" s="62"/>
      <c r="B9" s="63"/>
      <c r="C9" s="57"/>
      <c r="D9" s="65"/>
      <c r="E9" s="68" t="s">
        <v>70</v>
      </c>
      <c r="F9" s="69" t="s">
        <v>71</v>
      </c>
      <c r="G9" s="161">
        <v>7508.7090556442563</v>
      </c>
      <c r="H9" s="164">
        <v>43977</v>
      </c>
      <c r="I9" s="153">
        <f>G9/L9*100</f>
        <v>83.738266744139793</v>
      </c>
      <c r="J9" s="152" t="s">
        <v>72</v>
      </c>
      <c r="K9" s="153">
        <v>92</v>
      </c>
      <c r="L9" s="160">
        <v>8966.8790000000008</v>
      </c>
    </row>
    <row r="10" spans="1:14" ht="12.75" customHeight="1">
      <c r="A10" s="62"/>
      <c r="B10" s="63"/>
      <c r="D10" s="65"/>
      <c r="E10" s="69"/>
      <c r="F10" s="69" t="s">
        <v>73</v>
      </c>
      <c r="G10" s="161">
        <v>5528.7008662034832</v>
      </c>
      <c r="H10" s="164">
        <v>43984</v>
      </c>
      <c r="I10" s="153">
        <f t="shared" ref="I10:I15" si="0">G10/L10*100</f>
        <v>57.76397408184355</v>
      </c>
      <c r="J10" s="152" t="s">
        <v>74</v>
      </c>
      <c r="K10" s="153">
        <v>91.1</v>
      </c>
      <c r="L10" s="160">
        <v>9571.1919999999991</v>
      </c>
    </row>
    <row r="11" spans="1:14" ht="12.75" customHeight="1">
      <c r="A11" s="62"/>
      <c r="B11" s="63"/>
      <c r="D11" s="65"/>
      <c r="E11" s="70"/>
      <c r="F11" s="68" t="s">
        <v>75</v>
      </c>
      <c r="G11" s="162">
        <v>13027.485481374964</v>
      </c>
      <c r="H11" s="165">
        <v>43977</v>
      </c>
      <c r="I11" s="155">
        <f t="shared" si="0"/>
        <v>70.274223684734864</v>
      </c>
      <c r="J11" s="154" t="s">
        <v>74</v>
      </c>
      <c r="K11" s="155">
        <v>86.6</v>
      </c>
      <c r="L11" s="160">
        <v>18538.071</v>
      </c>
    </row>
    <row r="12" spans="1:14" ht="7.5" customHeight="1">
      <c r="A12" s="62"/>
      <c r="B12" s="63"/>
      <c r="D12" s="65"/>
      <c r="E12" s="70"/>
      <c r="F12" s="70"/>
      <c r="G12" s="161"/>
      <c r="H12" s="166"/>
      <c r="I12" s="157"/>
      <c r="J12" s="156"/>
      <c r="K12" s="157"/>
      <c r="L12" s="160"/>
    </row>
    <row r="13" spans="1:14" ht="12.75" customHeight="1">
      <c r="A13" s="62"/>
      <c r="B13" s="63"/>
      <c r="D13" s="65"/>
      <c r="E13" s="68" t="s">
        <v>76</v>
      </c>
      <c r="F13" s="69" t="s">
        <v>71</v>
      </c>
      <c r="G13" s="161">
        <v>4104.0556346503608</v>
      </c>
      <c r="H13" s="164">
        <v>44124</v>
      </c>
      <c r="I13" s="153">
        <f t="shared" si="0"/>
        <v>45.769053364613939</v>
      </c>
      <c r="J13" s="152" t="s">
        <v>148</v>
      </c>
      <c r="K13" s="153">
        <v>24.057942222706501</v>
      </c>
      <c r="L13" s="160">
        <v>8966.8790000000008</v>
      </c>
      <c r="N13" s="174"/>
    </row>
    <row r="14" spans="1:14" ht="12.75" customHeight="1">
      <c r="A14" s="62"/>
      <c r="B14" s="63"/>
      <c r="D14" s="65"/>
      <c r="E14" s="69"/>
      <c r="F14" s="69" t="s">
        <v>73</v>
      </c>
      <c r="G14" s="161">
        <v>3715.2083211435515</v>
      </c>
      <c r="H14" s="164">
        <v>43833</v>
      </c>
      <c r="I14" s="153">
        <f t="shared" si="0"/>
        <v>38.816568731915019</v>
      </c>
      <c r="J14" s="152" t="s">
        <v>77</v>
      </c>
      <c r="K14" s="153">
        <v>17.600000000000001</v>
      </c>
      <c r="L14" s="160">
        <v>9571.1919999999991</v>
      </c>
    </row>
    <row r="15" spans="1:14" ht="12.75" customHeight="1">
      <c r="A15" s="62"/>
      <c r="B15" s="63"/>
      <c r="D15" s="65"/>
      <c r="E15" s="71"/>
      <c r="F15" s="72" t="s">
        <v>75</v>
      </c>
      <c r="G15" s="163">
        <v>8132.9499807210595</v>
      </c>
      <c r="H15" s="167">
        <v>43758</v>
      </c>
      <c r="I15" s="159">
        <f t="shared" si="0"/>
        <v>43.871608759730499</v>
      </c>
      <c r="J15" s="158" t="s">
        <v>149</v>
      </c>
      <c r="K15" s="159">
        <v>23.000188104792599</v>
      </c>
      <c r="L15" s="160">
        <v>18538.071</v>
      </c>
    </row>
    <row r="16" spans="1:14" ht="12.75" customHeight="1">
      <c r="E16" s="79"/>
    </row>
    <row r="17" spans="9:11" ht="12.75" customHeight="1"/>
    <row r="18" spans="9:11" ht="12.75" customHeight="1"/>
    <row r="19" spans="9:11" ht="12.75" customHeight="1"/>
    <row r="20" spans="9:11" ht="12.75" customHeight="1"/>
    <row r="23" spans="9:11">
      <c r="K23" s="67"/>
    </row>
    <row r="24" spans="9:11">
      <c r="I24" s="66" t="s">
        <v>40</v>
      </c>
    </row>
  </sheetData>
  <mergeCells count="2">
    <mergeCell ref="E3:K3"/>
    <mergeCell ref="C7:C8"/>
  </mergeCells>
  <hyperlinks>
    <hyperlink ref="C4" location="Indice!A1" display="Indice!A1" xr:uid="{00000000-0004-0000-0D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/>
  <dimension ref="C1:U28"/>
  <sheetViews>
    <sheetView showGridLines="0" showRowColHeaders="0" topLeftCell="A11" zoomScaleNormal="100" workbookViewId="0">
      <selection activeCell="C7" sqref="C7:C9"/>
    </sheetView>
  </sheetViews>
  <sheetFormatPr baseColWidth="10" defaultRowHeight="10"/>
  <cols>
    <col min="1" max="1" width="0.1796875" style="3" customWidth="1"/>
    <col min="2" max="2" width="2.54296875" style="3" customWidth="1"/>
    <col min="3" max="3" width="23.54296875" style="3" customWidth="1"/>
    <col min="4" max="4" width="1.453125" style="4" customWidth="1"/>
    <col min="5" max="5" width="107.453125" style="3" customWidth="1"/>
    <col min="6" max="8" width="6.81640625" style="3" customWidth="1"/>
    <col min="9" max="10" width="6.453125" style="3" customWidth="1"/>
    <col min="11" max="11" width="6.81640625" style="3" customWidth="1"/>
    <col min="12" max="14" width="6.453125" style="3" customWidth="1"/>
    <col min="15" max="15" width="6.81640625" style="3" customWidth="1"/>
    <col min="16" max="22" width="6.453125" style="3" customWidth="1"/>
    <col min="23" max="23" width="7.453125" style="3" customWidth="1"/>
    <col min="24" max="256" width="11.453125" style="3"/>
    <col min="257" max="257" width="0.1796875" style="3" customWidth="1"/>
    <col min="258" max="258" width="2.54296875" style="3" customWidth="1"/>
    <col min="259" max="259" width="15.453125" style="3" customWidth="1"/>
    <col min="260" max="260" width="1.453125" style="3" customWidth="1"/>
    <col min="261" max="261" width="71.453125" style="3" customWidth="1"/>
    <col min="262" max="264" width="6.81640625" style="3" customWidth="1"/>
    <col min="265" max="266" width="6.453125" style="3" customWidth="1"/>
    <col min="267" max="267" width="6.81640625" style="3" customWidth="1"/>
    <col min="268" max="270" width="6.453125" style="3" customWidth="1"/>
    <col min="271" max="271" width="6.81640625" style="3" customWidth="1"/>
    <col min="272" max="278" width="6.453125" style="3" customWidth="1"/>
    <col min="279" max="279" width="7.453125" style="3" customWidth="1"/>
    <col min="280" max="512" width="11.453125" style="3"/>
    <col min="513" max="513" width="0.1796875" style="3" customWidth="1"/>
    <col min="514" max="514" width="2.54296875" style="3" customWidth="1"/>
    <col min="515" max="515" width="15.453125" style="3" customWidth="1"/>
    <col min="516" max="516" width="1.453125" style="3" customWidth="1"/>
    <col min="517" max="517" width="71.453125" style="3" customWidth="1"/>
    <col min="518" max="520" width="6.81640625" style="3" customWidth="1"/>
    <col min="521" max="522" width="6.453125" style="3" customWidth="1"/>
    <col min="523" max="523" width="6.81640625" style="3" customWidth="1"/>
    <col min="524" max="526" width="6.453125" style="3" customWidth="1"/>
    <col min="527" max="527" width="6.81640625" style="3" customWidth="1"/>
    <col min="528" max="534" width="6.453125" style="3" customWidth="1"/>
    <col min="535" max="535" width="7.453125" style="3" customWidth="1"/>
    <col min="536" max="768" width="11.453125" style="3"/>
    <col min="769" max="769" width="0.1796875" style="3" customWidth="1"/>
    <col min="770" max="770" width="2.54296875" style="3" customWidth="1"/>
    <col min="771" max="771" width="15.453125" style="3" customWidth="1"/>
    <col min="772" max="772" width="1.453125" style="3" customWidth="1"/>
    <col min="773" max="773" width="71.453125" style="3" customWidth="1"/>
    <col min="774" max="776" width="6.81640625" style="3" customWidth="1"/>
    <col min="777" max="778" width="6.453125" style="3" customWidth="1"/>
    <col min="779" max="779" width="6.81640625" style="3" customWidth="1"/>
    <col min="780" max="782" width="6.453125" style="3" customWidth="1"/>
    <col min="783" max="783" width="6.81640625" style="3" customWidth="1"/>
    <col min="784" max="790" width="6.453125" style="3" customWidth="1"/>
    <col min="791" max="791" width="7.453125" style="3" customWidth="1"/>
    <col min="792" max="1024" width="11.453125" style="3"/>
    <col min="1025" max="1025" width="0.1796875" style="3" customWidth="1"/>
    <col min="1026" max="1026" width="2.54296875" style="3" customWidth="1"/>
    <col min="1027" max="1027" width="15.453125" style="3" customWidth="1"/>
    <col min="1028" max="1028" width="1.453125" style="3" customWidth="1"/>
    <col min="1029" max="1029" width="71.453125" style="3" customWidth="1"/>
    <col min="1030" max="1032" width="6.81640625" style="3" customWidth="1"/>
    <col min="1033" max="1034" width="6.453125" style="3" customWidth="1"/>
    <col min="1035" max="1035" width="6.81640625" style="3" customWidth="1"/>
    <col min="1036" max="1038" width="6.453125" style="3" customWidth="1"/>
    <col min="1039" max="1039" width="6.81640625" style="3" customWidth="1"/>
    <col min="1040" max="1046" width="6.453125" style="3" customWidth="1"/>
    <col min="1047" max="1047" width="7.453125" style="3" customWidth="1"/>
    <col min="1048" max="1280" width="11.453125" style="3"/>
    <col min="1281" max="1281" width="0.1796875" style="3" customWidth="1"/>
    <col min="1282" max="1282" width="2.54296875" style="3" customWidth="1"/>
    <col min="1283" max="1283" width="15.453125" style="3" customWidth="1"/>
    <col min="1284" max="1284" width="1.453125" style="3" customWidth="1"/>
    <col min="1285" max="1285" width="71.453125" style="3" customWidth="1"/>
    <col min="1286" max="1288" width="6.81640625" style="3" customWidth="1"/>
    <col min="1289" max="1290" width="6.453125" style="3" customWidth="1"/>
    <col min="1291" max="1291" width="6.81640625" style="3" customWidth="1"/>
    <col min="1292" max="1294" width="6.453125" style="3" customWidth="1"/>
    <col min="1295" max="1295" width="6.81640625" style="3" customWidth="1"/>
    <col min="1296" max="1302" width="6.453125" style="3" customWidth="1"/>
    <col min="1303" max="1303" width="7.453125" style="3" customWidth="1"/>
    <col min="1304" max="1536" width="11.453125" style="3"/>
    <col min="1537" max="1537" width="0.1796875" style="3" customWidth="1"/>
    <col min="1538" max="1538" width="2.54296875" style="3" customWidth="1"/>
    <col min="1539" max="1539" width="15.453125" style="3" customWidth="1"/>
    <col min="1540" max="1540" width="1.453125" style="3" customWidth="1"/>
    <col min="1541" max="1541" width="71.453125" style="3" customWidth="1"/>
    <col min="1542" max="1544" width="6.81640625" style="3" customWidth="1"/>
    <col min="1545" max="1546" width="6.453125" style="3" customWidth="1"/>
    <col min="1547" max="1547" width="6.81640625" style="3" customWidth="1"/>
    <col min="1548" max="1550" width="6.453125" style="3" customWidth="1"/>
    <col min="1551" max="1551" width="6.81640625" style="3" customWidth="1"/>
    <col min="1552" max="1558" width="6.453125" style="3" customWidth="1"/>
    <col min="1559" max="1559" width="7.453125" style="3" customWidth="1"/>
    <col min="1560" max="1792" width="11.453125" style="3"/>
    <col min="1793" max="1793" width="0.1796875" style="3" customWidth="1"/>
    <col min="1794" max="1794" width="2.54296875" style="3" customWidth="1"/>
    <col min="1795" max="1795" width="15.453125" style="3" customWidth="1"/>
    <col min="1796" max="1796" width="1.453125" style="3" customWidth="1"/>
    <col min="1797" max="1797" width="71.453125" style="3" customWidth="1"/>
    <col min="1798" max="1800" width="6.81640625" style="3" customWidth="1"/>
    <col min="1801" max="1802" width="6.453125" style="3" customWidth="1"/>
    <col min="1803" max="1803" width="6.81640625" style="3" customWidth="1"/>
    <col min="1804" max="1806" width="6.453125" style="3" customWidth="1"/>
    <col min="1807" max="1807" width="6.81640625" style="3" customWidth="1"/>
    <col min="1808" max="1814" width="6.453125" style="3" customWidth="1"/>
    <col min="1815" max="1815" width="7.453125" style="3" customWidth="1"/>
    <col min="1816" max="2048" width="11.453125" style="3"/>
    <col min="2049" max="2049" width="0.1796875" style="3" customWidth="1"/>
    <col min="2050" max="2050" width="2.54296875" style="3" customWidth="1"/>
    <col min="2051" max="2051" width="15.453125" style="3" customWidth="1"/>
    <col min="2052" max="2052" width="1.453125" style="3" customWidth="1"/>
    <col min="2053" max="2053" width="71.453125" style="3" customWidth="1"/>
    <col min="2054" max="2056" width="6.81640625" style="3" customWidth="1"/>
    <col min="2057" max="2058" width="6.453125" style="3" customWidth="1"/>
    <col min="2059" max="2059" width="6.81640625" style="3" customWidth="1"/>
    <col min="2060" max="2062" width="6.453125" style="3" customWidth="1"/>
    <col min="2063" max="2063" width="6.81640625" style="3" customWidth="1"/>
    <col min="2064" max="2070" width="6.453125" style="3" customWidth="1"/>
    <col min="2071" max="2071" width="7.453125" style="3" customWidth="1"/>
    <col min="2072" max="2304" width="11.453125" style="3"/>
    <col min="2305" max="2305" width="0.1796875" style="3" customWidth="1"/>
    <col min="2306" max="2306" width="2.54296875" style="3" customWidth="1"/>
    <col min="2307" max="2307" width="15.453125" style="3" customWidth="1"/>
    <col min="2308" max="2308" width="1.453125" style="3" customWidth="1"/>
    <col min="2309" max="2309" width="71.453125" style="3" customWidth="1"/>
    <col min="2310" max="2312" width="6.81640625" style="3" customWidth="1"/>
    <col min="2313" max="2314" width="6.453125" style="3" customWidth="1"/>
    <col min="2315" max="2315" width="6.81640625" style="3" customWidth="1"/>
    <col min="2316" max="2318" width="6.453125" style="3" customWidth="1"/>
    <col min="2319" max="2319" width="6.81640625" style="3" customWidth="1"/>
    <col min="2320" max="2326" width="6.453125" style="3" customWidth="1"/>
    <col min="2327" max="2327" width="7.453125" style="3" customWidth="1"/>
    <col min="2328" max="2560" width="11.453125" style="3"/>
    <col min="2561" max="2561" width="0.1796875" style="3" customWidth="1"/>
    <col min="2562" max="2562" width="2.54296875" style="3" customWidth="1"/>
    <col min="2563" max="2563" width="15.453125" style="3" customWidth="1"/>
    <col min="2564" max="2564" width="1.453125" style="3" customWidth="1"/>
    <col min="2565" max="2565" width="71.453125" style="3" customWidth="1"/>
    <col min="2566" max="2568" width="6.81640625" style="3" customWidth="1"/>
    <col min="2569" max="2570" width="6.453125" style="3" customWidth="1"/>
    <col min="2571" max="2571" width="6.81640625" style="3" customWidth="1"/>
    <col min="2572" max="2574" width="6.453125" style="3" customWidth="1"/>
    <col min="2575" max="2575" width="6.81640625" style="3" customWidth="1"/>
    <col min="2576" max="2582" width="6.453125" style="3" customWidth="1"/>
    <col min="2583" max="2583" width="7.453125" style="3" customWidth="1"/>
    <col min="2584" max="2816" width="11.453125" style="3"/>
    <col min="2817" max="2817" width="0.1796875" style="3" customWidth="1"/>
    <col min="2818" max="2818" width="2.54296875" style="3" customWidth="1"/>
    <col min="2819" max="2819" width="15.453125" style="3" customWidth="1"/>
    <col min="2820" max="2820" width="1.453125" style="3" customWidth="1"/>
    <col min="2821" max="2821" width="71.453125" style="3" customWidth="1"/>
    <col min="2822" max="2824" width="6.81640625" style="3" customWidth="1"/>
    <col min="2825" max="2826" width="6.453125" style="3" customWidth="1"/>
    <col min="2827" max="2827" width="6.81640625" style="3" customWidth="1"/>
    <col min="2828" max="2830" width="6.453125" style="3" customWidth="1"/>
    <col min="2831" max="2831" width="6.81640625" style="3" customWidth="1"/>
    <col min="2832" max="2838" width="6.453125" style="3" customWidth="1"/>
    <col min="2839" max="2839" width="7.453125" style="3" customWidth="1"/>
    <col min="2840" max="3072" width="11.453125" style="3"/>
    <col min="3073" max="3073" width="0.1796875" style="3" customWidth="1"/>
    <col min="3074" max="3074" width="2.54296875" style="3" customWidth="1"/>
    <col min="3075" max="3075" width="15.453125" style="3" customWidth="1"/>
    <col min="3076" max="3076" width="1.453125" style="3" customWidth="1"/>
    <col min="3077" max="3077" width="71.453125" style="3" customWidth="1"/>
    <col min="3078" max="3080" width="6.81640625" style="3" customWidth="1"/>
    <col min="3081" max="3082" width="6.453125" style="3" customWidth="1"/>
    <col min="3083" max="3083" width="6.81640625" style="3" customWidth="1"/>
    <col min="3084" max="3086" width="6.453125" style="3" customWidth="1"/>
    <col min="3087" max="3087" width="6.81640625" style="3" customWidth="1"/>
    <col min="3088" max="3094" width="6.453125" style="3" customWidth="1"/>
    <col min="3095" max="3095" width="7.453125" style="3" customWidth="1"/>
    <col min="3096" max="3328" width="11.453125" style="3"/>
    <col min="3329" max="3329" width="0.1796875" style="3" customWidth="1"/>
    <col min="3330" max="3330" width="2.54296875" style="3" customWidth="1"/>
    <col min="3331" max="3331" width="15.453125" style="3" customWidth="1"/>
    <col min="3332" max="3332" width="1.453125" style="3" customWidth="1"/>
    <col min="3333" max="3333" width="71.453125" style="3" customWidth="1"/>
    <col min="3334" max="3336" width="6.81640625" style="3" customWidth="1"/>
    <col min="3337" max="3338" width="6.453125" style="3" customWidth="1"/>
    <col min="3339" max="3339" width="6.81640625" style="3" customWidth="1"/>
    <col min="3340" max="3342" width="6.453125" style="3" customWidth="1"/>
    <col min="3343" max="3343" width="6.81640625" style="3" customWidth="1"/>
    <col min="3344" max="3350" width="6.453125" style="3" customWidth="1"/>
    <col min="3351" max="3351" width="7.453125" style="3" customWidth="1"/>
    <col min="3352" max="3584" width="11.453125" style="3"/>
    <col min="3585" max="3585" width="0.1796875" style="3" customWidth="1"/>
    <col min="3586" max="3586" width="2.54296875" style="3" customWidth="1"/>
    <col min="3587" max="3587" width="15.453125" style="3" customWidth="1"/>
    <col min="3588" max="3588" width="1.453125" style="3" customWidth="1"/>
    <col min="3589" max="3589" width="71.453125" style="3" customWidth="1"/>
    <col min="3590" max="3592" width="6.81640625" style="3" customWidth="1"/>
    <col min="3593" max="3594" width="6.453125" style="3" customWidth="1"/>
    <col min="3595" max="3595" width="6.81640625" style="3" customWidth="1"/>
    <col min="3596" max="3598" width="6.453125" style="3" customWidth="1"/>
    <col min="3599" max="3599" width="6.81640625" style="3" customWidth="1"/>
    <col min="3600" max="3606" width="6.453125" style="3" customWidth="1"/>
    <col min="3607" max="3607" width="7.453125" style="3" customWidth="1"/>
    <col min="3608" max="3840" width="11.453125" style="3"/>
    <col min="3841" max="3841" width="0.1796875" style="3" customWidth="1"/>
    <col min="3842" max="3842" width="2.54296875" style="3" customWidth="1"/>
    <col min="3843" max="3843" width="15.453125" style="3" customWidth="1"/>
    <col min="3844" max="3844" width="1.453125" style="3" customWidth="1"/>
    <col min="3845" max="3845" width="71.453125" style="3" customWidth="1"/>
    <col min="3846" max="3848" width="6.81640625" style="3" customWidth="1"/>
    <col min="3849" max="3850" width="6.453125" style="3" customWidth="1"/>
    <col min="3851" max="3851" width="6.81640625" style="3" customWidth="1"/>
    <col min="3852" max="3854" width="6.453125" style="3" customWidth="1"/>
    <col min="3855" max="3855" width="6.81640625" style="3" customWidth="1"/>
    <col min="3856" max="3862" width="6.453125" style="3" customWidth="1"/>
    <col min="3863" max="3863" width="7.453125" style="3" customWidth="1"/>
    <col min="3864" max="4096" width="11.453125" style="3"/>
    <col min="4097" max="4097" width="0.1796875" style="3" customWidth="1"/>
    <col min="4098" max="4098" width="2.54296875" style="3" customWidth="1"/>
    <col min="4099" max="4099" width="15.453125" style="3" customWidth="1"/>
    <col min="4100" max="4100" width="1.453125" style="3" customWidth="1"/>
    <col min="4101" max="4101" width="71.453125" style="3" customWidth="1"/>
    <col min="4102" max="4104" width="6.81640625" style="3" customWidth="1"/>
    <col min="4105" max="4106" width="6.453125" style="3" customWidth="1"/>
    <col min="4107" max="4107" width="6.81640625" style="3" customWidth="1"/>
    <col min="4108" max="4110" width="6.453125" style="3" customWidth="1"/>
    <col min="4111" max="4111" width="6.81640625" style="3" customWidth="1"/>
    <col min="4112" max="4118" width="6.453125" style="3" customWidth="1"/>
    <col min="4119" max="4119" width="7.453125" style="3" customWidth="1"/>
    <col min="4120" max="4352" width="11.453125" style="3"/>
    <col min="4353" max="4353" width="0.1796875" style="3" customWidth="1"/>
    <col min="4354" max="4354" width="2.54296875" style="3" customWidth="1"/>
    <col min="4355" max="4355" width="15.453125" style="3" customWidth="1"/>
    <col min="4356" max="4356" width="1.453125" style="3" customWidth="1"/>
    <col min="4357" max="4357" width="71.453125" style="3" customWidth="1"/>
    <col min="4358" max="4360" width="6.81640625" style="3" customWidth="1"/>
    <col min="4361" max="4362" width="6.453125" style="3" customWidth="1"/>
    <col min="4363" max="4363" width="6.81640625" style="3" customWidth="1"/>
    <col min="4364" max="4366" width="6.453125" style="3" customWidth="1"/>
    <col min="4367" max="4367" width="6.81640625" style="3" customWidth="1"/>
    <col min="4368" max="4374" width="6.453125" style="3" customWidth="1"/>
    <col min="4375" max="4375" width="7.453125" style="3" customWidth="1"/>
    <col min="4376" max="4608" width="11.453125" style="3"/>
    <col min="4609" max="4609" width="0.1796875" style="3" customWidth="1"/>
    <col min="4610" max="4610" width="2.54296875" style="3" customWidth="1"/>
    <col min="4611" max="4611" width="15.453125" style="3" customWidth="1"/>
    <col min="4612" max="4612" width="1.453125" style="3" customWidth="1"/>
    <col min="4613" max="4613" width="71.453125" style="3" customWidth="1"/>
    <col min="4614" max="4616" width="6.81640625" style="3" customWidth="1"/>
    <col min="4617" max="4618" width="6.453125" style="3" customWidth="1"/>
    <col min="4619" max="4619" width="6.81640625" style="3" customWidth="1"/>
    <col min="4620" max="4622" width="6.453125" style="3" customWidth="1"/>
    <col min="4623" max="4623" width="6.81640625" style="3" customWidth="1"/>
    <col min="4624" max="4630" width="6.453125" style="3" customWidth="1"/>
    <col min="4631" max="4631" width="7.453125" style="3" customWidth="1"/>
    <col min="4632" max="4864" width="11.453125" style="3"/>
    <col min="4865" max="4865" width="0.1796875" style="3" customWidth="1"/>
    <col min="4866" max="4866" width="2.54296875" style="3" customWidth="1"/>
    <col min="4867" max="4867" width="15.453125" style="3" customWidth="1"/>
    <col min="4868" max="4868" width="1.453125" style="3" customWidth="1"/>
    <col min="4869" max="4869" width="71.453125" style="3" customWidth="1"/>
    <col min="4870" max="4872" width="6.81640625" style="3" customWidth="1"/>
    <col min="4873" max="4874" width="6.453125" style="3" customWidth="1"/>
    <col min="4875" max="4875" width="6.81640625" style="3" customWidth="1"/>
    <col min="4876" max="4878" width="6.453125" style="3" customWidth="1"/>
    <col min="4879" max="4879" width="6.81640625" style="3" customWidth="1"/>
    <col min="4880" max="4886" width="6.453125" style="3" customWidth="1"/>
    <col min="4887" max="4887" width="7.453125" style="3" customWidth="1"/>
    <col min="4888" max="5120" width="11.453125" style="3"/>
    <col min="5121" max="5121" width="0.1796875" style="3" customWidth="1"/>
    <col min="5122" max="5122" width="2.54296875" style="3" customWidth="1"/>
    <col min="5123" max="5123" width="15.453125" style="3" customWidth="1"/>
    <col min="5124" max="5124" width="1.453125" style="3" customWidth="1"/>
    <col min="5125" max="5125" width="71.453125" style="3" customWidth="1"/>
    <col min="5126" max="5128" width="6.81640625" style="3" customWidth="1"/>
    <col min="5129" max="5130" width="6.453125" style="3" customWidth="1"/>
    <col min="5131" max="5131" width="6.81640625" style="3" customWidth="1"/>
    <col min="5132" max="5134" width="6.453125" style="3" customWidth="1"/>
    <col min="5135" max="5135" width="6.81640625" style="3" customWidth="1"/>
    <col min="5136" max="5142" width="6.453125" style="3" customWidth="1"/>
    <col min="5143" max="5143" width="7.453125" style="3" customWidth="1"/>
    <col min="5144" max="5376" width="11.453125" style="3"/>
    <col min="5377" max="5377" width="0.1796875" style="3" customWidth="1"/>
    <col min="5378" max="5378" width="2.54296875" style="3" customWidth="1"/>
    <col min="5379" max="5379" width="15.453125" style="3" customWidth="1"/>
    <col min="5380" max="5380" width="1.453125" style="3" customWidth="1"/>
    <col min="5381" max="5381" width="71.453125" style="3" customWidth="1"/>
    <col min="5382" max="5384" width="6.81640625" style="3" customWidth="1"/>
    <col min="5385" max="5386" width="6.453125" style="3" customWidth="1"/>
    <col min="5387" max="5387" width="6.81640625" style="3" customWidth="1"/>
    <col min="5388" max="5390" width="6.453125" style="3" customWidth="1"/>
    <col min="5391" max="5391" width="6.81640625" style="3" customWidth="1"/>
    <col min="5392" max="5398" width="6.453125" style="3" customWidth="1"/>
    <col min="5399" max="5399" width="7.453125" style="3" customWidth="1"/>
    <col min="5400" max="5632" width="11.453125" style="3"/>
    <col min="5633" max="5633" width="0.1796875" style="3" customWidth="1"/>
    <col min="5634" max="5634" width="2.54296875" style="3" customWidth="1"/>
    <col min="5635" max="5635" width="15.453125" style="3" customWidth="1"/>
    <col min="5636" max="5636" width="1.453125" style="3" customWidth="1"/>
    <col min="5637" max="5637" width="71.453125" style="3" customWidth="1"/>
    <col min="5638" max="5640" width="6.81640625" style="3" customWidth="1"/>
    <col min="5641" max="5642" width="6.453125" style="3" customWidth="1"/>
    <col min="5643" max="5643" width="6.81640625" style="3" customWidth="1"/>
    <col min="5644" max="5646" width="6.453125" style="3" customWidth="1"/>
    <col min="5647" max="5647" width="6.81640625" style="3" customWidth="1"/>
    <col min="5648" max="5654" width="6.453125" style="3" customWidth="1"/>
    <col min="5655" max="5655" width="7.453125" style="3" customWidth="1"/>
    <col min="5656" max="5888" width="11.453125" style="3"/>
    <col min="5889" max="5889" width="0.1796875" style="3" customWidth="1"/>
    <col min="5890" max="5890" width="2.54296875" style="3" customWidth="1"/>
    <col min="5891" max="5891" width="15.453125" style="3" customWidth="1"/>
    <col min="5892" max="5892" width="1.453125" style="3" customWidth="1"/>
    <col min="5893" max="5893" width="71.453125" style="3" customWidth="1"/>
    <col min="5894" max="5896" width="6.81640625" style="3" customWidth="1"/>
    <col min="5897" max="5898" width="6.453125" style="3" customWidth="1"/>
    <col min="5899" max="5899" width="6.81640625" style="3" customWidth="1"/>
    <col min="5900" max="5902" width="6.453125" style="3" customWidth="1"/>
    <col min="5903" max="5903" width="6.81640625" style="3" customWidth="1"/>
    <col min="5904" max="5910" width="6.453125" style="3" customWidth="1"/>
    <col min="5911" max="5911" width="7.453125" style="3" customWidth="1"/>
    <col min="5912" max="6144" width="11.453125" style="3"/>
    <col min="6145" max="6145" width="0.1796875" style="3" customWidth="1"/>
    <col min="6146" max="6146" width="2.54296875" style="3" customWidth="1"/>
    <col min="6147" max="6147" width="15.453125" style="3" customWidth="1"/>
    <col min="6148" max="6148" width="1.453125" style="3" customWidth="1"/>
    <col min="6149" max="6149" width="71.453125" style="3" customWidth="1"/>
    <col min="6150" max="6152" width="6.81640625" style="3" customWidth="1"/>
    <col min="6153" max="6154" width="6.453125" style="3" customWidth="1"/>
    <col min="6155" max="6155" width="6.81640625" style="3" customWidth="1"/>
    <col min="6156" max="6158" width="6.453125" style="3" customWidth="1"/>
    <col min="6159" max="6159" width="6.81640625" style="3" customWidth="1"/>
    <col min="6160" max="6166" width="6.453125" style="3" customWidth="1"/>
    <col min="6167" max="6167" width="7.453125" style="3" customWidth="1"/>
    <col min="6168" max="6400" width="11.453125" style="3"/>
    <col min="6401" max="6401" width="0.1796875" style="3" customWidth="1"/>
    <col min="6402" max="6402" width="2.54296875" style="3" customWidth="1"/>
    <col min="6403" max="6403" width="15.453125" style="3" customWidth="1"/>
    <col min="6404" max="6404" width="1.453125" style="3" customWidth="1"/>
    <col min="6405" max="6405" width="71.453125" style="3" customWidth="1"/>
    <col min="6406" max="6408" width="6.81640625" style="3" customWidth="1"/>
    <col min="6409" max="6410" width="6.453125" style="3" customWidth="1"/>
    <col min="6411" max="6411" width="6.81640625" style="3" customWidth="1"/>
    <col min="6412" max="6414" width="6.453125" style="3" customWidth="1"/>
    <col min="6415" max="6415" width="6.81640625" style="3" customWidth="1"/>
    <col min="6416" max="6422" width="6.453125" style="3" customWidth="1"/>
    <col min="6423" max="6423" width="7.453125" style="3" customWidth="1"/>
    <col min="6424" max="6656" width="11.453125" style="3"/>
    <col min="6657" max="6657" width="0.1796875" style="3" customWidth="1"/>
    <col min="6658" max="6658" width="2.54296875" style="3" customWidth="1"/>
    <col min="6659" max="6659" width="15.453125" style="3" customWidth="1"/>
    <col min="6660" max="6660" width="1.453125" style="3" customWidth="1"/>
    <col min="6661" max="6661" width="71.453125" style="3" customWidth="1"/>
    <col min="6662" max="6664" width="6.81640625" style="3" customWidth="1"/>
    <col min="6665" max="6666" width="6.453125" style="3" customWidth="1"/>
    <col min="6667" max="6667" width="6.81640625" style="3" customWidth="1"/>
    <col min="6668" max="6670" width="6.453125" style="3" customWidth="1"/>
    <col min="6671" max="6671" width="6.81640625" style="3" customWidth="1"/>
    <col min="6672" max="6678" width="6.453125" style="3" customWidth="1"/>
    <col min="6679" max="6679" width="7.453125" style="3" customWidth="1"/>
    <col min="6680" max="6912" width="11.453125" style="3"/>
    <col min="6913" max="6913" width="0.1796875" style="3" customWidth="1"/>
    <col min="6914" max="6914" width="2.54296875" style="3" customWidth="1"/>
    <col min="6915" max="6915" width="15.453125" style="3" customWidth="1"/>
    <col min="6916" max="6916" width="1.453125" style="3" customWidth="1"/>
    <col min="6917" max="6917" width="71.453125" style="3" customWidth="1"/>
    <col min="6918" max="6920" width="6.81640625" style="3" customWidth="1"/>
    <col min="6921" max="6922" width="6.453125" style="3" customWidth="1"/>
    <col min="6923" max="6923" width="6.81640625" style="3" customWidth="1"/>
    <col min="6924" max="6926" width="6.453125" style="3" customWidth="1"/>
    <col min="6927" max="6927" width="6.81640625" style="3" customWidth="1"/>
    <col min="6928" max="6934" width="6.453125" style="3" customWidth="1"/>
    <col min="6935" max="6935" width="7.453125" style="3" customWidth="1"/>
    <col min="6936" max="7168" width="11.453125" style="3"/>
    <col min="7169" max="7169" width="0.1796875" style="3" customWidth="1"/>
    <col min="7170" max="7170" width="2.54296875" style="3" customWidth="1"/>
    <col min="7171" max="7171" width="15.453125" style="3" customWidth="1"/>
    <col min="7172" max="7172" width="1.453125" style="3" customWidth="1"/>
    <col min="7173" max="7173" width="71.453125" style="3" customWidth="1"/>
    <col min="7174" max="7176" width="6.81640625" style="3" customWidth="1"/>
    <col min="7177" max="7178" width="6.453125" style="3" customWidth="1"/>
    <col min="7179" max="7179" width="6.81640625" style="3" customWidth="1"/>
    <col min="7180" max="7182" width="6.453125" style="3" customWidth="1"/>
    <col min="7183" max="7183" width="6.81640625" style="3" customWidth="1"/>
    <col min="7184" max="7190" width="6.453125" style="3" customWidth="1"/>
    <col min="7191" max="7191" width="7.453125" style="3" customWidth="1"/>
    <col min="7192" max="7424" width="11.453125" style="3"/>
    <col min="7425" max="7425" width="0.1796875" style="3" customWidth="1"/>
    <col min="7426" max="7426" width="2.54296875" style="3" customWidth="1"/>
    <col min="7427" max="7427" width="15.453125" style="3" customWidth="1"/>
    <col min="7428" max="7428" width="1.453125" style="3" customWidth="1"/>
    <col min="7429" max="7429" width="71.453125" style="3" customWidth="1"/>
    <col min="7430" max="7432" width="6.81640625" style="3" customWidth="1"/>
    <col min="7433" max="7434" width="6.453125" style="3" customWidth="1"/>
    <col min="7435" max="7435" width="6.81640625" style="3" customWidth="1"/>
    <col min="7436" max="7438" width="6.453125" style="3" customWidth="1"/>
    <col min="7439" max="7439" width="6.81640625" style="3" customWidth="1"/>
    <col min="7440" max="7446" width="6.453125" style="3" customWidth="1"/>
    <col min="7447" max="7447" width="7.453125" style="3" customWidth="1"/>
    <col min="7448" max="7680" width="11.453125" style="3"/>
    <col min="7681" max="7681" width="0.1796875" style="3" customWidth="1"/>
    <col min="7682" max="7682" width="2.54296875" style="3" customWidth="1"/>
    <col min="7683" max="7683" width="15.453125" style="3" customWidth="1"/>
    <col min="7684" max="7684" width="1.453125" style="3" customWidth="1"/>
    <col min="7685" max="7685" width="71.453125" style="3" customWidth="1"/>
    <col min="7686" max="7688" width="6.81640625" style="3" customWidth="1"/>
    <col min="7689" max="7690" width="6.453125" style="3" customWidth="1"/>
    <col min="7691" max="7691" width="6.81640625" style="3" customWidth="1"/>
    <col min="7692" max="7694" width="6.453125" style="3" customWidth="1"/>
    <col min="7695" max="7695" width="6.81640625" style="3" customWidth="1"/>
    <col min="7696" max="7702" width="6.453125" style="3" customWidth="1"/>
    <col min="7703" max="7703" width="7.453125" style="3" customWidth="1"/>
    <col min="7704" max="7936" width="11.453125" style="3"/>
    <col min="7937" max="7937" width="0.1796875" style="3" customWidth="1"/>
    <col min="7938" max="7938" width="2.54296875" style="3" customWidth="1"/>
    <col min="7939" max="7939" width="15.453125" style="3" customWidth="1"/>
    <col min="7940" max="7940" width="1.453125" style="3" customWidth="1"/>
    <col min="7941" max="7941" width="71.453125" style="3" customWidth="1"/>
    <col min="7942" max="7944" width="6.81640625" style="3" customWidth="1"/>
    <col min="7945" max="7946" width="6.453125" style="3" customWidth="1"/>
    <col min="7947" max="7947" width="6.81640625" style="3" customWidth="1"/>
    <col min="7948" max="7950" width="6.453125" style="3" customWidth="1"/>
    <col min="7951" max="7951" width="6.81640625" style="3" customWidth="1"/>
    <col min="7952" max="7958" width="6.453125" style="3" customWidth="1"/>
    <col min="7959" max="7959" width="7.453125" style="3" customWidth="1"/>
    <col min="7960" max="8192" width="11.453125" style="3"/>
    <col min="8193" max="8193" width="0.1796875" style="3" customWidth="1"/>
    <col min="8194" max="8194" width="2.54296875" style="3" customWidth="1"/>
    <col min="8195" max="8195" width="15.453125" style="3" customWidth="1"/>
    <col min="8196" max="8196" width="1.453125" style="3" customWidth="1"/>
    <col min="8197" max="8197" width="71.453125" style="3" customWidth="1"/>
    <col min="8198" max="8200" width="6.81640625" style="3" customWidth="1"/>
    <col min="8201" max="8202" width="6.453125" style="3" customWidth="1"/>
    <col min="8203" max="8203" width="6.81640625" style="3" customWidth="1"/>
    <col min="8204" max="8206" width="6.453125" style="3" customWidth="1"/>
    <col min="8207" max="8207" width="6.81640625" style="3" customWidth="1"/>
    <col min="8208" max="8214" width="6.453125" style="3" customWidth="1"/>
    <col min="8215" max="8215" width="7.453125" style="3" customWidth="1"/>
    <col min="8216" max="8448" width="11.453125" style="3"/>
    <col min="8449" max="8449" width="0.1796875" style="3" customWidth="1"/>
    <col min="8450" max="8450" width="2.54296875" style="3" customWidth="1"/>
    <col min="8451" max="8451" width="15.453125" style="3" customWidth="1"/>
    <col min="8452" max="8452" width="1.453125" style="3" customWidth="1"/>
    <col min="8453" max="8453" width="71.453125" style="3" customWidth="1"/>
    <col min="8454" max="8456" width="6.81640625" style="3" customWidth="1"/>
    <col min="8457" max="8458" width="6.453125" style="3" customWidth="1"/>
    <col min="8459" max="8459" width="6.81640625" style="3" customWidth="1"/>
    <col min="8460" max="8462" width="6.453125" style="3" customWidth="1"/>
    <col min="8463" max="8463" width="6.81640625" style="3" customWidth="1"/>
    <col min="8464" max="8470" width="6.453125" style="3" customWidth="1"/>
    <col min="8471" max="8471" width="7.453125" style="3" customWidth="1"/>
    <col min="8472" max="8704" width="11.453125" style="3"/>
    <col min="8705" max="8705" width="0.1796875" style="3" customWidth="1"/>
    <col min="8706" max="8706" width="2.54296875" style="3" customWidth="1"/>
    <col min="8707" max="8707" width="15.453125" style="3" customWidth="1"/>
    <col min="8708" max="8708" width="1.453125" style="3" customWidth="1"/>
    <col min="8709" max="8709" width="71.453125" style="3" customWidth="1"/>
    <col min="8710" max="8712" width="6.81640625" style="3" customWidth="1"/>
    <col min="8713" max="8714" width="6.453125" style="3" customWidth="1"/>
    <col min="8715" max="8715" width="6.81640625" style="3" customWidth="1"/>
    <col min="8716" max="8718" width="6.453125" style="3" customWidth="1"/>
    <col min="8719" max="8719" width="6.81640625" style="3" customWidth="1"/>
    <col min="8720" max="8726" width="6.453125" style="3" customWidth="1"/>
    <col min="8727" max="8727" width="7.453125" style="3" customWidth="1"/>
    <col min="8728" max="8960" width="11.453125" style="3"/>
    <col min="8961" max="8961" width="0.1796875" style="3" customWidth="1"/>
    <col min="8962" max="8962" width="2.54296875" style="3" customWidth="1"/>
    <col min="8963" max="8963" width="15.453125" style="3" customWidth="1"/>
    <col min="8964" max="8964" width="1.453125" style="3" customWidth="1"/>
    <col min="8965" max="8965" width="71.453125" style="3" customWidth="1"/>
    <col min="8966" max="8968" width="6.81640625" style="3" customWidth="1"/>
    <col min="8969" max="8970" width="6.453125" style="3" customWidth="1"/>
    <col min="8971" max="8971" width="6.81640625" style="3" customWidth="1"/>
    <col min="8972" max="8974" width="6.453125" style="3" customWidth="1"/>
    <col min="8975" max="8975" width="6.81640625" style="3" customWidth="1"/>
    <col min="8976" max="8982" width="6.453125" style="3" customWidth="1"/>
    <col min="8983" max="8983" width="7.453125" style="3" customWidth="1"/>
    <col min="8984" max="9216" width="11.453125" style="3"/>
    <col min="9217" max="9217" width="0.1796875" style="3" customWidth="1"/>
    <col min="9218" max="9218" width="2.54296875" style="3" customWidth="1"/>
    <col min="9219" max="9219" width="15.453125" style="3" customWidth="1"/>
    <col min="9220" max="9220" width="1.453125" style="3" customWidth="1"/>
    <col min="9221" max="9221" width="71.453125" style="3" customWidth="1"/>
    <col min="9222" max="9224" width="6.81640625" style="3" customWidth="1"/>
    <col min="9225" max="9226" width="6.453125" style="3" customWidth="1"/>
    <col min="9227" max="9227" width="6.81640625" style="3" customWidth="1"/>
    <col min="9228" max="9230" width="6.453125" style="3" customWidth="1"/>
    <col min="9231" max="9231" width="6.81640625" style="3" customWidth="1"/>
    <col min="9232" max="9238" width="6.453125" style="3" customWidth="1"/>
    <col min="9239" max="9239" width="7.453125" style="3" customWidth="1"/>
    <col min="9240" max="9472" width="11.453125" style="3"/>
    <col min="9473" max="9473" width="0.1796875" style="3" customWidth="1"/>
    <col min="9474" max="9474" width="2.54296875" style="3" customWidth="1"/>
    <col min="9475" max="9475" width="15.453125" style="3" customWidth="1"/>
    <col min="9476" max="9476" width="1.453125" style="3" customWidth="1"/>
    <col min="9477" max="9477" width="71.453125" style="3" customWidth="1"/>
    <col min="9478" max="9480" width="6.81640625" style="3" customWidth="1"/>
    <col min="9481" max="9482" width="6.453125" style="3" customWidth="1"/>
    <col min="9483" max="9483" width="6.81640625" style="3" customWidth="1"/>
    <col min="9484" max="9486" width="6.453125" style="3" customWidth="1"/>
    <col min="9487" max="9487" width="6.81640625" style="3" customWidth="1"/>
    <col min="9488" max="9494" width="6.453125" style="3" customWidth="1"/>
    <col min="9495" max="9495" width="7.453125" style="3" customWidth="1"/>
    <col min="9496" max="9728" width="11.453125" style="3"/>
    <col min="9729" max="9729" width="0.1796875" style="3" customWidth="1"/>
    <col min="9730" max="9730" width="2.54296875" style="3" customWidth="1"/>
    <col min="9731" max="9731" width="15.453125" style="3" customWidth="1"/>
    <col min="9732" max="9732" width="1.453125" style="3" customWidth="1"/>
    <col min="9733" max="9733" width="71.453125" style="3" customWidth="1"/>
    <col min="9734" max="9736" width="6.81640625" style="3" customWidth="1"/>
    <col min="9737" max="9738" width="6.453125" style="3" customWidth="1"/>
    <col min="9739" max="9739" width="6.81640625" style="3" customWidth="1"/>
    <col min="9740" max="9742" width="6.453125" style="3" customWidth="1"/>
    <col min="9743" max="9743" width="6.81640625" style="3" customWidth="1"/>
    <col min="9744" max="9750" width="6.453125" style="3" customWidth="1"/>
    <col min="9751" max="9751" width="7.453125" style="3" customWidth="1"/>
    <col min="9752" max="9984" width="11.453125" style="3"/>
    <col min="9985" max="9985" width="0.1796875" style="3" customWidth="1"/>
    <col min="9986" max="9986" width="2.54296875" style="3" customWidth="1"/>
    <col min="9987" max="9987" width="15.453125" style="3" customWidth="1"/>
    <col min="9988" max="9988" width="1.453125" style="3" customWidth="1"/>
    <col min="9989" max="9989" width="71.453125" style="3" customWidth="1"/>
    <col min="9990" max="9992" width="6.81640625" style="3" customWidth="1"/>
    <col min="9993" max="9994" width="6.453125" style="3" customWidth="1"/>
    <col min="9995" max="9995" width="6.81640625" style="3" customWidth="1"/>
    <col min="9996" max="9998" width="6.453125" style="3" customWidth="1"/>
    <col min="9999" max="9999" width="6.81640625" style="3" customWidth="1"/>
    <col min="10000" max="10006" width="6.453125" style="3" customWidth="1"/>
    <col min="10007" max="10007" width="7.453125" style="3" customWidth="1"/>
    <col min="10008" max="10240" width="11.453125" style="3"/>
    <col min="10241" max="10241" width="0.1796875" style="3" customWidth="1"/>
    <col min="10242" max="10242" width="2.54296875" style="3" customWidth="1"/>
    <col min="10243" max="10243" width="15.453125" style="3" customWidth="1"/>
    <col min="10244" max="10244" width="1.453125" style="3" customWidth="1"/>
    <col min="10245" max="10245" width="71.453125" style="3" customWidth="1"/>
    <col min="10246" max="10248" width="6.81640625" style="3" customWidth="1"/>
    <col min="10249" max="10250" width="6.453125" style="3" customWidth="1"/>
    <col min="10251" max="10251" width="6.81640625" style="3" customWidth="1"/>
    <col min="10252" max="10254" width="6.453125" style="3" customWidth="1"/>
    <col min="10255" max="10255" width="6.81640625" style="3" customWidth="1"/>
    <col min="10256" max="10262" width="6.453125" style="3" customWidth="1"/>
    <col min="10263" max="10263" width="7.453125" style="3" customWidth="1"/>
    <col min="10264" max="10496" width="11.453125" style="3"/>
    <col min="10497" max="10497" width="0.1796875" style="3" customWidth="1"/>
    <col min="10498" max="10498" width="2.54296875" style="3" customWidth="1"/>
    <col min="10499" max="10499" width="15.453125" style="3" customWidth="1"/>
    <col min="10500" max="10500" width="1.453125" style="3" customWidth="1"/>
    <col min="10501" max="10501" width="71.453125" style="3" customWidth="1"/>
    <col min="10502" max="10504" width="6.81640625" style="3" customWidth="1"/>
    <col min="10505" max="10506" width="6.453125" style="3" customWidth="1"/>
    <col min="10507" max="10507" width="6.81640625" style="3" customWidth="1"/>
    <col min="10508" max="10510" width="6.453125" style="3" customWidth="1"/>
    <col min="10511" max="10511" width="6.81640625" style="3" customWidth="1"/>
    <col min="10512" max="10518" width="6.453125" style="3" customWidth="1"/>
    <col min="10519" max="10519" width="7.453125" style="3" customWidth="1"/>
    <col min="10520" max="10752" width="11.453125" style="3"/>
    <col min="10753" max="10753" width="0.1796875" style="3" customWidth="1"/>
    <col min="10754" max="10754" width="2.54296875" style="3" customWidth="1"/>
    <col min="10755" max="10755" width="15.453125" style="3" customWidth="1"/>
    <col min="10756" max="10756" width="1.453125" style="3" customWidth="1"/>
    <col min="10757" max="10757" width="71.453125" style="3" customWidth="1"/>
    <col min="10758" max="10760" width="6.81640625" style="3" customWidth="1"/>
    <col min="10761" max="10762" width="6.453125" style="3" customWidth="1"/>
    <col min="10763" max="10763" width="6.81640625" style="3" customWidth="1"/>
    <col min="10764" max="10766" width="6.453125" style="3" customWidth="1"/>
    <col min="10767" max="10767" width="6.81640625" style="3" customWidth="1"/>
    <col min="10768" max="10774" width="6.453125" style="3" customWidth="1"/>
    <col min="10775" max="10775" width="7.453125" style="3" customWidth="1"/>
    <col min="10776" max="11008" width="11.453125" style="3"/>
    <col min="11009" max="11009" width="0.1796875" style="3" customWidth="1"/>
    <col min="11010" max="11010" width="2.54296875" style="3" customWidth="1"/>
    <col min="11011" max="11011" width="15.453125" style="3" customWidth="1"/>
    <col min="11012" max="11012" width="1.453125" style="3" customWidth="1"/>
    <col min="11013" max="11013" width="71.453125" style="3" customWidth="1"/>
    <col min="11014" max="11016" width="6.81640625" style="3" customWidth="1"/>
    <col min="11017" max="11018" width="6.453125" style="3" customWidth="1"/>
    <col min="11019" max="11019" width="6.81640625" style="3" customWidth="1"/>
    <col min="11020" max="11022" width="6.453125" style="3" customWidth="1"/>
    <col min="11023" max="11023" width="6.81640625" style="3" customWidth="1"/>
    <col min="11024" max="11030" width="6.453125" style="3" customWidth="1"/>
    <col min="11031" max="11031" width="7.453125" style="3" customWidth="1"/>
    <col min="11032" max="11264" width="11.453125" style="3"/>
    <col min="11265" max="11265" width="0.1796875" style="3" customWidth="1"/>
    <col min="11266" max="11266" width="2.54296875" style="3" customWidth="1"/>
    <col min="11267" max="11267" width="15.453125" style="3" customWidth="1"/>
    <col min="11268" max="11268" width="1.453125" style="3" customWidth="1"/>
    <col min="11269" max="11269" width="71.453125" style="3" customWidth="1"/>
    <col min="11270" max="11272" width="6.81640625" style="3" customWidth="1"/>
    <col min="11273" max="11274" width="6.453125" style="3" customWidth="1"/>
    <col min="11275" max="11275" width="6.81640625" style="3" customWidth="1"/>
    <col min="11276" max="11278" width="6.453125" style="3" customWidth="1"/>
    <col min="11279" max="11279" width="6.81640625" style="3" customWidth="1"/>
    <col min="11280" max="11286" width="6.453125" style="3" customWidth="1"/>
    <col min="11287" max="11287" width="7.453125" style="3" customWidth="1"/>
    <col min="11288" max="11520" width="11.453125" style="3"/>
    <col min="11521" max="11521" width="0.1796875" style="3" customWidth="1"/>
    <col min="11522" max="11522" width="2.54296875" style="3" customWidth="1"/>
    <col min="11523" max="11523" width="15.453125" style="3" customWidth="1"/>
    <col min="11524" max="11524" width="1.453125" style="3" customWidth="1"/>
    <col min="11525" max="11525" width="71.453125" style="3" customWidth="1"/>
    <col min="11526" max="11528" width="6.81640625" style="3" customWidth="1"/>
    <col min="11529" max="11530" width="6.453125" style="3" customWidth="1"/>
    <col min="11531" max="11531" width="6.81640625" style="3" customWidth="1"/>
    <col min="11532" max="11534" width="6.453125" style="3" customWidth="1"/>
    <col min="11535" max="11535" width="6.81640625" style="3" customWidth="1"/>
    <col min="11536" max="11542" width="6.453125" style="3" customWidth="1"/>
    <col min="11543" max="11543" width="7.453125" style="3" customWidth="1"/>
    <col min="11544" max="11776" width="11.453125" style="3"/>
    <col min="11777" max="11777" width="0.1796875" style="3" customWidth="1"/>
    <col min="11778" max="11778" width="2.54296875" style="3" customWidth="1"/>
    <col min="11779" max="11779" width="15.453125" style="3" customWidth="1"/>
    <col min="11780" max="11780" width="1.453125" style="3" customWidth="1"/>
    <col min="11781" max="11781" width="71.453125" style="3" customWidth="1"/>
    <col min="11782" max="11784" width="6.81640625" style="3" customWidth="1"/>
    <col min="11785" max="11786" width="6.453125" style="3" customWidth="1"/>
    <col min="11787" max="11787" width="6.81640625" style="3" customWidth="1"/>
    <col min="11788" max="11790" width="6.453125" style="3" customWidth="1"/>
    <col min="11791" max="11791" width="6.81640625" style="3" customWidth="1"/>
    <col min="11792" max="11798" width="6.453125" style="3" customWidth="1"/>
    <col min="11799" max="11799" width="7.453125" style="3" customWidth="1"/>
    <col min="11800" max="12032" width="11.453125" style="3"/>
    <col min="12033" max="12033" width="0.1796875" style="3" customWidth="1"/>
    <col min="12034" max="12034" width="2.54296875" style="3" customWidth="1"/>
    <col min="12035" max="12035" width="15.453125" style="3" customWidth="1"/>
    <col min="12036" max="12036" width="1.453125" style="3" customWidth="1"/>
    <col min="12037" max="12037" width="71.453125" style="3" customWidth="1"/>
    <col min="12038" max="12040" width="6.81640625" style="3" customWidth="1"/>
    <col min="12041" max="12042" width="6.453125" style="3" customWidth="1"/>
    <col min="12043" max="12043" width="6.81640625" style="3" customWidth="1"/>
    <col min="12044" max="12046" width="6.453125" style="3" customWidth="1"/>
    <col min="12047" max="12047" width="6.81640625" style="3" customWidth="1"/>
    <col min="12048" max="12054" width="6.453125" style="3" customWidth="1"/>
    <col min="12055" max="12055" width="7.453125" style="3" customWidth="1"/>
    <col min="12056" max="12288" width="11.453125" style="3"/>
    <col min="12289" max="12289" width="0.1796875" style="3" customWidth="1"/>
    <col min="12290" max="12290" width="2.54296875" style="3" customWidth="1"/>
    <col min="12291" max="12291" width="15.453125" style="3" customWidth="1"/>
    <col min="12292" max="12292" width="1.453125" style="3" customWidth="1"/>
    <col min="12293" max="12293" width="71.453125" style="3" customWidth="1"/>
    <col min="12294" max="12296" width="6.81640625" style="3" customWidth="1"/>
    <col min="12297" max="12298" width="6.453125" style="3" customWidth="1"/>
    <col min="12299" max="12299" width="6.81640625" style="3" customWidth="1"/>
    <col min="12300" max="12302" width="6.453125" style="3" customWidth="1"/>
    <col min="12303" max="12303" width="6.81640625" style="3" customWidth="1"/>
    <col min="12304" max="12310" width="6.453125" style="3" customWidth="1"/>
    <col min="12311" max="12311" width="7.453125" style="3" customWidth="1"/>
    <col min="12312" max="12544" width="11.453125" style="3"/>
    <col min="12545" max="12545" width="0.1796875" style="3" customWidth="1"/>
    <col min="12546" max="12546" width="2.54296875" style="3" customWidth="1"/>
    <col min="12547" max="12547" width="15.453125" style="3" customWidth="1"/>
    <col min="12548" max="12548" width="1.453125" style="3" customWidth="1"/>
    <col min="12549" max="12549" width="71.453125" style="3" customWidth="1"/>
    <col min="12550" max="12552" width="6.81640625" style="3" customWidth="1"/>
    <col min="12553" max="12554" width="6.453125" style="3" customWidth="1"/>
    <col min="12555" max="12555" width="6.81640625" style="3" customWidth="1"/>
    <col min="12556" max="12558" width="6.453125" style="3" customWidth="1"/>
    <col min="12559" max="12559" width="6.81640625" style="3" customWidth="1"/>
    <col min="12560" max="12566" width="6.453125" style="3" customWidth="1"/>
    <col min="12567" max="12567" width="7.453125" style="3" customWidth="1"/>
    <col min="12568" max="12800" width="11.453125" style="3"/>
    <col min="12801" max="12801" width="0.1796875" style="3" customWidth="1"/>
    <col min="12802" max="12802" width="2.54296875" style="3" customWidth="1"/>
    <col min="12803" max="12803" width="15.453125" style="3" customWidth="1"/>
    <col min="12804" max="12804" width="1.453125" style="3" customWidth="1"/>
    <col min="12805" max="12805" width="71.453125" style="3" customWidth="1"/>
    <col min="12806" max="12808" width="6.81640625" style="3" customWidth="1"/>
    <col min="12809" max="12810" width="6.453125" style="3" customWidth="1"/>
    <col min="12811" max="12811" width="6.81640625" style="3" customWidth="1"/>
    <col min="12812" max="12814" width="6.453125" style="3" customWidth="1"/>
    <col min="12815" max="12815" width="6.81640625" style="3" customWidth="1"/>
    <col min="12816" max="12822" width="6.453125" style="3" customWidth="1"/>
    <col min="12823" max="12823" width="7.453125" style="3" customWidth="1"/>
    <col min="12824" max="13056" width="11.453125" style="3"/>
    <col min="13057" max="13057" width="0.1796875" style="3" customWidth="1"/>
    <col min="13058" max="13058" width="2.54296875" style="3" customWidth="1"/>
    <col min="13059" max="13059" width="15.453125" style="3" customWidth="1"/>
    <col min="13060" max="13060" width="1.453125" style="3" customWidth="1"/>
    <col min="13061" max="13061" width="71.453125" style="3" customWidth="1"/>
    <col min="13062" max="13064" width="6.81640625" style="3" customWidth="1"/>
    <col min="13065" max="13066" width="6.453125" style="3" customWidth="1"/>
    <col min="13067" max="13067" width="6.81640625" style="3" customWidth="1"/>
    <col min="13068" max="13070" width="6.453125" style="3" customWidth="1"/>
    <col min="13071" max="13071" width="6.81640625" style="3" customWidth="1"/>
    <col min="13072" max="13078" width="6.453125" style="3" customWidth="1"/>
    <col min="13079" max="13079" width="7.453125" style="3" customWidth="1"/>
    <col min="13080" max="13312" width="11.453125" style="3"/>
    <col min="13313" max="13313" width="0.1796875" style="3" customWidth="1"/>
    <col min="13314" max="13314" width="2.54296875" style="3" customWidth="1"/>
    <col min="13315" max="13315" width="15.453125" style="3" customWidth="1"/>
    <col min="13316" max="13316" width="1.453125" style="3" customWidth="1"/>
    <col min="13317" max="13317" width="71.453125" style="3" customWidth="1"/>
    <col min="13318" max="13320" width="6.81640625" style="3" customWidth="1"/>
    <col min="13321" max="13322" width="6.453125" style="3" customWidth="1"/>
    <col min="13323" max="13323" width="6.81640625" style="3" customWidth="1"/>
    <col min="13324" max="13326" width="6.453125" style="3" customWidth="1"/>
    <col min="13327" max="13327" width="6.81640625" style="3" customWidth="1"/>
    <col min="13328" max="13334" width="6.453125" style="3" customWidth="1"/>
    <col min="13335" max="13335" width="7.453125" style="3" customWidth="1"/>
    <col min="13336" max="13568" width="11.453125" style="3"/>
    <col min="13569" max="13569" width="0.1796875" style="3" customWidth="1"/>
    <col min="13570" max="13570" width="2.54296875" style="3" customWidth="1"/>
    <col min="13571" max="13571" width="15.453125" style="3" customWidth="1"/>
    <col min="13572" max="13572" width="1.453125" style="3" customWidth="1"/>
    <col min="13573" max="13573" width="71.453125" style="3" customWidth="1"/>
    <col min="13574" max="13576" width="6.81640625" style="3" customWidth="1"/>
    <col min="13577" max="13578" width="6.453125" style="3" customWidth="1"/>
    <col min="13579" max="13579" width="6.81640625" style="3" customWidth="1"/>
    <col min="13580" max="13582" width="6.453125" style="3" customWidth="1"/>
    <col min="13583" max="13583" width="6.81640625" style="3" customWidth="1"/>
    <col min="13584" max="13590" width="6.453125" style="3" customWidth="1"/>
    <col min="13591" max="13591" width="7.453125" style="3" customWidth="1"/>
    <col min="13592" max="13824" width="11.453125" style="3"/>
    <col min="13825" max="13825" width="0.1796875" style="3" customWidth="1"/>
    <col min="13826" max="13826" width="2.54296875" style="3" customWidth="1"/>
    <col min="13827" max="13827" width="15.453125" style="3" customWidth="1"/>
    <col min="13828" max="13828" width="1.453125" style="3" customWidth="1"/>
    <col min="13829" max="13829" width="71.453125" style="3" customWidth="1"/>
    <col min="13830" max="13832" width="6.81640625" style="3" customWidth="1"/>
    <col min="13833" max="13834" width="6.453125" style="3" customWidth="1"/>
    <col min="13835" max="13835" width="6.81640625" style="3" customWidth="1"/>
    <col min="13836" max="13838" width="6.453125" style="3" customWidth="1"/>
    <col min="13839" max="13839" width="6.81640625" style="3" customWidth="1"/>
    <col min="13840" max="13846" width="6.453125" style="3" customWidth="1"/>
    <col min="13847" max="13847" width="7.453125" style="3" customWidth="1"/>
    <col min="13848" max="14080" width="11.453125" style="3"/>
    <col min="14081" max="14081" width="0.1796875" style="3" customWidth="1"/>
    <col min="14082" max="14082" width="2.54296875" style="3" customWidth="1"/>
    <col min="14083" max="14083" width="15.453125" style="3" customWidth="1"/>
    <col min="14084" max="14084" width="1.453125" style="3" customWidth="1"/>
    <col min="14085" max="14085" width="71.453125" style="3" customWidth="1"/>
    <col min="14086" max="14088" width="6.81640625" style="3" customWidth="1"/>
    <col min="14089" max="14090" width="6.453125" style="3" customWidth="1"/>
    <col min="14091" max="14091" width="6.81640625" style="3" customWidth="1"/>
    <col min="14092" max="14094" width="6.453125" style="3" customWidth="1"/>
    <col min="14095" max="14095" width="6.81640625" style="3" customWidth="1"/>
    <col min="14096" max="14102" width="6.453125" style="3" customWidth="1"/>
    <col min="14103" max="14103" width="7.453125" style="3" customWidth="1"/>
    <col min="14104" max="14336" width="11.453125" style="3"/>
    <col min="14337" max="14337" width="0.1796875" style="3" customWidth="1"/>
    <col min="14338" max="14338" width="2.54296875" style="3" customWidth="1"/>
    <col min="14339" max="14339" width="15.453125" style="3" customWidth="1"/>
    <col min="14340" max="14340" width="1.453125" style="3" customWidth="1"/>
    <col min="14341" max="14341" width="71.453125" style="3" customWidth="1"/>
    <col min="14342" max="14344" width="6.81640625" style="3" customWidth="1"/>
    <col min="14345" max="14346" width="6.453125" style="3" customWidth="1"/>
    <col min="14347" max="14347" width="6.81640625" style="3" customWidth="1"/>
    <col min="14348" max="14350" width="6.453125" style="3" customWidth="1"/>
    <col min="14351" max="14351" width="6.81640625" style="3" customWidth="1"/>
    <col min="14352" max="14358" width="6.453125" style="3" customWidth="1"/>
    <col min="14359" max="14359" width="7.453125" style="3" customWidth="1"/>
    <col min="14360" max="14592" width="11.453125" style="3"/>
    <col min="14593" max="14593" width="0.1796875" style="3" customWidth="1"/>
    <col min="14594" max="14594" width="2.54296875" style="3" customWidth="1"/>
    <col min="14595" max="14595" width="15.453125" style="3" customWidth="1"/>
    <col min="14596" max="14596" width="1.453125" style="3" customWidth="1"/>
    <col min="14597" max="14597" width="71.453125" style="3" customWidth="1"/>
    <col min="14598" max="14600" width="6.81640625" style="3" customWidth="1"/>
    <col min="14601" max="14602" width="6.453125" style="3" customWidth="1"/>
    <col min="14603" max="14603" width="6.81640625" style="3" customWidth="1"/>
    <col min="14604" max="14606" width="6.453125" style="3" customWidth="1"/>
    <col min="14607" max="14607" width="6.81640625" style="3" customWidth="1"/>
    <col min="14608" max="14614" width="6.453125" style="3" customWidth="1"/>
    <col min="14615" max="14615" width="7.453125" style="3" customWidth="1"/>
    <col min="14616" max="14848" width="11.453125" style="3"/>
    <col min="14849" max="14849" width="0.1796875" style="3" customWidth="1"/>
    <col min="14850" max="14850" width="2.54296875" style="3" customWidth="1"/>
    <col min="14851" max="14851" width="15.453125" style="3" customWidth="1"/>
    <col min="14852" max="14852" width="1.453125" style="3" customWidth="1"/>
    <col min="14853" max="14853" width="71.453125" style="3" customWidth="1"/>
    <col min="14854" max="14856" width="6.81640625" style="3" customWidth="1"/>
    <col min="14857" max="14858" width="6.453125" style="3" customWidth="1"/>
    <col min="14859" max="14859" width="6.81640625" style="3" customWidth="1"/>
    <col min="14860" max="14862" width="6.453125" style="3" customWidth="1"/>
    <col min="14863" max="14863" width="6.81640625" style="3" customWidth="1"/>
    <col min="14864" max="14870" width="6.453125" style="3" customWidth="1"/>
    <col min="14871" max="14871" width="7.453125" style="3" customWidth="1"/>
    <col min="14872" max="15104" width="11.453125" style="3"/>
    <col min="15105" max="15105" width="0.1796875" style="3" customWidth="1"/>
    <col min="15106" max="15106" width="2.54296875" style="3" customWidth="1"/>
    <col min="15107" max="15107" width="15.453125" style="3" customWidth="1"/>
    <col min="15108" max="15108" width="1.453125" style="3" customWidth="1"/>
    <col min="15109" max="15109" width="71.453125" style="3" customWidth="1"/>
    <col min="15110" max="15112" width="6.81640625" style="3" customWidth="1"/>
    <col min="15113" max="15114" width="6.453125" style="3" customWidth="1"/>
    <col min="15115" max="15115" width="6.81640625" style="3" customWidth="1"/>
    <col min="15116" max="15118" width="6.453125" style="3" customWidth="1"/>
    <col min="15119" max="15119" width="6.81640625" style="3" customWidth="1"/>
    <col min="15120" max="15126" width="6.453125" style="3" customWidth="1"/>
    <col min="15127" max="15127" width="7.453125" style="3" customWidth="1"/>
    <col min="15128" max="15360" width="11.453125" style="3"/>
    <col min="15361" max="15361" width="0.1796875" style="3" customWidth="1"/>
    <col min="15362" max="15362" width="2.54296875" style="3" customWidth="1"/>
    <col min="15363" max="15363" width="15.453125" style="3" customWidth="1"/>
    <col min="15364" max="15364" width="1.453125" style="3" customWidth="1"/>
    <col min="15365" max="15365" width="71.453125" style="3" customWidth="1"/>
    <col min="15366" max="15368" width="6.81640625" style="3" customWidth="1"/>
    <col min="15369" max="15370" width="6.453125" style="3" customWidth="1"/>
    <col min="15371" max="15371" width="6.81640625" style="3" customWidth="1"/>
    <col min="15372" max="15374" width="6.453125" style="3" customWidth="1"/>
    <col min="15375" max="15375" width="6.81640625" style="3" customWidth="1"/>
    <col min="15376" max="15382" width="6.453125" style="3" customWidth="1"/>
    <col min="15383" max="15383" width="7.453125" style="3" customWidth="1"/>
    <col min="15384" max="15616" width="11.453125" style="3"/>
    <col min="15617" max="15617" width="0.1796875" style="3" customWidth="1"/>
    <col min="15618" max="15618" width="2.54296875" style="3" customWidth="1"/>
    <col min="15619" max="15619" width="15.453125" style="3" customWidth="1"/>
    <col min="15620" max="15620" width="1.453125" style="3" customWidth="1"/>
    <col min="15621" max="15621" width="71.453125" style="3" customWidth="1"/>
    <col min="15622" max="15624" width="6.81640625" style="3" customWidth="1"/>
    <col min="15625" max="15626" width="6.453125" style="3" customWidth="1"/>
    <col min="15627" max="15627" width="6.81640625" style="3" customWidth="1"/>
    <col min="15628" max="15630" width="6.453125" style="3" customWidth="1"/>
    <col min="15631" max="15631" width="6.81640625" style="3" customWidth="1"/>
    <col min="15632" max="15638" width="6.453125" style="3" customWidth="1"/>
    <col min="15639" max="15639" width="7.453125" style="3" customWidth="1"/>
    <col min="15640" max="15872" width="11.453125" style="3"/>
    <col min="15873" max="15873" width="0.1796875" style="3" customWidth="1"/>
    <col min="15874" max="15874" width="2.54296875" style="3" customWidth="1"/>
    <col min="15875" max="15875" width="15.453125" style="3" customWidth="1"/>
    <col min="15876" max="15876" width="1.453125" style="3" customWidth="1"/>
    <col min="15877" max="15877" width="71.453125" style="3" customWidth="1"/>
    <col min="15878" max="15880" width="6.81640625" style="3" customWidth="1"/>
    <col min="15881" max="15882" width="6.453125" style="3" customWidth="1"/>
    <col min="15883" max="15883" width="6.81640625" style="3" customWidth="1"/>
    <col min="15884" max="15886" width="6.453125" style="3" customWidth="1"/>
    <col min="15887" max="15887" width="6.81640625" style="3" customWidth="1"/>
    <col min="15888" max="15894" width="6.453125" style="3" customWidth="1"/>
    <col min="15895" max="15895" width="7.453125" style="3" customWidth="1"/>
    <col min="15896" max="16128" width="11.453125" style="3"/>
    <col min="16129" max="16129" width="0.1796875" style="3" customWidth="1"/>
    <col min="16130" max="16130" width="2.54296875" style="3" customWidth="1"/>
    <col min="16131" max="16131" width="15.453125" style="3" customWidth="1"/>
    <col min="16132" max="16132" width="1.453125" style="3" customWidth="1"/>
    <col min="16133" max="16133" width="71.453125" style="3" customWidth="1"/>
    <col min="16134" max="16136" width="6.81640625" style="3" customWidth="1"/>
    <col min="16137" max="16138" width="6.453125" style="3" customWidth="1"/>
    <col min="16139" max="16139" width="6.81640625" style="3" customWidth="1"/>
    <col min="16140" max="16142" width="6.453125" style="3" customWidth="1"/>
    <col min="16143" max="16143" width="6.81640625" style="3" customWidth="1"/>
    <col min="16144" max="16150" width="6.453125" style="3" customWidth="1"/>
    <col min="16151" max="16151" width="7.453125" style="3" customWidth="1"/>
    <col min="16152" max="16384" width="11.453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2020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6" t="s">
        <v>132</v>
      </c>
      <c r="E7" s="5"/>
    </row>
    <row r="8" spans="3:21" ht="12.75" customHeight="1">
      <c r="C8" s="196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96"/>
      <c r="E9" s="5"/>
    </row>
    <row r="10" spans="3:21" ht="12.75" customHeight="1">
      <c r="C10" s="26"/>
      <c r="E10" s="5"/>
    </row>
    <row r="11" spans="3:21" ht="12.75" customHeight="1"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79"/>
    </row>
    <row r="28" spans="5:5" ht="12.75" customHeight="1">
      <c r="E28" s="9"/>
    </row>
  </sheetData>
  <mergeCells count="1">
    <mergeCell ref="C7:C9"/>
  </mergeCells>
  <hyperlinks>
    <hyperlink ref="C4" location="Indice!A1" display="Indice!A1" xr:uid="{00000000-0004-0000-0E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7"/>
  <dimension ref="C1:U44"/>
  <sheetViews>
    <sheetView showGridLines="0" showRowColHeaders="0" topLeftCell="C11" zoomScale="120" zoomScaleNormal="120" workbookViewId="0">
      <selection activeCell="E33" sqref="E33"/>
    </sheetView>
  </sheetViews>
  <sheetFormatPr baseColWidth="10" defaultRowHeight="10"/>
  <cols>
    <col min="1" max="1" width="0.1796875" style="3" customWidth="1"/>
    <col min="2" max="2" width="2.54296875" style="3" customWidth="1"/>
    <col min="3" max="3" width="23.54296875" style="3" customWidth="1"/>
    <col min="4" max="4" width="1.453125" style="4" customWidth="1"/>
    <col min="5" max="5" width="105.54296875" style="3" customWidth="1"/>
    <col min="6" max="8" width="6.81640625" style="3" customWidth="1"/>
    <col min="9" max="10" width="6.453125" style="3" customWidth="1"/>
    <col min="11" max="11" width="6.81640625" style="3" customWidth="1"/>
    <col min="12" max="14" width="6.453125" style="3" customWidth="1"/>
    <col min="15" max="15" width="6.81640625" style="3" customWidth="1"/>
    <col min="16" max="22" width="6.453125" style="3" customWidth="1"/>
    <col min="23" max="23" width="7.453125" style="3" customWidth="1"/>
    <col min="24" max="256" width="11.453125" style="3"/>
    <col min="257" max="257" width="0.1796875" style="3" customWidth="1"/>
    <col min="258" max="258" width="2.54296875" style="3" customWidth="1"/>
    <col min="259" max="259" width="15.453125" style="3" customWidth="1"/>
    <col min="260" max="260" width="1.453125" style="3" customWidth="1"/>
    <col min="261" max="261" width="71.453125" style="3" customWidth="1"/>
    <col min="262" max="264" width="6.81640625" style="3" customWidth="1"/>
    <col min="265" max="266" width="6.453125" style="3" customWidth="1"/>
    <col min="267" max="267" width="6.81640625" style="3" customWidth="1"/>
    <col min="268" max="270" width="6.453125" style="3" customWidth="1"/>
    <col min="271" max="271" width="6.81640625" style="3" customWidth="1"/>
    <col min="272" max="278" width="6.453125" style="3" customWidth="1"/>
    <col min="279" max="279" width="7.453125" style="3" customWidth="1"/>
    <col min="280" max="512" width="11.453125" style="3"/>
    <col min="513" max="513" width="0.1796875" style="3" customWidth="1"/>
    <col min="514" max="514" width="2.54296875" style="3" customWidth="1"/>
    <col min="515" max="515" width="15.453125" style="3" customWidth="1"/>
    <col min="516" max="516" width="1.453125" style="3" customWidth="1"/>
    <col min="517" max="517" width="71.453125" style="3" customWidth="1"/>
    <col min="518" max="520" width="6.81640625" style="3" customWidth="1"/>
    <col min="521" max="522" width="6.453125" style="3" customWidth="1"/>
    <col min="523" max="523" width="6.81640625" style="3" customWidth="1"/>
    <col min="524" max="526" width="6.453125" style="3" customWidth="1"/>
    <col min="527" max="527" width="6.81640625" style="3" customWidth="1"/>
    <col min="528" max="534" width="6.453125" style="3" customWidth="1"/>
    <col min="535" max="535" width="7.453125" style="3" customWidth="1"/>
    <col min="536" max="768" width="11.453125" style="3"/>
    <col min="769" max="769" width="0.1796875" style="3" customWidth="1"/>
    <col min="770" max="770" width="2.54296875" style="3" customWidth="1"/>
    <col min="771" max="771" width="15.453125" style="3" customWidth="1"/>
    <col min="772" max="772" width="1.453125" style="3" customWidth="1"/>
    <col min="773" max="773" width="71.453125" style="3" customWidth="1"/>
    <col min="774" max="776" width="6.81640625" style="3" customWidth="1"/>
    <col min="777" max="778" width="6.453125" style="3" customWidth="1"/>
    <col min="779" max="779" width="6.81640625" style="3" customWidth="1"/>
    <col min="780" max="782" width="6.453125" style="3" customWidth="1"/>
    <col min="783" max="783" width="6.81640625" style="3" customWidth="1"/>
    <col min="784" max="790" width="6.453125" style="3" customWidth="1"/>
    <col min="791" max="791" width="7.453125" style="3" customWidth="1"/>
    <col min="792" max="1024" width="11.453125" style="3"/>
    <col min="1025" max="1025" width="0.1796875" style="3" customWidth="1"/>
    <col min="1026" max="1026" width="2.54296875" style="3" customWidth="1"/>
    <col min="1027" max="1027" width="15.453125" style="3" customWidth="1"/>
    <col min="1028" max="1028" width="1.453125" style="3" customWidth="1"/>
    <col min="1029" max="1029" width="71.453125" style="3" customWidth="1"/>
    <col min="1030" max="1032" width="6.81640625" style="3" customWidth="1"/>
    <col min="1033" max="1034" width="6.453125" style="3" customWidth="1"/>
    <col min="1035" max="1035" width="6.81640625" style="3" customWidth="1"/>
    <col min="1036" max="1038" width="6.453125" style="3" customWidth="1"/>
    <col min="1039" max="1039" width="6.81640625" style="3" customWidth="1"/>
    <col min="1040" max="1046" width="6.453125" style="3" customWidth="1"/>
    <col min="1047" max="1047" width="7.453125" style="3" customWidth="1"/>
    <col min="1048" max="1280" width="11.453125" style="3"/>
    <col min="1281" max="1281" width="0.1796875" style="3" customWidth="1"/>
    <col min="1282" max="1282" width="2.54296875" style="3" customWidth="1"/>
    <col min="1283" max="1283" width="15.453125" style="3" customWidth="1"/>
    <col min="1284" max="1284" width="1.453125" style="3" customWidth="1"/>
    <col min="1285" max="1285" width="71.453125" style="3" customWidth="1"/>
    <col min="1286" max="1288" width="6.81640625" style="3" customWidth="1"/>
    <col min="1289" max="1290" width="6.453125" style="3" customWidth="1"/>
    <col min="1291" max="1291" width="6.81640625" style="3" customWidth="1"/>
    <col min="1292" max="1294" width="6.453125" style="3" customWidth="1"/>
    <col min="1295" max="1295" width="6.81640625" style="3" customWidth="1"/>
    <col min="1296" max="1302" width="6.453125" style="3" customWidth="1"/>
    <col min="1303" max="1303" width="7.453125" style="3" customWidth="1"/>
    <col min="1304" max="1536" width="11.453125" style="3"/>
    <col min="1537" max="1537" width="0.1796875" style="3" customWidth="1"/>
    <col min="1538" max="1538" width="2.54296875" style="3" customWidth="1"/>
    <col min="1539" max="1539" width="15.453125" style="3" customWidth="1"/>
    <col min="1540" max="1540" width="1.453125" style="3" customWidth="1"/>
    <col min="1541" max="1541" width="71.453125" style="3" customWidth="1"/>
    <col min="1542" max="1544" width="6.81640625" style="3" customWidth="1"/>
    <col min="1545" max="1546" width="6.453125" style="3" customWidth="1"/>
    <col min="1547" max="1547" width="6.81640625" style="3" customWidth="1"/>
    <col min="1548" max="1550" width="6.453125" style="3" customWidth="1"/>
    <col min="1551" max="1551" width="6.81640625" style="3" customWidth="1"/>
    <col min="1552" max="1558" width="6.453125" style="3" customWidth="1"/>
    <col min="1559" max="1559" width="7.453125" style="3" customWidth="1"/>
    <col min="1560" max="1792" width="11.453125" style="3"/>
    <col min="1793" max="1793" width="0.1796875" style="3" customWidth="1"/>
    <col min="1794" max="1794" width="2.54296875" style="3" customWidth="1"/>
    <col min="1795" max="1795" width="15.453125" style="3" customWidth="1"/>
    <col min="1796" max="1796" width="1.453125" style="3" customWidth="1"/>
    <col min="1797" max="1797" width="71.453125" style="3" customWidth="1"/>
    <col min="1798" max="1800" width="6.81640625" style="3" customWidth="1"/>
    <col min="1801" max="1802" width="6.453125" style="3" customWidth="1"/>
    <col min="1803" max="1803" width="6.81640625" style="3" customWidth="1"/>
    <col min="1804" max="1806" width="6.453125" style="3" customWidth="1"/>
    <col min="1807" max="1807" width="6.81640625" style="3" customWidth="1"/>
    <col min="1808" max="1814" width="6.453125" style="3" customWidth="1"/>
    <col min="1815" max="1815" width="7.453125" style="3" customWidth="1"/>
    <col min="1816" max="2048" width="11.453125" style="3"/>
    <col min="2049" max="2049" width="0.1796875" style="3" customWidth="1"/>
    <col min="2050" max="2050" width="2.54296875" style="3" customWidth="1"/>
    <col min="2051" max="2051" width="15.453125" style="3" customWidth="1"/>
    <col min="2052" max="2052" width="1.453125" style="3" customWidth="1"/>
    <col min="2053" max="2053" width="71.453125" style="3" customWidth="1"/>
    <col min="2054" max="2056" width="6.81640625" style="3" customWidth="1"/>
    <col min="2057" max="2058" width="6.453125" style="3" customWidth="1"/>
    <col min="2059" max="2059" width="6.81640625" style="3" customWidth="1"/>
    <col min="2060" max="2062" width="6.453125" style="3" customWidth="1"/>
    <col min="2063" max="2063" width="6.81640625" style="3" customWidth="1"/>
    <col min="2064" max="2070" width="6.453125" style="3" customWidth="1"/>
    <col min="2071" max="2071" width="7.453125" style="3" customWidth="1"/>
    <col min="2072" max="2304" width="11.453125" style="3"/>
    <col min="2305" max="2305" width="0.1796875" style="3" customWidth="1"/>
    <col min="2306" max="2306" width="2.54296875" style="3" customWidth="1"/>
    <col min="2307" max="2307" width="15.453125" style="3" customWidth="1"/>
    <col min="2308" max="2308" width="1.453125" style="3" customWidth="1"/>
    <col min="2309" max="2309" width="71.453125" style="3" customWidth="1"/>
    <col min="2310" max="2312" width="6.81640625" style="3" customWidth="1"/>
    <col min="2313" max="2314" width="6.453125" style="3" customWidth="1"/>
    <col min="2315" max="2315" width="6.81640625" style="3" customWidth="1"/>
    <col min="2316" max="2318" width="6.453125" style="3" customWidth="1"/>
    <col min="2319" max="2319" width="6.81640625" style="3" customWidth="1"/>
    <col min="2320" max="2326" width="6.453125" style="3" customWidth="1"/>
    <col min="2327" max="2327" width="7.453125" style="3" customWidth="1"/>
    <col min="2328" max="2560" width="11.453125" style="3"/>
    <col min="2561" max="2561" width="0.1796875" style="3" customWidth="1"/>
    <col min="2562" max="2562" width="2.54296875" style="3" customWidth="1"/>
    <col min="2563" max="2563" width="15.453125" style="3" customWidth="1"/>
    <col min="2564" max="2564" width="1.453125" style="3" customWidth="1"/>
    <col min="2565" max="2565" width="71.453125" style="3" customWidth="1"/>
    <col min="2566" max="2568" width="6.81640625" style="3" customWidth="1"/>
    <col min="2569" max="2570" width="6.453125" style="3" customWidth="1"/>
    <col min="2571" max="2571" width="6.81640625" style="3" customWidth="1"/>
    <col min="2572" max="2574" width="6.453125" style="3" customWidth="1"/>
    <col min="2575" max="2575" width="6.81640625" style="3" customWidth="1"/>
    <col min="2576" max="2582" width="6.453125" style="3" customWidth="1"/>
    <col min="2583" max="2583" width="7.453125" style="3" customWidth="1"/>
    <col min="2584" max="2816" width="11.453125" style="3"/>
    <col min="2817" max="2817" width="0.1796875" style="3" customWidth="1"/>
    <col min="2818" max="2818" width="2.54296875" style="3" customWidth="1"/>
    <col min="2819" max="2819" width="15.453125" style="3" customWidth="1"/>
    <col min="2820" max="2820" width="1.453125" style="3" customWidth="1"/>
    <col min="2821" max="2821" width="71.453125" style="3" customWidth="1"/>
    <col min="2822" max="2824" width="6.81640625" style="3" customWidth="1"/>
    <col min="2825" max="2826" width="6.453125" style="3" customWidth="1"/>
    <col min="2827" max="2827" width="6.81640625" style="3" customWidth="1"/>
    <col min="2828" max="2830" width="6.453125" style="3" customWidth="1"/>
    <col min="2831" max="2831" width="6.81640625" style="3" customWidth="1"/>
    <col min="2832" max="2838" width="6.453125" style="3" customWidth="1"/>
    <col min="2839" max="2839" width="7.453125" style="3" customWidth="1"/>
    <col min="2840" max="3072" width="11.453125" style="3"/>
    <col min="3073" max="3073" width="0.1796875" style="3" customWidth="1"/>
    <col min="3074" max="3074" width="2.54296875" style="3" customWidth="1"/>
    <col min="3075" max="3075" width="15.453125" style="3" customWidth="1"/>
    <col min="3076" max="3076" width="1.453125" style="3" customWidth="1"/>
    <col min="3077" max="3077" width="71.453125" style="3" customWidth="1"/>
    <col min="3078" max="3080" width="6.81640625" style="3" customWidth="1"/>
    <col min="3081" max="3082" width="6.453125" style="3" customWidth="1"/>
    <col min="3083" max="3083" width="6.81640625" style="3" customWidth="1"/>
    <col min="3084" max="3086" width="6.453125" style="3" customWidth="1"/>
    <col min="3087" max="3087" width="6.81640625" style="3" customWidth="1"/>
    <col min="3088" max="3094" width="6.453125" style="3" customWidth="1"/>
    <col min="3095" max="3095" width="7.453125" style="3" customWidth="1"/>
    <col min="3096" max="3328" width="11.453125" style="3"/>
    <col min="3329" max="3329" width="0.1796875" style="3" customWidth="1"/>
    <col min="3330" max="3330" width="2.54296875" style="3" customWidth="1"/>
    <col min="3331" max="3331" width="15.453125" style="3" customWidth="1"/>
    <col min="3332" max="3332" width="1.453125" style="3" customWidth="1"/>
    <col min="3333" max="3333" width="71.453125" style="3" customWidth="1"/>
    <col min="3334" max="3336" width="6.81640625" style="3" customWidth="1"/>
    <col min="3337" max="3338" width="6.453125" style="3" customWidth="1"/>
    <col min="3339" max="3339" width="6.81640625" style="3" customWidth="1"/>
    <col min="3340" max="3342" width="6.453125" style="3" customWidth="1"/>
    <col min="3343" max="3343" width="6.81640625" style="3" customWidth="1"/>
    <col min="3344" max="3350" width="6.453125" style="3" customWidth="1"/>
    <col min="3351" max="3351" width="7.453125" style="3" customWidth="1"/>
    <col min="3352" max="3584" width="11.453125" style="3"/>
    <col min="3585" max="3585" width="0.1796875" style="3" customWidth="1"/>
    <col min="3586" max="3586" width="2.54296875" style="3" customWidth="1"/>
    <col min="3587" max="3587" width="15.453125" style="3" customWidth="1"/>
    <col min="3588" max="3588" width="1.453125" style="3" customWidth="1"/>
    <col min="3589" max="3589" width="71.453125" style="3" customWidth="1"/>
    <col min="3590" max="3592" width="6.81640625" style="3" customWidth="1"/>
    <col min="3593" max="3594" width="6.453125" style="3" customWidth="1"/>
    <col min="3595" max="3595" width="6.81640625" style="3" customWidth="1"/>
    <col min="3596" max="3598" width="6.453125" style="3" customWidth="1"/>
    <col min="3599" max="3599" width="6.81640625" style="3" customWidth="1"/>
    <col min="3600" max="3606" width="6.453125" style="3" customWidth="1"/>
    <col min="3607" max="3607" width="7.453125" style="3" customWidth="1"/>
    <col min="3608" max="3840" width="11.453125" style="3"/>
    <col min="3841" max="3841" width="0.1796875" style="3" customWidth="1"/>
    <col min="3842" max="3842" width="2.54296875" style="3" customWidth="1"/>
    <col min="3843" max="3843" width="15.453125" style="3" customWidth="1"/>
    <col min="3844" max="3844" width="1.453125" style="3" customWidth="1"/>
    <col min="3845" max="3845" width="71.453125" style="3" customWidth="1"/>
    <col min="3846" max="3848" width="6.81640625" style="3" customWidth="1"/>
    <col min="3849" max="3850" width="6.453125" style="3" customWidth="1"/>
    <col min="3851" max="3851" width="6.81640625" style="3" customWidth="1"/>
    <col min="3852" max="3854" width="6.453125" style="3" customWidth="1"/>
    <col min="3855" max="3855" width="6.81640625" style="3" customWidth="1"/>
    <col min="3856" max="3862" width="6.453125" style="3" customWidth="1"/>
    <col min="3863" max="3863" width="7.453125" style="3" customWidth="1"/>
    <col min="3864" max="4096" width="11.453125" style="3"/>
    <col min="4097" max="4097" width="0.1796875" style="3" customWidth="1"/>
    <col min="4098" max="4098" width="2.54296875" style="3" customWidth="1"/>
    <col min="4099" max="4099" width="15.453125" style="3" customWidth="1"/>
    <col min="4100" max="4100" width="1.453125" style="3" customWidth="1"/>
    <col min="4101" max="4101" width="71.453125" style="3" customWidth="1"/>
    <col min="4102" max="4104" width="6.81640625" style="3" customWidth="1"/>
    <col min="4105" max="4106" width="6.453125" style="3" customWidth="1"/>
    <col min="4107" max="4107" width="6.81640625" style="3" customWidth="1"/>
    <col min="4108" max="4110" width="6.453125" style="3" customWidth="1"/>
    <col min="4111" max="4111" width="6.81640625" style="3" customWidth="1"/>
    <col min="4112" max="4118" width="6.453125" style="3" customWidth="1"/>
    <col min="4119" max="4119" width="7.453125" style="3" customWidth="1"/>
    <col min="4120" max="4352" width="11.453125" style="3"/>
    <col min="4353" max="4353" width="0.1796875" style="3" customWidth="1"/>
    <col min="4354" max="4354" width="2.54296875" style="3" customWidth="1"/>
    <col min="4355" max="4355" width="15.453125" style="3" customWidth="1"/>
    <col min="4356" max="4356" width="1.453125" style="3" customWidth="1"/>
    <col min="4357" max="4357" width="71.453125" style="3" customWidth="1"/>
    <col min="4358" max="4360" width="6.81640625" style="3" customWidth="1"/>
    <col min="4361" max="4362" width="6.453125" style="3" customWidth="1"/>
    <col min="4363" max="4363" width="6.81640625" style="3" customWidth="1"/>
    <col min="4364" max="4366" width="6.453125" style="3" customWidth="1"/>
    <col min="4367" max="4367" width="6.81640625" style="3" customWidth="1"/>
    <col min="4368" max="4374" width="6.453125" style="3" customWidth="1"/>
    <col min="4375" max="4375" width="7.453125" style="3" customWidth="1"/>
    <col min="4376" max="4608" width="11.453125" style="3"/>
    <col min="4609" max="4609" width="0.1796875" style="3" customWidth="1"/>
    <col min="4610" max="4610" width="2.54296875" style="3" customWidth="1"/>
    <col min="4611" max="4611" width="15.453125" style="3" customWidth="1"/>
    <col min="4612" max="4612" width="1.453125" style="3" customWidth="1"/>
    <col min="4613" max="4613" width="71.453125" style="3" customWidth="1"/>
    <col min="4614" max="4616" width="6.81640625" style="3" customWidth="1"/>
    <col min="4617" max="4618" width="6.453125" style="3" customWidth="1"/>
    <col min="4619" max="4619" width="6.81640625" style="3" customWidth="1"/>
    <col min="4620" max="4622" width="6.453125" style="3" customWidth="1"/>
    <col min="4623" max="4623" width="6.81640625" style="3" customWidth="1"/>
    <col min="4624" max="4630" width="6.453125" style="3" customWidth="1"/>
    <col min="4631" max="4631" width="7.453125" style="3" customWidth="1"/>
    <col min="4632" max="4864" width="11.453125" style="3"/>
    <col min="4865" max="4865" width="0.1796875" style="3" customWidth="1"/>
    <col min="4866" max="4866" width="2.54296875" style="3" customWidth="1"/>
    <col min="4867" max="4867" width="15.453125" style="3" customWidth="1"/>
    <col min="4868" max="4868" width="1.453125" style="3" customWidth="1"/>
    <col min="4869" max="4869" width="71.453125" style="3" customWidth="1"/>
    <col min="4870" max="4872" width="6.81640625" style="3" customWidth="1"/>
    <col min="4873" max="4874" width="6.453125" style="3" customWidth="1"/>
    <col min="4875" max="4875" width="6.81640625" style="3" customWidth="1"/>
    <col min="4876" max="4878" width="6.453125" style="3" customWidth="1"/>
    <col min="4879" max="4879" width="6.81640625" style="3" customWidth="1"/>
    <col min="4880" max="4886" width="6.453125" style="3" customWidth="1"/>
    <col min="4887" max="4887" width="7.453125" style="3" customWidth="1"/>
    <col min="4888" max="5120" width="11.453125" style="3"/>
    <col min="5121" max="5121" width="0.1796875" style="3" customWidth="1"/>
    <col min="5122" max="5122" width="2.54296875" style="3" customWidth="1"/>
    <col min="5123" max="5123" width="15.453125" style="3" customWidth="1"/>
    <col min="5124" max="5124" width="1.453125" style="3" customWidth="1"/>
    <col min="5125" max="5125" width="71.453125" style="3" customWidth="1"/>
    <col min="5126" max="5128" width="6.81640625" style="3" customWidth="1"/>
    <col min="5129" max="5130" width="6.453125" style="3" customWidth="1"/>
    <col min="5131" max="5131" width="6.81640625" style="3" customWidth="1"/>
    <col min="5132" max="5134" width="6.453125" style="3" customWidth="1"/>
    <col min="5135" max="5135" width="6.81640625" style="3" customWidth="1"/>
    <col min="5136" max="5142" width="6.453125" style="3" customWidth="1"/>
    <col min="5143" max="5143" width="7.453125" style="3" customWidth="1"/>
    <col min="5144" max="5376" width="11.453125" style="3"/>
    <col min="5377" max="5377" width="0.1796875" style="3" customWidth="1"/>
    <col min="5378" max="5378" width="2.54296875" style="3" customWidth="1"/>
    <col min="5379" max="5379" width="15.453125" style="3" customWidth="1"/>
    <col min="5380" max="5380" width="1.453125" style="3" customWidth="1"/>
    <col min="5381" max="5381" width="71.453125" style="3" customWidth="1"/>
    <col min="5382" max="5384" width="6.81640625" style="3" customWidth="1"/>
    <col min="5385" max="5386" width="6.453125" style="3" customWidth="1"/>
    <col min="5387" max="5387" width="6.81640625" style="3" customWidth="1"/>
    <col min="5388" max="5390" width="6.453125" style="3" customWidth="1"/>
    <col min="5391" max="5391" width="6.81640625" style="3" customWidth="1"/>
    <col min="5392" max="5398" width="6.453125" style="3" customWidth="1"/>
    <col min="5399" max="5399" width="7.453125" style="3" customWidth="1"/>
    <col min="5400" max="5632" width="11.453125" style="3"/>
    <col min="5633" max="5633" width="0.1796875" style="3" customWidth="1"/>
    <col min="5634" max="5634" width="2.54296875" style="3" customWidth="1"/>
    <col min="5635" max="5635" width="15.453125" style="3" customWidth="1"/>
    <col min="5636" max="5636" width="1.453125" style="3" customWidth="1"/>
    <col min="5637" max="5637" width="71.453125" style="3" customWidth="1"/>
    <col min="5638" max="5640" width="6.81640625" style="3" customWidth="1"/>
    <col min="5641" max="5642" width="6.453125" style="3" customWidth="1"/>
    <col min="5643" max="5643" width="6.81640625" style="3" customWidth="1"/>
    <col min="5644" max="5646" width="6.453125" style="3" customWidth="1"/>
    <col min="5647" max="5647" width="6.81640625" style="3" customWidth="1"/>
    <col min="5648" max="5654" width="6.453125" style="3" customWidth="1"/>
    <col min="5655" max="5655" width="7.453125" style="3" customWidth="1"/>
    <col min="5656" max="5888" width="11.453125" style="3"/>
    <col min="5889" max="5889" width="0.1796875" style="3" customWidth="1"/>
    <col min="5890" max="5890" width="2.54296875" style="3" customWidth="1"/>
    <col min="5891" max="5891" width="15.453125" style="3" customWidth="1"/>
    <col min="5892" max="5892" width="1.453125" style="3" customWidth="1"/>
    <col min="5893" max="5893" width="71.453125" style="3" customWidth="1"/>
    <col min="5894" max="5896" width="6.81640625" style="3" customWidth="1"/>
    <col min="5897" max="5898" width="6.453125" style="3" customWidth="1"/>
    <col min="5899" max="5899" width="6.81640625" style="3" customWidth="1"/>
    <col min="5900" max="5902" width="6.453125" style="3" customWidth="1"/>
    <col min="5903" max="5903" width="6.81640625" style="3" customWidth="1"/>
    <col min="5904" max="5910" width="6.453125" style="3" customWidth="1"/>
    <col min="5911" max="5911" width="7.453125" style="3" customWidth="1"/>
    <col min="5912" max="6144" width="11.453125" style="3"/>
    <col min="6145" max="6145" width="0.1796875" style="3" customWidth="1"/>
    <col min="6146" max="6146" width="2.54296875" style="3" customWidth="1"/>
    <col min="6147" max="6147" width="15.453125" style="3" customWidth="1"/>
    <col min="6148" max="6148" width="1.453125" style="3" customWidth="1"/>
    <col min="6149" max="6149" width="71.453125" style="3" customWidth="1"/>
    <col min="6150" max="6152" width="6.81640625" style="3" customWidth="1"/>
    <col min="6153" max="6154" width="6.453125" style="3" customWidth="1"/>
    <col min="6155" max="6155" width="6.81640625" style="3" customWidth="1"/>
    <col min="6156" max="6158" width="6.453125" style="3" customWidth="1"/>
    <col min="6159" max="6159" width="6.81640625" style="3" customWidth="1"/>
    <col min="6160" max="6166" width="6.453125" style="3" customWidth="1"/>
    <col min="6167" max="6167" width="7.453125" style="3" customWidth="1"/>
    <col min="6168" max="6400" width="11.453125" style="3"/>
    <col min="6401" max="6401" width="0.1796875" style="3" customWidth="1"/>
    <col min="6402" max="6402" width="2.54296875" style="3" customWidth="1"/>
    <col min="6403" max="6403" width="15.453125" style="3" customWidth="1"/>
    <col min="6404" max="6404" width="1.453125" style="3" customWidth="1"/>
    <col min="6405" max="6405" width="71.453125" style="3" customWidth="1"/>
    <col min="6406" max="6408" width="6.81640625" style="3" customWidth="1"/>
    <col min="6409" max="6410" width="6.453125" style="3" customWidth="1"/>
    <col min="6411" max="6411" width="6.81640625" style="3" customWidth="1"/>
    <col min="6412" max="6414" width="6.453125" style="3" customWidth="1"/>
    <col min="6415" max="6415" width="6.81640625" style="3" customWidth="1"/>
    <col min="6416" max="6422" width="6.453125" style="3" customWidth="1"/>
    <col min="6423" max="6423" width="7.453125" style="3" customWidth="1"/>
    <col min="6424" max="6656" width="11.453125" style="3"/>
    <col min="6657" max="6657" width="0.1796875" style="3" customWidth="1"/>
    <col min="6658" max="6658" width="2.54296875" style="3" customWidth="1"/>
    <col min="6659" max="6659" width="15.453125" style="3" customWidth="1"/>
    <col min="6660" max="6660" width="1.453125" style="3" customWidth="1"/>
    <col min="6661" max="6661" width="71.453125" style="3" customWidth="1"/>
    <col min="6662" max="6664" width="6.81640625" style="3" customWidth="1"/>
    <col min="6665" max="6666" width="6.453125" style="3" customWidth="1"/>
    <col min="6667" max="6667" width="6.81640625" style="3" customWidth="1"/>
    <col min="6668" max="6670" width="6.453125" style="3" customWidth="1"/>
    <col min="6671" max="6671" width="6.81640625" style="3" customWidth="1"/>
    <col min="6672" max="6678" width="6.453125" style="3" customWidth="1"/>
    <col min="6679" max="6679" width="7.453125" style="3" customWidth="1"/>
    <col min="6680" max="6912" width="11.453125" style="3"/>
    <col min="6913" max="6913" width="0.1796875" style="3" customWidth="1"/>
    <col min="6914" max="6914" width="2.54296875" style="3" customWidth="1"/>
    <col min="6915" max="6915" width="15.453125" style="3" customWidth="1"/>
    <col min="6916" max="6916" width="1.453125" style="3" customWidth="1"/>
    <col min="6917" max="6917" width="71.453125" style="3" customWidth="1"/>
    <col min="6918" max="6920" width="6.81640625" style="3" customWidth="1"/>
    <col min="6921" max="6922" width="6.453125" style="3" customWidth="1"/>
    <col min="6923" max="6923" width="6.81640625" style="3" customWidth="1"/>
    <col min="6924" max="6926" width="6.453125" style="3" customWidth="1"/>
    <col min="6927" max="6927" width="6.81640625" style="3" customWidth="1"/>
    <col min="6928" max="6934" width="6.453125" style="3" customWidth="1"/>
    <col min="6935" max="6935" width="7.453125" style="3" customWidth="1"/>
    <col min="6936" max="7168" width="11.453125" style="3"/>
    <col min="7169" max="7169" width="0.1796875" style="3" customWidth="1"/>
    <col min="7170" max="7170" width="2.54296875" style="3" customWidth="1"/>
    <col min="7171" max="7171" width="15.453125" style="3" customWidth="1"/>
    <col min="7172" max="7172" width="1.453125" style="3" customWidth="1"/>
    <col min="7173" max="7173" width="71.453125" style="3" customWidth="1"/>
    <col min="7174" max="7176" width="6.81640625" style="3" customWidth="1"/>
    <col min="7177" max="7178" width="6.453125" style="3" customWidth="1"/>
    <col min="7179" max="7179" width="6.81640625" style="3" customWidth="1"/>
    <col min="7180" max="7182" width="6.453125" style="3" customWidth="1"/>
    <col min="7183" max="7183" width="6.81640625" style="3" customWidth="1"/>
    <col min="7184" max="7190" width="6.453125" style="3" customWidth="1"/>
    <col min="7191" max="7191" width="7.453125" style="3" customWidth="1"/>
    <col min="7192" max="7424" width="11.453125" style="3"/>
    <col min="7425" max="7425" width="0.1796875" style="3" customWidth="1"/>
    <col min="7426" max="7426" width="2.54296875" style="3" customWidth="1"/>
    <col min="7427" max="7427" width="15.453125" style="3" customWidth="1"/>
    <col min="7428" max="7428" width="1.453125" style="3" customWidth="1"/>
    <col min="7429" max="7429" width="71.453125" style="3" customWidth="1"/>
    <col min="7430" max="7432" width="6.81640625" style="3" customWidth="1"/>
    <col min="7433" max="7434" width="6.453125" style="3" customWidth="1"/>
    <col min="7435" max="7435" width="6.81640625" style="3" customWidth="1"/>
    <col min="7436" max="7438" width="6.453125" style="3" customWidth="1"/>
    <col min="7439" max="7439" width="6.81640625" style="3" customWidth="1"/>
    <col min="7440" max="7446" width="6.453125" style="3" customWidth="1"/>
    <col min="7447" max="7447" width="7.453125" style="3" customWidth="1"/>
    <col min="7448" max="7680" width="11.453125" style="3"/>
    <col min="7681" max="7681" width="0.1796875" style="3" customWidth="1"/>
    <col min="7682" max="7682" width="2.54296875" style="3" customWidth="1"/>
    <col min="7683" max="7683" width="15.453125" style="3" customWidth="1"/>
    <col min="7684" max="7684" width="1.453125" style="3" customWidth="1"/>
    <col min="7685" max="7685" width="71.453125" style="3" customWidth="1"/>
    <col min="7686" max="7688" width="6.81640625" style="3" customWidth="1"/>
    <col min="7689" max="7690" width="6.453125" style="3" customWidth="1"/>
    <col min="7691" max="7691" width="6.81640625" style="3" customWidth="1"/>
    <col min="7692" max="7694" width="6.453125" style="3" customWidth="1"/>
    <col min="7695" max="7695" width="6.81640625" style="3" customWidth="1"/>
    <col min="7696" max="7702" width="6.453125" style="3" customWidth="1"/>
    <col min="7703" max="7703" width="7.453125" style="3" customWidth="1"/>
    <col min="7704" max="7936" width="11.453125" style="3"/>
    <col min="7937" max="7937" width="0.1796875" style="3" customWidth="1"/>
    <col min="7938" max="7938" width="2.54296875" style="3" customWidth="1"/>
    <col min="7939" max="7939" width="15.453125" style="3" customWidth="1"/>
    <col min="7940" max="7940" width="1.453125" style="3" customWidth="1"/>
    <col min="7941" max="7941" width="71.453125" style="3" customWidth="1"/>
    <col min="7942" max="7944" width="6.81640625" style="3" customWidth="1"/>
    <col min="7945" max="7946" width="6.453125" style="3" customWidth="1"/>
    <col min="7947" max="7947" width="6.81640625" style="3" customWidth="1"/>
    <col min="7948" max="7950" width="6.453125" style="3" customWidth="1"/>
    <col min="7951" max="7951" width="6.81640625" style="3" customWidth="1"/>
    <col min="7952" max="7958" width="6.453125" style="3" customWidth="1"/>
    <col min="7959" max="7959" width="7.453125" style="3" customWidth="1"/>
    <col min="7960" max="8192" width="11.453125" style="3"/>
    <col min="8193" max="8193" width="0.1796875" style="3" customWidth="1"/>
    <col min="8194" max="8194" width="2.54296875" style="3" customWidth="1"/>
    <col min="8195" max="8195" width="15.453125" style="3" customWidth="1"/>
    <col min="8196" max="8196" width="1.453125" style="3" customWidth="1"/>
    <col min="8197" max="8197" width="71.453125" style="3" customWidth="1"/>
    <col min="8198" max="8200" width="6.81640625" style="3" customWidth="1"/>
    <col min="8201" max="8202" width="6.453125" style="3" customWidth="1"/>
    <col min="8203" max="8203" width="6.81640625" style="3" customWidth="1"/>
    <col min="8204" max="8206" width="6.453125" style="3" customWidth="1"/>
    <col min="8207" max="8207" width="6.81640625" style="3" customWidth="1"/>
    <col min="8208" max="8214" width="6.453125" style="3" customWidth="1"/>
    <col min="8215" max="8215" width="7.453125" style="3" customWidth="1"/>
    <col min="8216" max="8448" width="11.453125" style="3"/>
    <col min="8449" max="8449" width="0.1796875" style="3" customWidth="1"/>
    <col min="8450" max="8450" width="2.54296875" style="3" customWidth="1"/>
    <col min="8451" max="8451" width="15.453125" style="3" customWidth="1"/>
    <col min="8452" max="8452" width="1.453125" style="3" customWidth="1"/>
    <col min="8453" max="8453" width="71.453125" style="3" customWidth="1"/>
    <col min="8454" max="8456" width="6.81640625" style="3" customWidth="1"/>
    <col min="8457" max="8458" width="6.453125" style="3" customWidth="1"/>
    <col min="8459" max="8459" width="6.81640625" style="3" customWidth="1"/>
    <col min="8460" max="8462" width="6.453125" style="3" customWidth="1"/>
    <col min="8463" max="8463" width="6.81640625" style="3" customWidth="1"/>
    <col min="8464" max="8470" width="6.453125" style="3" customWidth="1"/>
    <col min="8471" max="8471" width="7.453125" style="3" customWidth="1"/>
    <col min="8472" max="8704" width="11.453125" style="3"/>
    <col min="8705" max="8705" width="0.1796875" style="3" customWidth="1"/>
    <col min="8706" max="8706" width="2.54296875" style="3" customWidth="1"/>
    <col min="8707" max="8707" width="15.453125" style="3" customWidth="1"/>
    <col min="8708" max="8708" width="1.453125" style="3" customWidth="1"/>
    <col min="8709" max="8709" width="71.453125" style="3" customWidth="1"/>
    <col min="8710" max="8712" width="6.81640625" style="3" customWidth="1"/>
    <col min="8713" max="8714" width="6.453125" style="3" customWidth="1"/>
    <col min="8715" max="8715" width="6.81640625" style="3" customWidth="1"/>
    <col min="8716" max="8718" width="6.453125" style="3" customWidth="1"/>
    <col min="8719" max="8719" width="6.81640625" style="3" customWidth="1"/>
    <col min="8720" max="8726" width="6.453125" style="3" customWidth="1"/>
    <col min="8727" max="8727" width="7.453125" style="3" customWidth="1"/>
    <col min="8728" max="8960" width="11.453125" style="3"/>
    <col min="8961" max="8961" width="0.1796875" style="3" customWidth="1"/>
    <col min="8962" max="8962" width="2.54296875" style="3" customWidth="1"/>
    <col min="8963" max="8963" width="15.453125" style="3" customWidth="1"/>
    <col min="8964" max="8964" width="1.453125" style="3" customWidth="1"/>
    <col min="8965" max="8965" width="71.453125" style="3" customWidth="1"/>
    <col min="8966" max="8968" width="6.81640625" style="3" customWidth="1"/>
    <col min="8969" max="8970" width="6.453125" style="3" customWidth="1"/>
    <col min="8971" max="8971" width="6.81640625" style="3" customWidth="1"/>
    <col min="8972" max="8974" width="6.453125" style="3" customWidth="1"/>
    <col min="8975" max="8975" width="6.81640625" style="3" customWidth="1"/>
    <col min="8976" max="8982" width="6.453125" style="3" customWidth="1"/>
    <col min="8983" max="8983" width="7.453125" style="3" customWidth="1"/>
    <col min="8984" max="9216" width="11.453125" style="3"/>
    <col min="9217" max="9217" width="0.1796875" style="3" customWidth="1"/>
    <col min="9218" max="9218" width="2.54296875" style="3" customWidth="1"/>
    <col min="9219" max="9219" width="15.453125" style="3" customWidth="1"/>
    <col min="9220" max="9220" width="1.453125" style="3" customWidth="1"/>
    <col min="9221" max="9221" width="71.453125" style="3" customWidth="1"/>
    <col min="9222" max="9224" width="6.81640625" style="3" customWidth="1"/>
    <col min="9225" max="9226" width="6.453125" style="3" customWidth="1"/>
    <col min="9227" max="9227" width="6.81640625" style="3" customWidth="1"/>
    <col min="9228" max="9230" width="6.453125" style="3" customWidth="1"/>
    <col min="9231" max="9231" width="6.81640625" style="3" customWidth="1"/>
    <col min="9232" max="9238" width="6.453125" style="3" customWidth="1"/>
    <col min="9239" max="9239" width="7.453125" style="3" customWidth="1"/>
    <col min="9240" max="9472" width="11.453125" style="3"/>
    <col min="9473" max="9473" width="0.1796875" style="3" customWidth="1"/>
    <col min="9474" max="9474" width="2.54296875" style="3" customWidth="1"/>
    <col min="9475" max="9475" width="15.453125" style="3" customWidth="1"/>
    <col min="9476" max="9476" width="1.453125" style="3" customWidth="1"/>
    <col min="9477" max="9477" width="71.453125" style="3" customWidth="1"/>
    <col min="9478" max="9480" width="6.81640625" style="3" customWidth="1"/>
    <col min="9481" max="9482" width="6.453125" style="3" customWidth="1"/>
    <col min="9483" max="9483" width="6.81640625" style="3" customWidth="1"/>
    <col min="9484" max="9486" width="6.453125" style="3" customWidth="1"/>
    <col min="9487" max="9487" width="6.81640625" style="3" customWidth="1"/>
    <col min="9488" max="9494" width="6.453125" style="3" customWidth="1"/>
    <col min="9495" max="9495" width="7.453125" style="3" customWidth="1"/>
    <col min="9496" max="9728" width="11.453125" style="3"/>
    <col min="9729" max="9729" width="0.1796875" style="3" customWidth="1"/>
    <col min="9730" max="9730" width="2.54296875" style="3" customWidth="1"/>
    <col min="9731" max="9731" width="15.453125" style="3" customWidth="1"/>
    <col min="9732" max="9732" width="1.453125" style="3" customWidth="1"/>
    <col min="9733" max="9733" width="71.453125" style="3" customWidth="1"/>
    <col min="9734" max="9736" width="6.81640625" style="3" customWidth="1"/>
    <col min="9737" max="9738" width="6.453125" style="3" customWidth="1"/>
    <col min="9739" max="9739" width="6.81640625" style="3" customWidth="1"/>
    <col min="9740" max="9742" width="6.453125" style="3" customWidth="1"/>
    <col min="9743" max="9743" width="6.81640625" style="3" customWidth="1"/>
    <col min="9744" max="9750" width="6.453125" style="3" customWidth="1"/>
    <col min="9751" max="9751" width="7.453125" style="3" customWidth="1"/>
    <col min="9752" max="9984" width="11.453125" style="3"/>
    <col min="9985" max="9985" width="0.1796875" style="3" customWidth="1"/>
    <col min="9986" max="9986" width="2.54296875" style="3" customWidth="1"/>
    <col min="9987" max="9987" width="15.453125" style="3" customWidth="1"/>
    <col min="9988" max="9988" width="1.453125" style="3" customWidth="1"/>
    <col min="9989" max="9989" width="71.453125" style="3" customWidth="1"/>
    <col min="9990" max="9992" width="6.81640625" style="3" customWidth="1"/>
    <col min="9993" max="9994" width="6.453125" style="3" customWidth="1"/>
    <col min="9995" max="9995" width="6.81640625" style="3" customWidth="1"/>
    <col min="9996" max="9998" width="6.453125" style="3" customWidth="1"/>
    <col min="9999" max="9999" width="6.81640625" style="3" customWidth="1"/>
    <col min="10000" max="10006" width="6.453125" style="3" customWidth="1"/>
    <col min="10007" max="10007" width="7.453125" style="3" customWidth="1"/>
    <col min="10008" max="10240" width="11.453125" style="3"/>
    <col min="10241" max="10241" width="0.1796875" style="3" customWidth="1"/>
    <col min="10242" max="10242" width="2.54296875" style="3" customWidth="1"/>
    <col min="10243" max="10243" width="15.453125" style="3" customWidth="1"/>
    <col min="10244" max="10244" width="1.453125" style="3" customWidth="1"/>
    <col min="10245" max="10245" width="71.453125" style="3" customWidth="1"/>
    <col min="10246" max="10248" width="6.81640625" style="3" customWidth="1"/>
    <col min="10249" max="10250" width="6.453125" style="3" customWidth="1"/>
    <col min="10251" max="10251" width="6.81640625" style="3" customWidth="1"/>
    <col min="10252" max="10254" width="6.453125" style="3" customWidth="1"/>
    <col min="10255" max="10255" width="6.81640625" style="3" customWidth="1"/>
    <col min="10256" max="10262" width="6.453125" style="3" customWidth="1"/>
    <col min="10263" max="10263" width="7.453125" style="3" customWidth="1"/>
    <col min="10264" max="10496" width="11.453125" style="3"/>
    <col min="10497" max="10497" width="0.1796875" style="3" customWidth="1"/>
    <col min="10498" max="10498" width="2.54296875" style="3" customWidth="1"/>
    <col min="10499" max="10499" width="15.453125" style="3" customWidth="1"/>
    <col min="10500" max="10500" width="1.453125" style="3" customWidth="1"/>
    <col min="10501" max="10501" width="71.453125" style="3" customWidth="1"/>
    <col min="10502" max="10504" width="6.81640625" style="3" customWidth="1"/>
    <col min="10505" max="10506" width="6.453125" style="3" customWidth="1"/>
    <col min="10507" max="10507" width="6.81640625" style="3" customWidth="1"/>
    <col min="10508" max="10510" width="6.453125" style="3" customWidth="1"/>
    <col min="10511" max="10511" width="6.81640625" style="3" customWidth="1"/>
    <col min="10512" max="10518" width="6.453125" style="3" customWidth="1"/>
    <col min="10519" max="10519" width="7.453125" style="3" customWidth="1"/>
    <col min="10520" max="10752" width="11.453125" style="3"/>
    <col min="10753" max="10753" width="0.1796875" style="3" customWidth="1"/>
    <col min="10754" max="10754" width="2.54296875" style="3" customWidth="1"/>
    <col min="10755" max="10755" width="15.453125" style="3" customWidth="1"/>
    <col min="10756" max="10756" width="1.453125" style="3" customWidth="1"/>
    <col min="10757" max="10757" width="71.453125" style="3" customWidth="1"/>
    <col min="10758" max="10760" width="6.81640625" style="3" customWidth="1"/>
    <col min="10761" max="10762" width="6.453125" style="3" customWidth="1"/>
    <col min="10763" max="10763" width="6.81640625" style="3" customWidth="1"/>
    <col min="10764" max="10766" width="6.453125" style="3" customWidth="1"/>
    <col min="10767" max="10767" width="6.81640625" style="3" customWidth="1"/>
    <col min="10768" max="10774" width="6.453125" style="3" customWidth="1"/>
    <col min="10775" max="10775" width="7.453125" style="3" customWidth="1"/>
    <col min="10776" max="11008" width="11.453125" style="3"/>
    <col min="11009" max="11009" width="0.1796875" style="3" customWidth="1"/>
    <col min="11010" max="11010" width="2.54296875" style="3" customWidth="1"/>
    <col min="11011" max="11011" width="15.453125" style="3" customWidth="1"/>
    <col min="11012" max="11012" width="1.453125" style="3" customWidth="1"/>
    <col min="11013" max="11013" width="71.453125" style="3" customWidth="1"/>
    <col min="11014" max="11016" width="6.81640625" style="3" customWidth="1"/>
    <col min="11017" max="11018" width="6.453125" style="3" customWidth="1"/>
    <col min="11019" max="11019" width="6.81640625" style="3" customWidth="1"/>
    <col min="11020" max="11022" width="6.453125" style="3" customWidth="1"/>
    <col min="11023" max="11023" width="6.81640625" style="3" customWidth="1"/>
    <col min="11024" max="11030" width="6.453125" style="3" customWidth="1"/>
    <col min="11031" max="11031" width="7.453125" style="3" customWidth="1"/>
    <col min="11032" max="11264" width="11.453125" style="3"/>
    <col min="11265" max="11265" width="0.1796875" style="3" customWidth="1"/>
    <col min="11266" max="11266" width="2.54296875" style="3" customWidth="1"/>
    <col min="11267" max="11267" width="15.453125" style="3" customWidth="1"/>
    <col min="11268" max="11268" width="1.453125" style="3" customWidth="1"/>
    <col min="11269" max="11269" width="71.453125" style="3" customWidth="1"/>
    <col min="11270" max="11272" width="6.81640625" style="3" customWidth="1"/>
    <col min="11273" max="11274" width="6.453125" style="3" customWidth="1"/>
    <col min="11275" max="11275" width="6.81640625" style="3" customWidth="1"/>
    <col min="11276" max="11278" width="6.453125" style="3" customWidth="1"/>
    <col min="11279" max="11279" width="6.81640625" style="3" customWidth="1"/>
    <col min="11280" max="11286" width="6.453125" style="3" customWidth="1"/>
    <col min="11287" max="11287" width="7.453125" style="3" customWidth="1"/>
    <col min="11288" max="11520" width="11.453125" style="3"/>
    <col min="11521" max="11521" width="0.1796875" style="3" customWidth="1"/>
    <col min="11522" max="11522" width="2.54296875" style="3" customWidth="1"/>
    <col min="11523" max="11523" width="15.453125" style="3" customWidth="1"/>
    <col min="11524" max="11524" width="1.453125" style="3" customWidth="1"/>
    <col min="11525" max="11525" width="71.453125" style="3" customWidth="1"/>
    <col min="11526" max="11528" width="6.81640625" style="3" customWidth="1"/>
    <col min="11529" max="11530" width="6.453125" style="3" customWidth="1"/>
    <col min="11531" max="11531" width="6.81640625" style="3" customWidth="1"/>
    <col min="11532" max="11534" width="6.453125" style="3" customWidth="1"/>
    <col min="11535" max="11535" width="6.81640625" style="3" customWidth="1"/>
    <col min="11536" max="11542" width="6.453125" style="3" customWidth="1"/>
    <col min="11543" max="11543" width="7.453125" style="3" customWidth="1"/>
    <col min="11544" max="11776" width="11.453125" style="3"/>
    <col min="11777" max="11777" width="0.1796875" style="3" customWidth="1"/>
    <col min="11778" max="11778" width="2.54296875" style="3" customWidth="1"/>
    <col min="11779" max="11779" width="15.453125" style="3" customWidth="1"/>
    <col min="11780" max="11780" width="1.453125" style="3" customWidth="1"/>
    <col min="11781" max="11781" width="71.453125" style="3" customWidth="1"/>
    <col min="11782" max="11784" width="6.81640625" style="3" customWidth="1"/>
    <col min="11785" max="11786" width="6.453125" style="3" customWidth="1"/>
    <col min="11787" max="11787" width="6.81640625" style="3" customWidth="1"/>
    <col min="11788" max="11790" width="6.453125" style="3" customWidth="1"/>
    <col min="11791" max="11791" width="6.81640625" style="3" customWidth="1"/>
    <col min="11792" max="11798" width="6.453125" style="3" customWidth="1"/>
    <col min="11799" max="11799" width="7.453125" style="3" customWidth="1"/>
    <col min="11800" max="12032" width="11.453125" style="3"/>
    <col min="12033" max="12033" width="0.1796875" style="3" customWidth="1"/>
    <col min="12034" max="12034" width="2.54296875" style="3" customWidth="1"/>
    <col min="12035" max="12035" width="15.453125" style="3" customWidth="1"/>
    <col min="12036" max="12036" width="1.453125" style="3" customWidth="1"/>
    <col min="12037" max="12037" width="71.453125" style="3" customWidth="1"/>
    <col min="12038" max="12040" width="6.81640625" style="3" customWidth="1"/>
    <col min="12041" max="12042" width="6.453125" style="3" customWidth="1"/>
    <col min="12043" max="12043" width="6.81640625" style="3" customWidth="1"/>
    <col min="12044" max="12046" width="6.453125" style="3" customWidth="1"/>
    <col min="12047" max="12047" width="6.81640625" style="3" customWidth="1"/>
    <col min="12048" max="12054" width="6.453125" style="3" customWidth="1"/>
    <col min="12055" max="12055" width="7.453125" style="3" customWidth="1"/>
    <col min="12056" max="12288" width="11.453125" style="3"/>
    <col min="12289" max="12289" width="0.1796875" style="3" customWidth="1"/>
    <col min="12290" max="12290" width="2.54296875" style="3" customWidth="1"/>
    <col min="12291" max="12291" width="15.453125" style="3" customWidth="1"/>
    <col min="12292" max="12292" width="1.453125" style="3" customWidth="1"/>
    <col min="12293" max="12293" width="71.453125" style="3" customWidth="1"/>
    <col min="12294" max="12296" width="6.81640625" style="3" customWidth="1"/>
    <col min="12297" max="12298" width="6.453125" style="3" customWidth="1"/>
    <col min="12299" max="12299" width="6.81640625" style="3" customWidth="1"/>
    <col min="12300" max="12302" width="6.453125" style="3" customWidth="1"/>
    <col min="12303" max="12303" width="6.81640625" style="3" customWidth="1"/>
    <col min="12304" max="12310" width="6.453125" style="3" customWidth="1"/>
    <col min="12311" max="12311" width="7.453125" style="3" customWidth="1"/>
    <col min="12312" max="12544" width="11.453125" style="3"/>
    <col min="12545" max="12545" width="0.1796875" style="3" customWidth="1"/>
    <col min="12546" max="12546" width="2.54296875" style="3" customWidth="1"/>
    <col min="12547" max="12547" width="15.453125" style="3" customWidth="1"/>
    <col min="12548" max="12548" width="1.453125" style="3" customWidth="1"/>
    <col min="12549" max="12549" width="71.453125" style="3" customWidth="1"/>
    <col min="12550" max="12552" width="6.81640625" style="3" customWidth="1"/>
    <col min="12553" max="12554" width="6.453125" style="3" customWidth="1"/>
    <col min="12555" max="12555" width="6.81640625" style="3" customWidth="1"/>
    <col min="12556" max="12558" width="6.453125" style="3" customWidth="1"/>
    <col min="12559" max="12559" width="6.81640625" style="3" customWidth="1"/>
    <col min="12560" max="12566" width="6.453125" style="3" customWidth="1"/>
    <col min="12567" max="12567" width="7.453125" style="3" customWidth="1"/>
    <col min="12568" max="12800" width="11.453125" style="3"/>
    <col min="12801" max="12801" width="0.1796875" style="3" customWidth="1"/>
    <col min="12802" max="12802" width="2.54296875" style="3" customWidth="1"/>
    <col min="12803" max="12803" width="15.453125" style="3" customWidth="1"/>
    <col min="12804" max="12804" width="1.453125" style="3" customWidth="1"/>
    <col min="12805" max="12805" width="71.453125" style="3" customWidth="1"/>
    <col min="12806" max="12808" width="6.81640625" style="3" customWidth="1"/>
    <col min="12809" max="12810" width="6.453125" style="3" customWidth="1"/>
    <col min="12811" max="12811" width="6.81640625" style="3" customWidth="1"/>
    <col min="12812" max="12814" width="6.453125" style="3" customWidth="1"/>
    <col min="12815" max="12815" width="6.81640625" style="3" customWidth="1"/>
    <col min="12816" max="12822" width="6.453125" style="3" customWidth="1"/>
    <col min="12823" max="12823" width="7.453125" style="3" customWidth="1"/>
    <col min="12824" max="13056" width="11.453125" style="3"/>
    <col min="13057" max="13057" width="0.1796875" style="3" customWidth="1"/>
    <col min="13058" max="13058" width="2.54296875" style="3" customWidth="1"/>
    <col min="13059" max="13059" width="15.453125" style="3" customWidth="1"/>
    <col min="13060" max="13060" width="1.453125" style="3" customWidth="1"/>
    <col min="13061" max="13061" width="71.453125" style="3" customWidth="1"/>
    <col min="13062" max="13064" width="6.81640625" style="3" customWidth="1"/>
    <col min="13065" max="13066" width="6.453125" style="3" customWidth="1"/>
    <col min="13067" max="13067" width="6.81640625" style="3" customWidth="1"/>
    <col min="13068" max="13070" width="6.453125" style="3" customWidth="1"/>
    <col min="13071" max="13071" width="6.81640625" style="3" customWidth="1"/>
    <col min="13072" max="13078" width="6.453125" style="3" customWidth="1"/>
    <col min="13079" max="13079" width="7.453125" style="3" customWidth="1"/>
    <col min="13080" max="13312" width="11.453125" style="3"/>
    <col min="13313" max="13313" width="0.1796875" style="3" customWidth="1"/>
    <col min="13314" max="13314" width="2.54296875" style="3" customWidth="1"/>
    <col min="13315" max="13315" width="15.453125" style="3" customWidth="1"/>
    <col min="13316" max="13316" width="1.453125" style="3" customWidth="1"/>
    <col min="13317" max="13317" width="71.453125" style="3" customWidth="1"/>
    <col min="13318" max="13320" width="6.81640625" style="3" customWidth="1"/>
    <col min="13321" max="13322" width="6.453125" style="3" customWidth="1"/>
    <col min="13323" max="13323" width="6.81640625" style="3" customWidth="1"/>
    <col min="13324" max="13326" width="6.453125" style="3" customWidth="1"/>
    <col min="13327" max="13327" width="6.81640625" style="3" customWidth="1"/>
    <col min="13328" max="13334" width="6.453125" style="3" customWidth="1"/>
    <col min="13335" max="13335" width="7.453125" style="3" customWidth="1"/>
    <col min="13336" max="13568" width="11.453125" style="3"/>
    <col min="13569" max="13569" width="0.1796875" style="3" customWidth="1"/>
    <col min="13570" max="13570" width="2.54296875" style="3" customWidth="1"/>
    <col min="13571" max="13571" width="15.453125" style="3" customWidth="1"/>
    <col min="13572" max="13572" width="1.453125" style="3" customWidth="1"/>
    <col min="13573" max="13573" width="71.453125" style="3" customWidth="1"/>
    <col min="13574" max="13576" width="6.81640625" style="3" customWidth="1"/>
    <col min="13577" max="13578" width="6.453125" style="3" customWidth="1"/>
    <col min="13579" max="13579" width="6.81640625" style="3" customWidth="1"/>
    <col min="13580" max="13582" width="6.453125" style="3" customWidth="1"/>
    <col min="13583" max="13583" width="6.81640625" style="3" customWidth="1"/>
    <col min="13584" max="13590" width="6.453125" style="3" customWidth="1"/>
    <col min="13591" max="13591" width="7.453125" style="3" customWidth="1"/>
    <col min="13592" max="13824" width="11.453125" style="3"/>
    <col min="13825" max="13825" width="0.1796875" style="3" customWidth="1"/>
    <col min="13826" max="13826" width="2.54296875" style="3" customWidth="1"/>
    <col min="13827" max="13827" width="15.453125" style="3" customWidth="1"/>
    <col min="13828" max="13828" width="1.453125" style="3" customWidth="1"/>
    <col min="13829" max="13829" width="71.453125" style="3" customWidth="1"/>
    <col min="13830" max="13832" width="6.81640625" style="3" customWidth="1"/>
    <col min="13833" max="13834" width="6.453125" style="3" customWidth="1"/>
    <col min="13835" max="13835" width="6.81640625" style="3" customWidth="1"/>
    <col min="13836" max="13838" width="6.453125" style="3" customWidth="1"/>
    <col min="13839" max="13839" width="6.81640625" style="3" customWidth="1"/>
    <col min="13840" max="13846" width="6.453125" style="3" customWidth="1"/>
    <col min="13847" max="13847" width="7.453125" style="3" customWidth="1"/>
    <col min="13848" max="14080" width="11.453125" style="3"/>
    <col min="14081" max="14081" width="0.1796875" style="3" customWidth="1"/>
    <col min="14082" max="14082" width="2.54296875" style="3" customWidth="1"/>
    <col min="14083" max="14083" width="15.453125" style="3" customWidth="1"/>
    <col min="14084" max="14084" width="1.453125" style="3" customWidth="1"/>
    <col min="14085" max="14085" width="71.453125" style="3" customWidth="1"/>
    <col min="14086" max="14088" width="6.81640625" style="3" customWidth="1"/>
    <col min="14089" max="14090" width="6.453125" style="3" customWidth="1"/>
    <col min="14091" max="14091" width="6.81640625" style="3" customWidth="1"/>
    <col min="14092" max="14094" width="6.453125" style="3" customWidth="1"/>
    <col min="14095" max="14095" width="6.81640625" style="3" customWidth="1"/>
    <col min="14096" max="14102" width="6.453125" style="3" customWidth="1"/>
    <col min="14103" max="14103" width="7.453125" style="3" customWidth="1"/>
    <col min="14104" max="14336" width="11.453125" style="3"/>
    <col min="14337" max="14337" width="0.1796875" style="3" customWidth="1"/>
    <col min="14338" max="14338" width="2.54296875" style="3" customWidth="1"/>
    <col min="14339" max="14339" width="15.453125" style="3" customWidth="1"/>
    <col min="14340" max="14340" width="1.453125" style="3" customWidth="1"/>
    <col min="14341" max="14341" width="71.453125" style="3" customWidth="1"/>
    <col min="14342" max="14344" width="6.81640625" style="3" customWidth="1"/>
    <col min="14345" max="14346" width="6.453125" style="3" customWidth="1"/>
    <col min="14347" max="14347" width="6.81640625" style="3" customWidth="1"/>
    <col min="14348" max="14350" width="6.453125" style="3" customWidth="1"/>
    <col min="14351" max="14351" width="6.81640625" style="3" customWidth="1"/>
    <col min="14352" max="14358" width="6.453125" style="3" customWidth="1"/>
    <col min="14359" max="14359" width="7.453125" style="3" customWidth="1"/>
    <col min="14360" max="14592" width="11.453125" style="3"/>
    <col min="14593" max="14593" width="0.1796875" style="3" customWidth="1"/>
    <col min="14594" max="14594" width="2.54296875" style="3" customWidth="1"/>
    <col min="14595" max="14595" width="15.453125" style="3" customWidth="1"/>
    <col min="14596" max="14596" width="1.453125" style="3" customWidth="1"/>
    <col min="14597" max="14597" width="71.453125" style="3" customWidth="1"/>
    <col min="14598" max="14600" width="6.81640625" style="3" customWidth="1"/>
    <col min="14601" max="14602" width="6.453125" style="3" customWidth="1"/>
    <col min="14603" max="14603" width="6.81640625" style="3" customWidth="1"/>
    <col min="14604" max="14606" width="6.453125" style="3" customWidth="1"/>
    <col min="14607" max="14607" width="6.81640625" style="3" customWidth="1"/>
    <col min="14608" max="14614" width="6.453125" style="3" customWidth="1"/>
    <col min="14615" max="14615" width="7.453125" style="3" customWidth="1"/>
    <col min="14616" max="14848" width="11.453125" style="3"/>
    <col min="14849" max="14849" width="0.1796875" style="3" customWidth="1"/>
    <col min="14850" max="14850" width="2.54296875" style="3" customWidth="1"/>
    <col min="14851" max="14851" width="15.453125" style="3" customWidth="1"/>
    <col min="14852" max="14852" width="1.453125" style="3" customWidth="1"/>
    <col min="14853" max="14853" width="71.453125" style="3" customWidth="1"/>
    <col min="14854" max="14856" width="6.81640625" style="3" customWidth="1"/>
    <col min="14857" max="14858" width="6.453125" style="3" customWidth="1"/>
    <col min="14859" max="14859" width="6.81640625" style="3" customWidth="1"/>
    <col min="14860" max="14862" width="6.453125" style="3" customWidth="1"/>
    <col min="14863" max="14863" width="6.81640625" style="3" customWidth="1"/>
    <col min="14864" max="14870" width="6.453125" style="3" customWidth="1"/>
    <col min="14871" max="14871" width="7.453125" style="3" customWidth="1"/>
    <col min="14872" max="15104" width="11.453125" style="3"/>
    <col min="15105" max="15105" width="0.1796875" style="3" customWidth="1"/>
    <col min="15106" max="15106" width="2.54296875" style="3" customWidth="1"/>
    <col min="15107" max="15107" width="15.453125" style="3" customWidth="1"/>
    <col min="15108" max="15108" width="1.453125" style="3" customWidth="1"/>
    <col min="15109" max="15109" width="71.453125" style="3" customWidth="1"/>
    <col min="15110" max="15112" width="6.81640625" style="3" customWidth="1"/>
    <col min="15113" max="15114" width="6.453125" style="3" customWidth="1"/>
    <col min="15115" max="15115" width="6.81640625" style="3" customWidth="1"/>
    <col min="15116" max="15118" width="6.453125" style="3" customWidth="1"/>
    <col min="15119" max="15119" width="6.81640625" style="3" customWidth="1"/>
    <col min="15120" max="15126" width="6.453125" style="3" customWidth="1"/>
    <col min="15127" max="15127" width="7.453125" style="3" customWidth="1"/>
    <col min="15128" max="15360" width="11.453125" style="3"/>
    <col min="15361" max="15361" width="0.1796875" style="3" customWidth="1"/>
    <col min="15362" max="15362" width="2.54296875" style="3" customWidth="1"/>
    <col min="15363" max="15363" width="15.453125" style="3" customWidth="1"/>
    <col min="15364" max="15364" width="1.453125" style="3" customWidth="1"/>
    <col min="15365" max="15365" width="71.453125" style="3" customWidth="1"/>
    <col min="15366" max="15368" width="6.81640625" style="3" customWidth="1"/>
    <col min="15369" max="15370" width="6.453125" style="3" customWidth="1"/>
    <col min="15371" max="15371" width="6.81640625" style="3" customWidth="1"/>
    <col min="15372" max="15374" width="6.453125" style="3" customWidth="1"/>
    <col min="15375" max="15375" width="6.81640625" style="3" customWidth="1"/>
    <col min="15376" max="15382" width="6.453125" style="3" customWidth="1"/>
    <col min="15383" max="15383" width="7.453125" style="3" customWidth="1"/>
    <col min="15384" max="15616" width="11.453125" style="3"/>
    <col min="15617" max="15617" width="0.1796875" style="3" customWidth="1"/>
    <col min="15618" max="15618" width="2.54296875" style="3" customWidth="1"/>
    <col min="15619" max="15619" width="15.453125" style="3" customWidth="1"/>
    <col min="15620" max="15620" width="1.453125" style="3" customWidth="1"/>
    <col min="15621" max="15621" width="71.453125" style="3" customWidth="1"/>
    <col min="15622" max="15624" width="6.81640625" style="3" customWidth="1"/>
    <col min="15625" max="15626" width="6.453125" style="3" customWidth="1"/>
    <col min="15627" max="15627" width="6.81640625" style="3" customWidth="1"/>
    <col min="15628" max="15630" width="6.453125" style="3" customWidth="1"/>
    <col min="15631" max="15631" width="6.81640625" style="3" customWidth="1"/>
    <col min="15632" max="15638" width="6.453125" style="3" customWidth="1"/>
    <col min="15639" max="15639" width="7.453125" style="3" customWidth="1"/>
    <col min="15640" max="15872" width="11.453125" style="3"/>
    <col min="15873" max="15873" width="0.1796875" style="3" customWidth="1"/>
    <col min="15874" max="15874" width="2.54296875" style="3" customWidth="1"/>
    <col min="15875" max="15875" width="15.453125" style="3" customWidth="1"/>
    <col min="15876" max="15876" width="1.453125" style="3" customWidth="1"/>
    <col min="15877" max="15877" width="71.453125" style="3" customWidth="1"/>
    <col min="15878" max="15880" width="6.81640625" style="3" customWidth="1"/>
    <col min="15881" max="15882" width="6.453125" style="3" customWidth="1"/>
    <col min="15883" max="15883" width="6.81640625" style="3" customWidth="1"/>
    <col min="15884" max="15886" width="6.453125" style="3" customWidth="1"/>
    <col min="15887" max="15887" width="6.81640625" style="3" customWidth="1"/>
    <col min="15888" max="15894" width="6.453125" style="3" customWidth="1"/>
    <col min="15895" max="15895" width="7.453125" style="3" customWidth="1"/>
    <col min="15896" max="16128" width="11.453125" style="3"/>
    <col min="16129" max="16129" width="0.1796875" style="3" customWidth="1"/>
    <col min="16130" max="16130" width="2.54296875" style="3" customWidth="1"/>
    <col min="16131" max="16131" width="15.453125" style="3" customWidth="1"/>
    <col min="16132" max="16132" width="1.453125" style="3" customWidth="1"/>
    <col min="16133" max="16133" width="71.453125" style="3" customWidth="1"/>
    <col min="16134" max="16136" width="6.81640625" style="3" customWidth="1"/>
    <col min="16137" max="16138" width="6.453125" style="3" customWidth="1"/>
    <col min="16139" max="16139" width="6.81640625" style="3" customWidth="1"/>
    <col min="16140" max="16142" width="6.453125" style="3" customWidth="1"/>
    <col min="16143" max="16143" width="6.81640625" style="3" customWidth="1"/>
    <col min="16144" max="16150" width="6.453125" style="3" customWidth="1"/>
    <col min="16151" max="16151" width="7.453125" style="3" customWidth="1"/>
    <col min="16152" max="16384" width="11.453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2020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6" t="s">
        <v>201</v>
      </c>
      <c r="E7" s="5"/>
    </row>
    <row r="8" spans="3:21" ht="12.75" customHeight="1">
      <c r="C8" s="196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57"/>
      <c r="E9" s="5"/>
    </row>
    <row r="10" spans="3:21" ht="12.75" customHeight="1">
      <c r="C10" s="26"/>
      <c r="E10" s="5"/>
    </row>
    <row r="11" spans="3:21" ht="12.75" customHeight="1"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4:5" ht="12.75" customHeight="1">
      <c r="E17" s="5"/>
    </row>
    <row r="18" spans="4:5" ht="12.75" customHeight="1">
      <c r="E18" s="5"/>
    </row>
    <row r="19" spans="4:5" ht="12.75" customHeight="1">
      <c r="E19" s="5"/>
    </row>
    <row r="20" spans="4:5" ht="12.75" customHeight="1">
      <c r="E20" s="5"/>
    </row>
    <row r="21" spans="4:5" ht="12.75" customHeight="1">
      <c r="E21" s="5"/>
    </row>
    <row r="22" spans="4:5" ht="12.75" customHeight="1">
      <c r="E22" s="5"/>
    </row>
    <row r="23" spans="4:5" ht="12.75" customHeight="1">
      <c r="E23" s="5"/>
    </row>
    <row r="24" spans="4:5" ht="12.75" customHeight="1">
      <c r="E24" s="8"/>
    </row>
    <row r="25" spans="4:5" ht="12.75" customHeight="1">
      <c r="E25" s="5"/>
    </row>
    <row r="26" spans="4:5" ht="12.75" customHeight="1">
      <c r="D26" s="3"/>
    </row>
    <row r="27" spans="4:5" ht="12.75" customHeight="1">
      <c r="D27" s="3"/>
    </row>
    <row r="28" spans="4:5" ht="12.75" customHeight="1">
      <c r="D28" s="3"/>
    </row>
    <row r="29" spans="4:5">
      <c r="D29" s="3"/>
    </row>
    <row r="30" spans="4:5">
      <c r="D30" s="3"/>
    </row>
    <row r="31" spans="4:5">
      <c r="D31" s="3"/>
    </row>
    <row r="32" spans="4:5">
      <c r="D32" s="3"/>
    </row>
    <row r="33" spans="4:5">
      <c r="D33" s="3"/>
    </row>
    <row r="34" spans="4:5">
      <c r="D34" s="3"/>
    </row>
    <row r="35" spans="4:5">
      <c r="D35" s="3"/>
    </row>
    <row r="36" spans="4:5">
      <c r="D36" s="3"/>
    </row>
    <row r="37" spans="4:5">
      <c r="D37" s="3"/>
    </row>
    <row r="38" spans="4:5">
      <c r="D38" s="3"/>
    </row>
    <row r="39" spans="4:5">
      <c r="D39" s="3"/>
    </row>
    <row r="40" spans="4:5">
      <c r="D40" s="3"/>
    </row>
    <row r="41" spans="4:5">
      <c r="D41" s="3"/>
    </row>
    <row r="42" spans="4:5">
      <c r="D42" s="3"/>
    </row>
    <row r="43" spans="4:5">
      <c r="D43" s="3"/>
    </row>
    <row r="44" spans="4:5">
      <c r="E44" s="30"/>
    </row>
  </sheetData>
  <mergeCells count="1">
    <mergeCell ref="C7:C8"/>
  </mergeCells>
  <hyperlinks>
    <hyperlink ref="C4" location="Indice!A1" display="Indice!A1" xr:uid="{00000000-0004-0000-0F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8"/>
  <dimension ref="C1:U31"/>
  <sheetViews>
    <sheetView showGridLines="0" showRowColHeaders="0" zoomScale="57" zoomScaleNormal="57" workbookViewId="0">
      <selection activeCell="C18" sqref="C18"/>
    </sheetView>
  </sheetViews>
  <sheetFormatPr baseColWidth="10" defaultRowHeight="10"/>
  <cols>
    <col min="1" max="1" width="0.1796875" style="3" customWidth="1"/>
    <col min="2" max="2" width="2.54296875" style="3" customWidth="1"/>
    <col min="3" max="3" width="23.54296875" style="3" customWidth="1"/>
    <col min="4" max="4" width="1.453125" style="4" customWidth="1"/>
    <col min="5" max="5" width="107.81640625" style="3" customWidth="1"/>
    <col min="6" max="8" width="6.81640625" style="3" customWidth="1"/>
    <col min="9" max="10" width="6.453125" style="3" customWidth="1"/>
    <col min="11" max="11" width="6.81640625" style="3" customWidth="1"/>
    <col min="12" max="14" width="6.453125" style="3" customWidth="1"/>
    <col min="15" max="15" width="6.81640625" style="3" customWidth="1"/>
    <col min="16" max="22" width="6.453125" style="3" customWidth="1"/>
    <col min="23" max="23" width="7.453125" style="3" customWidth="1"/>
    <col min="24" max="256" width="11.453125" style="3"/>
    <col min="257" max="257" width="0.1796875" style="3" customWidth="1"/>
    <col min="258" max="258" width="2.54296875" style="3" customWidth="1"/>
    <col min="259" max="259" width="15.453125" style="3" customWidth="1"/>
    <col min="260" max="260" width="1.453125" style="3" customWidth="1"/>
    <col min="261" max="261" width="71.453125" style="3" customWidth="1"/>
    <col min="262" max="264" width="6.81640625" style="3" customWidth="1"/>
    <col min="265" max="266" width="6.453125" style="3" customWidth="1"/>
    <col min="267" max="267" width="6.81640625" style="3" customWidth="1"/>
    <col min="268" max="270" width="6.453125" style="3" customWidth="1"/>
    <col min="271" max="271" width="6.81640625" style="3" customWidth="1"/>
    <col min="272" max="278" width="6.453125" style="3" customWidth="1"/>
    <col min="279" max="279" width="7.453125" style="3" customWidth="1"/>
    <col min="280" max="512" width="11.453125" style="3"/>
    <col min="513" max="513" width="0.1796875" style="3" customWidth="1"/>
    <col min="514" max="514" width="2.54296875" style="3" customWidth="1"/>
    <col min="515" max="515" width="15.453125" style="3" customWidth="1"/>
    <col min="516" max="516" width="1.453125" style="3" customWidth="1"/>
    <col min="517" max="517" width="71.453125" style="3" customWidth="1"/>
    <col min="518" max="520" width="6.81640625" style="3" customWidth="1"/>
    <col min="521" max="522" width="6.453125" style="3" customWidth="1"/>
    <col min="523" max="523" width="6.81640625" style="3" customWidth="1"/>
    <col min="524" max="526" width="6.453125" style="3" customWidth="1"/>
    <col min="527" max="527" width="6.81640625" style="3" customWidth="1"/>
    <col min="528" max="534" width="6.453125" style="3" customWidth="1"/>
    <col min="535" max="535" width="7.453125" style="3" customWidth="1"/>
    <col min="536" max="768" width="11.453125" style="3"/>
    <col min="769" max="769" width="0.1796875" style="3" customWidth="1"/>
    <col min="770" max="770" width="2.54296875" style="3" customWidth="1"/>
    <col min="771" max="771" width="15.453125" style="3" customWidth="1"/>
    <col min="772" max="772" width="1.453125" style="3" customWidth="1"/>
    <col min="773" max="773" width="71.453125" style="3" customWidth="1"/>
    <col min="774" max="776" width="6.81640625" style="3" customWidth="1"/>
    <col min="777" max="778" width="6.453125" style="3" customWidth="1"/>
    <col min="779" max="779" width="6.81640625" style="3" customWidth="1"/>
    <col min="780" max="782" width="6.453125" style="3" customWidth="1"/>
    <col min="783" max="783" width="6.81640625" style="3" customWidth="1"/>
    <col min="784" max="790" width="6.453125" style="3" customWidth="1"/>
    <col min="791" max="791" width="7.453125" style="3" customWidth="1"/>
    <col min="792" max="1024" width="11.453125" style="3"/>
    <col min="1025" max="1025" width="0.1796875" style="3" customWidth="1"/>
    <col min="1026" max="1026" width="2.54296875" style="3" customWidth="1"/>
    <col min="1027" max="1027" width="15.453125" style="3" customWidth="1"/>
    <col min="1028" max="1028" width="1.453125" style="3" customWidth="1"/>
    <col min="1029" max="1029" width="71.453125" style="3" customWidth="1"/>
    <col min="1030" max="1032" width="6.81640625" style="3" customWidth="1"/>
    <col min="1033" max="1034" width="6.453125" style="3" customWidth="1"/>
    <col min="1035" max="1035" width="6.81640625" style="3" customWidth="1"/>
    <col min="1036" max="1038" width="6.453125" style="3" customWidth="1"/>
    <col min="1039" max="1039" width="6.81640625" style="3" customWidth="1"/>
    <col min="1040" max="1046" width="6.453125" style="3" customWidth="1"/>
    <col min="1047" max="1047" width="7.453125" style="3" customWidth="1"/>
    <col min="1048" max="1280" width="11.453125" style="3"/>
    <col min="1281" max="1281" width="0.1796875" style="3" customWidth="1"/>
    <col min="1282" max="1282" width="2.54296875" style="3" customWidth="1"/>
    <col min="1283" max="1283" width="15.453125" style="3" customWidth="1"/>
    <col min="1284" max="1284" width="1.453125" style="3" customWidth="1"/>
    <col min="1285" max="1285" width="71.453125" style="3" customWidth="1"/>
    <col min="1286" max="1288" width="6.81640625" style="3" customWidth="1"/>
    <col min="1289" max="1290" width="6.453125" style="3" customWidth="1"/>
    <col min="1291" max="1291" width="6.81640625" style="3" customWidth="1"/>
    <col min="1292" max="1294" width="6.453125" style="3" customWidth="1"/>
    <col min="1295" max="1295" width="6.81640625" style="3" customWidth="1"/>
    <col min="1296" max="1302" width="6.453125" style="3" customWidth="1"/>
    <col min="1303" max="1303" width="7.453125" style="3" customWidth="1"/>
    <col min="1304" max="1536" width="11.453125" style="3"/>
    <col min="1537" max="1537" width="0.1796875" style="3" customWidth="1"/>
    <col min="1538" max="1538" width="2.54296875" style="3" customWidth="1"/>
    <col min="1539" max="1539" width="15.453125" style="3" customWidth="1"/>
    <col min="1540" max="1540" width="1.453125" style="3" customWidth="1"/>
    <col min="1541" max="1541" width="71.453125" style="3" customWidth="1"/>
    <col min="1542" max="1544" width="6.81640625" style="3" customWidth="1"/>
    <col min="1545" max="1546" width="6.453125" style="3" customWidth="1"/>
    <col min="1547" max="1547" width="6.81640625" style="3" customWidth="1"/>
    <col min="1548" max="1550" width="6.453125" style="3" customWidth="1"/>
    <col min="1551" max="1551" width="6.81640625" style="3" customWidth="1"/>
    <col min="1552" max="1558" width="6.453125" style="3" customWidth="1"/>
    <col min="1559" max="1559" width="7.453125" style="3" customWidth="1"/>
    <col min="1560" max="1792" width="11.453125" style="3"/>
    <col min="1793" max="1793" width="0.1796875" style="3" customWidth="1"/>
    <col min="1794" max="1794" width="2.54296875" style="3" customWidth="1"/>
    <col min="1795" max="1795" width="15.453125" style="3" customWidth="1"/>
    <col min="1796" max="1796" width="1.453125" style="3" customWidth="1"/>
    <col min="1797" max="1797" width="71.453125" style="3" customWidth="1"/>
    <col min="1798" max="1800" width="6.81640625" style="3" customWidth="1"/>
    <col min="1801" max="1802" width="6.453125" style="3" customWidth="1"/>
    <col min="1803" max="1803" width="6.81640625" style="3" customWidth="1"/>
    <col min="1804" max="1806" width="6.453125" style="3" customWidth="1"/>
    <col min="1807" max="1807" width="6.81640625" style="3" customWidth="1"/>
    <col min="1808" max="1814" width="6.453125" style="3" customWidth="1"/>
    <col min="1815" max="1815" width="7.453125" style="3" customWidth="1"/>
    <col min="1816" max="2048" width="11.453125" style="3"/>
    <col min="2049" max="2049" width="0.1796875" style="3" customWidth="1"/>
    <col min="2050" max="2050" width="2.54296875" style="3" customWidth="1"/>
    <col min="2051" max="2051" width="15.453125" style="3" customWidth="1"/>
    <col min="2052" max="2052" width="1.453125" style="3" customWidth="1"/>
    <col min="2053" max="2053" width="71.453125" style="3" customWidth="1"/>
    <col min="2054" max="2056" width="6.81640625" style="3" customWidth="1"/>
    <col min="2057" max="2058" width="6.453125" style="3" customWidth="1"/>
    <col min="2059" max="2059" width="6.81640625" style="3" customWidth="1"/>
    <col min="2060" max="2062" width="6.453125" style="3" customWidth="1"/>
    <col min="2063" max="2063" width="6.81640625" style="3" customWidth="1"/>
    <col min="2064" max="2070" width="6.453125" style="3" customWidth="1"/>
    <col min="2071" max="2071" width="7.453125" style="3" customWidth="1"/>
    <col min="2072" max="2304" width="11.453125" style="3"/>
    <col min="2305" max="2305" width="0.1796875" style="3" customWidth="1"/>
    <col min="2306" max="2306" width="2.54296875" style="3" customWidth="1"/>
    <col min="2307" max="2307" width="15.453125" style="3" customWidth="1"/>
    <col min="2308" max="2308" width="1.453125" style="3" customWidth="1"/>
    <col min="2309" max="2309" width="71.453125" style="3" customWidth="1"/>
    <col min="2310" max="2312" width="6.81640625" style="3" customWidth="1"/>
    <col min="2313" max="2314" width="6.453125" style="3" customWidth="1"/>
    <col min="2315" max="2315" width="6.81640625" style="3" customWidth="1"/>
    <col min="2316" max="2318" width="6.453125" style="3" customWidth="1"/>
    <col min="2319" max="2319" width="6.81640625" style="3" customWidth="1"/>
    <col min="2320" max="2326" width="6.453125" style="3" customWidth="1"/>
    <col min="2327" max="2327" width="7.453125" style="3" customWidth="1"/>
    <col min="2328" max="2560" width="11.453125" style="3"/>
    <col min="2561" max="2561" width="0.1796875" style="3" customWidth="1"/>
    <col min="2562" max="2562" width="2.54296875" style="3" customWidth="1"/>
    <col min="2563" max="2563" width="15.453125" style="3" customWidth="1"/>
    <col min="2564" max="2564" width="1.453125" style="3" customWidth="1"/>
    <col min="2565" max="2565" width="71.453125" style="3" customWidth="1"/>
    <col min="2566" max="2568" width="6.81640625" style="3" customWidth="1"/>
    <col min="2569" max="2570" width="6.453125" style="3" customWidth="1"/>
    <col min="2571" max="2571" width="6.81640625" style="3" customWidth="1"/>
    <col min="2572" max="2574" width="6.453125" style="3" customWidth="1"/>
    <col min="2575" max="2575" width="6.81640625" style="3" customWidth="1"/>
    <col min="2576" max="2582" width="6.453125" style="3" customWidth="1"/>
    <col min="2583" max="2583" width="7.453125" style="3" customWidth="1"/>
    <col min="2584" max="2816" width="11.453125" style="3"/>
    <col min="2817" max="2817" width="0.1796875" style="3" customWidth="1"/>
    <col min="2818" max="2818" width="2.54296875" style="3" customWidth="1"/>
    <col min="2819" max="2819" width="15.453125" style="3" customWidth="1"/>
    <col min="2820" max="2820" width="1.453125" style="3" customWidth="1"/>
    <col min="2821" max="2821" width="71.453125" style="3" customWidth="1"/>
    <col min="2822" max="2824" width="6.81640625" style="3" customWidth="1"/>
    <col min="2825" max="2826" width="6.453125" style="3" customWidth="1"/>
    <col min="2827" max="2827" width="6.81640625" style="3" customWidth="1"/>
    <col min="2828" max="2830" width="6.453125" style="3" customWidth="1"/>
    <col min="2831" max="2831" width="6.81640625" style="3" customWidth="1"/>
    <col min="2832" max="2838" width="6.453125" style="3" customWidth="1"/>
    <col min="2839" max="2839" width="7.453125" style="3" customWidth="1"/>
    <col min="2840" max="3072" width="11.453125" style="3"/>
    <col min="3073" max="3073" width="0.1796875" style="3" customWidth="1"/>
    <col min="3074" max="3074" width="2.54296875" style="3" customWidth="1"/>
    <col min="3075" max="3075" width="15.453125" style="3" customWidth="1"/>
    <col min="3076" max="3076" width="1.453125" style="3" customWidth="1"/>
    <col min="3077" max="3077" width="71.453125" style="3" customWidth="1"/>
    <col min="3078" max="3080" width="6.81640625" style="3" customWidth="1"/>
    <col min="3081" max="3082" width="6.453125" style="3" customWidth="1"/>
    <col min="3083" max="3083" width="6.81640625" style="3" customWidth="1"/>
    <col min="3084" max="3086" width="6.453125" style="3" customWidth="1"/>
    <col min="3087" max="3087" width="6.81640625" style="3" customWidth="1"/>
    <col min="3088" max="3094" width="6.453125" style="3" customWidth="1"/>
    <col min="3095" max="3095" width="7.453125" style="3" customWidth="1"/>
    <col min="3096" max="3328" width="11.453125" style="3"/>
    <col min="3329" max="3329" width="0.1796875" style="3" customWidth="1"/>
    <col min="3330" max="3330" width="2.54296875" style="3" customWidth="1"/>
    <col min="3331" max="3331" width="15.453125" style="3" customWidth="1"/>
    <col min="3332" max="3332" width="1.453125" style="3" customWidth="1"/>
    <col min="3333" max="3333" width="71.453125" style="3" customWidth="1"/>
    <col min="3334" max="3336" width="6.81640625" style="3" customWidth="1"/>
    <col min="3337" max="3338" width="6.453125" style="3" customWidth="1"/>
    <col min="3339" max="3339" width="6.81640625" style="3" customWidth="1"/>
    <col min="3340" max="3342" width="6.453125" style="3" customWidth="1"/>
    <col min="3343" max="3343" width="6.81640625" style="3" customWidth="1"/>
    <col min="3344" max="3350" width="6.453125" style="3" customWidth="1"/>
    <col min="3351" max="3351" width="7.453125" style="3" customWidth="1"/>
    <col min="3352" max="3584" width="11.453125" style="3"/>
    <col min="3585" max="3585" width="0.1796875" style="3" customWidth="1"/>
    <col min="3586" max="3586" width="2.54296875" style="3" customWidth="1"/>
    <col min="3587" max="3587" width="15.453125" style="3" customWidth="1"/>
    <col min="3588" max="3588" width="1.453125" style="3" customWidth="1"/>
    <col min="3589" max="3589" width="71.453125" style="3" customWidth="1"/>
    <col min="3590" max="3592" width="6.81640625" style="3" customWidth="1"/>
    <col min="3593" max="3594" width="6.453125" style="3" customWidth="1"/>
    <col min="3595" max="3595" width="6.81640625" style="3" customWidth="1"/>
    <col min="3596" max="3598" width="6.453125" style="3" customWidth="1"/>
    <col min="3599" max="3599" width="6.81640625" style="3" customWidth="1"/>
    <col min="3600" max="3606" width="6.453125" style="3" customWidth="1"/>
    <col min="3607" max="3607" width="7.453125" style="3" customWidth="1"/>
    <col min="3608" max="3840" width="11.453125" style="3"/>
    <col min="3841" max="3841" width="0.1796875" style="3" customWidth="1"/>
    <col min="3842" max="3842" width="2.54296875" style="3" customWidth="1"/>
    <col min="3843" max="3843" width="15.453125" style="3" customWidth="1"/>
    <col min="3844" max="3844" width="1.453125" style="3" customWidth="1"/>
    <col min="3845" max="3845" width="71.453125" style="3" customWidth="1"/>
    <col min="3846" max="3848" width="6.81640625" style="3" customWidth="1"/>
    <col min="3849" max="3850" width="6.453125" style="3" customWidth="1"/>
    <col min="3851" max="3851" width="6.81640625" style="3" customWidth="1"/>
    <col min="3852" max="3854" width="6.453125" style="3" customWidth="1"/>
    <col min="3855" max="3855" width="6.81640625" style="3" customWidth="1"/>
    <col min="3856" max="3862" width="6.453125" style="3" customWidth="1"/>
    <col min="3863" max="3863" width="7.453125" style="3" customWidth="1"/>
    <col min="3864" max="4096" width="11.453125" style="3"/>
    <col min="4097" max="4097" width="0.1796875" style="3" customWidth="1"/>
    <col min="4098" max="4098" width="2.54296875" style="3" customWidth="1"/>
    <col min="4099" max="4099" width="15.453125" style="3" customWidth="1"/>
    <col min="4100" max="4100" width="1.453125" style="3" customWidth="1"/>
    <col min="4101" max="4101" width="71.453125" style="3" customWidth="1"/>
    <col min="4102" max="4104" width="6.81640625" style="3" customWidth="1"/>
    <col min="4105" max="4106" width="6.453125" style="3" customWidth="1"/>
    <col min="4107" max="4107" width="6.81640625" style="3" customWidth="1"/>
    <col min="4108" max="4110" width="6.453125" style="3" customWidth="1"/>
    <col min="4111" max="4111" width="6.81640625" style="3" customWidth="1"/>
    <col min="4112" max="4118" width="6.453125" style="3" customWidth="1"/>
    <col min="4119" max="4119" width="7.453125" style="3" customWidth="1"/>
    <col min="4120" max="4352" width="11.453125" style="3"/>
    <col min="4353" max="4353" width="0.1796875" style="3" customWidth="1"/>
    <col min="4354" max="4354" width="2.54296875" style="3" customWidth="1"/>
    <col min="4355" max="4355" width="15.453125" style="3" customWidth="1"/>
    <col min="4356" max="4356" width="1.453125" style="3" customWidth="1"/>
    <col min="4357" max="4357" width="71.453125" style="3" customWidth="1"/>
    <col min="4358" max="4360" width="6.81640625" style="3" customWidth="1"/>
    <col min="4361" max="4362" width="6.453125" style="3" customWidth="1"/>
    <col min="4363" max="4363" width="6.81640625" style="3" customWidth="1"/>
    <col min="4364" max="4366" width="6.453125" style="3" customWidth="1"/>
    <col min="4367" max="4367" width="6.81640625" style="3" customWidth="1"/>
    <col min="4368" max="4374" width="6.453125" style="3" customWidth="1"/>
    <col min="4375" max="4375" width="7.453125" style="3" customWidth="1"/>
    <col min="4376" max="4608" width="11.453125" style="3"/>
    <col min="4609" max="4609" width="0.1796875" style="3" customWidth="1"/>
    <col min="4610" max="4610" width="2.54296875" style="3" customWidth="1"/>
    <col min="4611" max="4611" width="15.453125" style="3" customWidth="1"/>
    <col min="4612" max="4612" width="1.453125" style="3" customWidth="1"/>
    <col min="4613" max="4613" width="71.453125" style="3" customWidth="1"/>
    <col min="4614" max="4616" width="6.81640625" style="3" customWidth="1"/>
    <col min="4617" max="4618" width="6.453125" style="3" customWidth="1"/>
    <col min="4619" max="4619" width="6.81640625" style="3" customWidth="1"/>
    <col min="4620" max="4622" width="6.453125" style="3" customWidth="1"/>
    <col min="4623" max="4623" width="6.81640625" style="3" customWidth="1"/>
    <col min="4624" max="4630" width="6.453125" style="3" customWidth="1"/>
    <col min="4631" max="4631" width="7.453125" style="3" customWidth="1"/>
    <col min="4632" max="4864" width="11.453125" style="3"/>
    <col min="4865" max="4865" width="0.1796875" style="3" customWidth="1"/>
    <col min="4866" max="4866" width="2.54296875" style="3" customWidth="1"/>
    <col min="4867" max="4867" width="15.453125" style="3" customWidth="1"/>
    <col min="4868" max="4868" width="1.453125" style="3" customWidth="1"/>
    <col min="4869" max="4869" width="71.453125" style="3" customWidth="1"/>
    <col min="4870" max="4872" width="6.81640625" style="3" customWidth="1"/>
    <col min="4873" max="4874" width="6.453125" style="3" customWidth="1"/>
    <col min="4875" max="4875" width="6.81640625" style="3" customWidth="1"/>
    <col min="4876" max="4878" width="6.453125" style="3" customWidth="1"/>
    <col min="4879" max="4879" width="6.81640625" style="3" customWidth="1"/>
    <col min="4880" max="4886" width="6.453125" style="3" customWidth="1"/>
    <col min="4887" max="4887" width="7.453125" style="3" customWidth="1"/>
    <col min="4888" max="5120" width="11.453125" style="3"/>
    <col min="5121" max="5121" width="0.1796875" style="3" customWidth="1"/>
    <col min="5122" max="5122" width="2.54296875" style="3" customWidth="1"/>
    <col min="5123" max="5123" width="15.453125" style="3" customWidth="1"/>
    <col min="5124" max="5124" width="1.453125" style="3" customWidth="1"/>
    <col min="5125" max="5125" width="71.453125" style="3" customWidth="1"/>
    <col min="5126" max="5128" width="6.81640625" style="3" customWidth="1"/>
    <col min="5129" max="5130" width="6.453125" style="3" customWidth="1"/>
    <col min="5131" max="5131" width="6.81640625" style="3" customWidth="1"/>
    <col min="5132" max="5134" width="6.453125" style="3" customWidth="1"/>
    <col min="5135" max="5135" width="6.81640625" style="3" customWidth="1"/>
    <col min="5136" max="5142" width="6.453125" style="3" customWidth="1"/>
    <col min="5143" max="5143" width="7.453125" style="3" customWidth="1"/>
    <col min="5144" max="5376" width="11.453125" style="3"/>
    <col min="5377" max="5377" width="0.1796875" style="3" customWidth="1"/>
    <col min="5378" max="5378" width="2.54296875" style="3" customWidth="1"/>
    <col min="5379" max="5379" width="15.453125" style="3" customWidth="1"/>
    <col min="5380" max="5380" width="1.453125" style="3" customWidth="1"/>
    <col min="5381" max="5381" width="71.453125" style="3" customWidth="1"/>
    <col min="5382" max="5384" width="6.81640625" style="3" customWidth="1"/>
    <col min="5385" max="5386" width="6.453125" style="3" customWidth="1"/>
    <col min="5387" max="5387" width="6.81640625" style="3" customWidth="1"/>
    <col min="5388" max="5390" width="6.453125" style="3" customWidth="1"/>
    <col min="5391" max="5391" width="6.81640625" style="3" customWidth="1"/>
    <col min="5392" max="5398" width="6.453125" style="3" customWidth="1"/>
    <col min="5399" max="5399" width="7.453125" style="3" customWidth="1"/>
    <col min="5400" max="5632" width="11.453125" style="3"/>
    <col min="5633" max="5633" width="0.1796875" style="3" customWidth="1"/>
    <col min="5634" max="5634" width="2.54296875" style="3" customWidth="1"/>
    <col min="5635" max="5635" width="15.453125" style="3" customWidth="1"/>
    <col min="5636" max="5636" width="1.453125" style="3" customWidth="1"/>
    <col min="5637" max="5637" width="71.453125" style="3" customWidth="1"/>
    <col min="5638" max="5640" width="6.81640625" style="3" customWidth="1"/>
    <col min="5641" max="5642" width="6.453125" style="3" customWidth="1"/>
    <col min="5643" max="5643" width="6.81640625" style="3" customWidth="1"/>
    <col min="5644" max="5646" width="6.453125" style="3" customWidth="1"/>
    <col min="5647" max="5647" width="6.81640625" style="3" customWidth="1"/>
    <col min="5648" max="5654" width="6.453125" style="3" customWidth="1"/>
    <col min="5655" max="5655" width="7.453125" style="3" customWidth="1"/>
    <col min="5656" max="5888" width="11.453125" style="3"/>
    <col min="5889" max="5889" width="0.1796875" style="3" customWidth="1"/>
    <col min="5890" max="5890" width="2.54296875" style="3" customWidth="1"/>
    <col min="5891" max="5891" width="15.453125" style="3" customWidth="1"/>
    <col min="5892" max="5892" width="1.453125" style="3" customWidth="1"/>
    <col min="5893" max="5893" width="71.453125" style="3" customWidth="1"/>
    <col min="5894" max="5896" width="6.81640625" style="3" customWidth="1"/>
    <col min="5897" max="5898" width="6.453125" style="3" customWidth="1"/>
    <col min="5899" max="5899" width="6.81640625" style="3" customWidth="1"/>
    <col min="5900" max="5902" width="6.453125" style="3" customWidth="1"/>
    <col min="5903" max="5903" width="6.81640625" style="3" customWidth="1"/>
    <col min="5904" max="5910" width="6.453125" style="3" customWidth="1"/>
    <col min="5911" max="5911" width="7.453125" style="3" customWidth="1"/>
    <col min="5912" max="6144" width="11.453125" style="3"/>
    <col min="6145" max="6145" width="0.1796875" style="3" customWidth="1"/>
    <col min="6146" max="6146" width="2.54296875" style="3" customWidth="1"/>
    <col min="6147" max="6147" width="15.453125" style="3" customWidth="1"/>
    <col min="6148" max="6148" width="1.453125" style="3" customWidth="1"/>
    <col min="6149" max="6149" width="71.453125" style="3" customWidth="1"/>
    <col min="6150" max="6152" width="6.81640625" style="3" customWidth="1"/>
    <col min="6153" max="6154" width="6.453125" style="3" customWidth="1"/>
    <col min="6155" max="6155" width="6.81640625" style="3" customWidth="1"/>
    <col min="6156" max="6158" width="6.453125" style="3" customWidth="1"/>
    <col min="6159" max="6159" width="6.81640625" style="3" customWidth="1"/>
    <col min="6160" max="6166" width="6.453125" style="3" customWidth="1"/>
    <col min="6167" max="6167" width="7.453125" style="3" customWidth="1"/>
    <col min="6168" max="6400" width="11.453125" style="3"/>
    <col min="6401" max="6401" width="0.1796875" style="3" customWidth="1"/>
    <col min="6402" max="6402" width="2.54296875" style="3" customWidth="1"/>
    <col min="6403" max="6403" width="15.453125" style="3" customWidth="1"/>
    <col min="6404" max="6404" width="1.453125" style="3" customWidth="1"/>
    <col min="6405" max="6405" width="71.453125" style="3" customWidth="1"/>
    <col min="6406" max="6408" width="6.81640625" style="3" customWidth="1"/>
    <col min="6409" max="6410" width="6.453125" style="3" customWidth="1"/>
    <col min="6411" max="6411" width="6.81640625" style="3" customWidth="1"/>
    <col min="6412" max="6414" width="6.453125" style="3" customWidth="1"/>
    <col min="6415" max="6415" width="6.81640625" style="3" customWidth="1"/>
    <col min="6416" max="6422" width="6.453125" style="3" customWidth="1"/>
    <col min="6423" max="6423" width="7.453125" style="3" customWidth="1"/>
    <col min="6424" max="6656" width="11.453125" style="3"/>
    <col min="6657" max="6657" width="0.1796875" style="3" customWidth="1"/>
    <col min="6658" max="6658" width="2.54296875" style="3" customWidth="1"/>
    <col min="6659" max="6659" width="15.453125" style="3" customWidth="1"/>
    <col min="6660" max="6660" width="1.453125" style="3" customWidth="1"/>
    <col min="6661" max="6661" width="71.453125" style="3" customWidth="1"/>
    <col min="6662" max="6664" width="6.81640625" style="3" customWidth="1"/>
    <col min="6665" max="6666" width="6.453125" style="3" customWidth="1"/>
    <col min="6667" max="6667" width="6.81640625" style="3" customWidth="1"/>
    <col min="6668" max="6670" width="6.453125" style="3" customWidth="1"/>
    <col min="6671" max="6671" width="6.81640625" style="3" customWidth="1"/>
    <col min="6672" max="6678" width="6.453125" style="3" customWidth="1"/>
    <col min="6679" max="6679" width="7.453125" style="3" customWidth="1"/>
    <col min="6680" max="6912" width="11.453125" style="3"/>
    <col min="6913" max="6913" width="0.1796875" style="3" customWidth="1"/>
    <col min="6914" max="6914" width="2.54296875" style="3" customWidth="1"/>
    <col min="6915" max="6915" width="15.453125" style="3" customWidth="1"/>
    <col min="6916" max="6916" width="1.453125" style="3" customWidth="1"/>
    <col min="6917" max="6917" width="71.453125" style="3" customWidth="1"/>
    <col min="6918" max="6920" width="6.81640625" style="3" customWidth="1"/>
    <col min="6921" max="6922" width="6.453125" style="3" customWidth="1"/>
    <col min="6923" max="6923" width="6.81640625" style="3" customWidth="1"/>
    <col min="6924" max="6926" width="6.453125" style="3" customWidth="1"/>
    <col min="6927" max="6927" width="6.81640625" style="3" customWidth="1"/>
    <col min="6928" max="6934" width="6.453125" style="3" customWidth="1"/>
    <col min="6935" max="6935" width="7.453125" style="3" customWidth="1"/>
    <col min="6936" max="7168" width="11.453125" style="3"/>
    <col min="7169" max="7169" width="0.1796875" style="3" customWidth="1"/>
    <col min="7170" max="7170" width="2.54296875" style="3" customWidth="1"/>
    <col min="7171" max="7171" width="15.453125" style="3" customWidth="1"/>
    <col min="7172" max="7172" width="1.453125" style="3" customWidth="1"/>
    <col min="7173" max="7173" width="71.453125" style="3" customWidth="1"/>
    <col min="7174" max="7176" width="6.81640625" style="3" customWidth="1"/>
    <col min="7177" max="7178" width="6.453125" style="3" customWidth="1"/>
    <col min="7179" max="7179" width="6.81640625" style="3" customWidth="1"/>
    <col min="7180" max="7182" width="6.453125" style="3" customWidth="1"/>
    <col min="7183" max="7183" width="6.81640625" style="3" customWidth="1"/>
    <col min="7184" max="7190" width="6.453125" style="3" customWidth="1"/>
    <col min="7191" max="7191" width="7.453125" style="3" customWidth="1"/>
    <col min="7192" max="7424" width="11.453125" style="3"/>
    <col min="7425" max="7425" width="0.1796875" style="3" customWidth="1"/>
    <col min="7426" max="7426" width="2.54296875" style="3" customWidth="1"/>
    <col min="7427" max="7427" width="15.453125" style="3" customWidth="1"/>
    <col min="7428" max="7428" width="1.453125" style="3" customWidth="1"/>
    <col min="7429" max="7429" width="71.453125" style="3" customWidth="1"/>
    <col min="7430" max="7432" width="6.81640625" style="3" customWidth="1"/>
    <col min="7433" max="7434" width="6.453125" style="3" customWidth="1"/>
    <col min="7435" max="7435" width="6.81640625" style="3" customWidth="1"/>
    <col min="7436" max="7438" width="6.453125" style="3" customWidth="1"/>
    <col min="7439" max="7439" width="6.81640625" style="3" customWidth="1"/>
    <col min="7440" max="7446" width="6.453125" style="3" customWidth="1"/>
    <col min="7447" max="7447" width="7.453125" style="3" customWidth="1"/>
    <col min="7448" max="7680" width="11.453125" style="3"/>
    <col min="7681" max="7681" width="0.1796875" style="3" customWidth="1"/>
    <col min="7682" max="7682" width="2.54296875" style="3" customWidth="1"/>
    <col min="7683" max="7683" width="15.453125" style="3" customWidth="1"/>
    <col min="7684" max="7684" width="1.453125" style="3" customWidth="1"/>
    <col min="7685" max="7685" width="71.453125" style="3" customWidth="1"/>
    <col min="7686" max="7688" width="6.81640625" style="3" customWidth="1"/>
    <col min="7689" max="7690" width="6.453125" style="3" customWidth="1"/>
    <col min="7691" max="7691" width="6.81640625" style="3" customWidth="1"/>
    <col min="7692" max="7694" width="6.453125" style="3" customWidth="1"/>
    <col min="7695" max="7695" width="6.81640625" style="3" customWidth="1"/>
    <col min="7696" max="7702" width="6.453125" style="3" customWidth="1"/>
    <col min="7703" max="7703" width="7.453125" style="3" customWidth="1"/>
    <col min="7704" max="7936" width="11.453125" style="3"/>
    <col min="7937" max="7937" width="0.1796875" style="3" customWidth="1"/>
    <col min="7938" max="7938" width="2.54296875" style="3" customWidth="1"/>
    <col min="7939" max="7939" width="15.453125" style="3" customWidth="1"/>
    <col min="7940" max="7940" width="1.453125" style="3" customWidth="1"/>
    <col min="7941" max="7941" width="71.453125" style="3" customWidth="1"/>
    <col min="7942" max="7944" width="6.81640625" style="3" customWidth="1"/>
    <col min="7945" max="7946" width="6.453125" style="3" customWidth="1"/>
    <col min="7947" max="7947" width="6.81640625" style="3" customWidth="1"/>
    <col min="7948" max="7950" width="6.453125" style="3" customWidth="1"/>
    <col min="7951" max="7951" width="6.81640625" style="3" customWidth="1"/>
    <col min="7952" max="7958" width="6.453125" style="3" customWidth="1"/>
    <col min="7959" max="7959" width="7.453125" style="3" customWidth="1"/>
    <col min="7960" max="8192" width="11.453125" style="3"/>
    <col min="8193" max="8193" width="0.1796875" style="3" customWidth="1"/>
    <col min="8194" max="8194" width="2.54296875" style="3" customWidth="1"/>
    <col min="8195" max="8195" width="15.453125" style="3" customWidth="1"/>
    <col min="8196" max="8196" width="1.453125" style="3" customWidth="1"/>
    <col min="8197" max="8197" width="71.453125" style="3" customWidth="1"/>
    <col min="8198" max="8200" width="6.81640625" style="3" customWidth="1"/>
    <col min="8201" max="8202" width="6.453125" style="3" customWidth="1"/>
    <col min="8203" max="8203" width="6.81640625" style="3" customWidth="1"/>
    <col min="8204" max="8206" width="6.453125" style="3" customWidth="1"/>
    <col min="8207" max="8207" width="6.81640625" style="3" customWidth="1"/>
    <col min="8208" max="8214" width="6.453125" style="3" customWidth="1"/>
    <col min="8215" max="8215" width="7.453125" style="3" customWidth="1"/>
    <col min="8216" max="8448" width="11.453125" style="3"/>
    <col min="8449" max="8449" width="0.1796875" style="3" customWidth="1"/>
    <col min="8450" max="8450" width="2.54296875" style="3" customWidth="1"/>
    <col min="8451" max="8451" width="15.453125" style="3" customWidth="1"/>
    <col min="8452" max="8452" width="1.453125" style="3" customWidth="1"/>
    <col min="8453" max="8453" width="71.453125" style="3" customWidth="1"/>
    <col min="8454" max="8456" width="6.81640625" style="3" customWidth="1"/>
    <col min="8457" max="8458" width="6.453125" style="3" customWidth="1"/>
    <col min="8459" max="8459" width="6.81640625" style="3" customWidth="1"/>
    <col min="8460" max="8462" width="6.453125" style="3" customWidth="1"/>
    <col min="8463" max="8463" width="6.81640625" style="3" customWidth="1"/>
    <col min="8464" max="8470" width="6.453125" style="3" customWidth="1"/>
    <col min="8471" max="8471" width="7.453125" style="3" customWidth="1"/>
    <col min="8472" max="8704" width="11.453125" style="3"/>
    <col min="8705" max="8705" width="0.1796875" style="3" customWidth="1"/>
    <col min="8706" max="8706" width="2.54296875" style="3" customWidth="1"/>
    <col min="8707" max="8707" width="15.453125" style="3" customWidth="1"/>
    <col min="8708" max="8708" width="1.453125" style="3" customWidth="1"/>
    <col min="8709" max="8709" width="71.453125" style="3" customWidth="1"/>
    <col min="8710" max="8712" width="6.81640625" style="3" customWidth="1"/>
    <col min="8713" max="8714" width="6.453125" style="3" customWidth="1"/>
    <col min="8715" max="8715" width="6.81640625" style="3" customWidth="1"/>
    <col min="8716" max="8718" width="6.453125" style="3" customWidth="1"/>
    <col min="8719" max="8719" width="6.81640625" style="3" customWidth="1"/>
    <col min="8720" max="8726" width="6.453125" style="3" customWidth="1"/>
    <col min="8727" max="8727" width="7.453125" style="3" customWidth="1"/>
    <col min="8728" max="8960" width="11.453125" style="3"/>
    <col min="8961" max="8961" width="0.1796875" style="3" customWidth="1"/>
    <col min="8962" max="8962" width="2.54296875" style="3" customWidth="1"/>
    <col min="8963" max="8963" width="15.453125" style="3" customWidth="1"/>
    <col min="8964" max="8964" width="1.453125" style="3" customWidth="1"/>
    <col min="8965" max="8965" width="71.453125" style="3" customWidth="1"/>
    <col min="8966" max="8968" width="6.81640625" style="3" customWidth="1"/>
    <col min="8969" max="8970" width="6.453125" style="3" customWidth="1"/>
    <col min="8971" max="8971" width="6.81640625" style="3" customWidth="1"/>
    <col min="8972" max="8974" width="6.453125" style="3" customWidth="1"/>
    <col min="8975" max="8975" width="6.81640625" style="3" customWidth="1"/>
    <col min="8976" max="8982" width="6.453125" style="3" customWidth="1"/>
    <col min="8983" max="8983" width="7.453125" style="3" customWidth="1"/>
    <col min="8984" max="9216" width="11.453125" style="3"/>
    <col min="9217" max="9217" width="0.1796875" style="3" customWidth="1"/>
    <col min="9218" max="9218" width="2.54296875" style="3" customWidth="1"/>
    <col min="9219" max="9219" width="15.453125" style="3" customWidth="1"/>
    <col min="9220" max="9220" width="1.453125" style="3" customWidth="1"/>
    <col min="9221" max="9221" width="71.453125" style="3" customWidth="1"/>
    <col min="9222" max="9224" width="6.81640625" style="3" customWidth="1"/>
    <col min="9225" max="9226" width="6.453125" style="3" customWidth="1"/>
    <col min="9227" max="9227" width="6.81640625" style="3" customWidth="1"/>
    <col min="9228" max="9230" width="6.453125" style="3" customWidth="1"/>
    <col min="9231" max="9231" width="6.81640625" style="3" customWidth="1"/>
    <col min="9232" max="9238" width="6.453125" style="3" customWidth="1"/>
    <col min="9239" max="9239" width="7.453125" style="3" customWidth="1"/>
    <col min="9240" max="9472" width="11.453125" style="3"/>
    <col min="9473" max="9473" width="0.1796875" style="3" customWidth="1"/>
    <col min="9474" max="9474" width="2.54296875" style="3" customWidth="1"/>
    <col min="9475" max="9475" width="15.453125" style="3" customWidth="1"/>
    <col min="9476" max="9476" width="1.453125" style="3" customWidth="1"/>
    <col min="9477" max="9477" width="71.453125" style="3" customWidth="1"/>
    <col min="9478" max="9480" width="6.81640625" style="3" customWidth="1"/>
    <col min="9481" max="9482" width="6.453125" style="3" customWidth="1"/>
    <col min="9483" max="9483" width="6.81640625" style="3" customWidth="1"/>
    <col min="9484" max="9486" width="6.453125" style="3" customWidth="1"/>
    <col min="9487" max="9487" width="6.81640625" style="3" customWidth="1"/>
    <col min="9488" max="9494" width="6.453125" style="3" customWidth="1"/>
    <col min="9495" max="9495" width="7.453125" style="3" customWidth="1"/>
    <col min="9496" max="9728" width="11.453125" style="3"/>
    <col min="9729" max="9729" width="0.1796875" style="3" customWidth="1"/>
    <col min="9730" max="9730" width="2.54296875" style="3" customWidth="1"/>
    <col min="9731" max="9731" width="15.453125" style="3" customWidth="1"/>
    <col min="9732" max="9732" width="1.453125" style="3" customWidth="1"/>
    <col min="9733" max="9733" width="71.453125" style="3" customWidth="1"/>
    <col min="9734" max="9736" width="6.81640625" style="3" customWidth="1"/>
    <col min="9737" max="9738" width="6.453125" style="3" customWidth="1"/>
    <col min="9739" max="9739" width="6.81640625" style="3" customWidth="1"/>
    <col min="9740" max="9742" width="6.453125" style="3" customWidth="1"/>
    <col min="9743" max="9743" width="6.81640625" style="3" customWidth="1"/>
    <col min="9744" max="9750" width="6.453125" style="3" customWidth="1"/>
    <col min="9751" max="9751" width="7.453125" style="3" customWidth="1"/>
    <col min="9752" max="9984" width="11.453125" style="3"/>
    <col min="9985" max="9985" width="0.1796875" style="3" customWidth="1"/>
    <col min="9986" max="9986" width="2.54296875" style="3" customWidth="1"/>
    <col min="9987" max="9987" width="15.453125" style="3" customWidth="1"/>
    <col min="9988" max="9988" width="1.453125" style="3" customWidth="1"/>
    <col min="9989" max="9989" width="71.453125" style="3" customWidth="1"/>
    <col min="9990" max="9992" width="6.81640625" style="3" customWidth="1"/>
    <col min="9993" max="9994" width="6.453125" style="3" customWidth="1"/>
    <col min="9995" max="9995" width="6.81640625" style="3" customWidth="1"/>
    <col min="9996" max="9998" width="6.453125" style="3" customWidth="1"/>
    <col min="9999" max="9999" width="6.81640625" style="3" customWidth="1"/>
    <col min="10000" max="10006" width="6.453125" style="3" customWidth="1"/>
    <col min="10007" max="10007" width="7.453125" style="3" customWidth="1"/>
    <col min="10008" max="10240" width="11.453125" style="3"/>
    <col min="10241" max="10241" width="0.1796875" style="3" customWidth="1"/>
    <col min="10242" max="10242" width="2.54296875" style="3" customWidth="1"/>
    <col min="10243" max="10243" width="15.453125" style="3" customWidth="1"/>
    <col min="10244" max="10244" width="1.453125" style="3" customWidth="1"/>
    <col min="10245" max="10245" width="71.453125" style="3" customWidth="1"/>
    <col min="10246" max="10248" width="6.81640625" style="3" customWidth="1"/>
    <col min="10249" max="10250" width="6.453125" style="3" customWidth="1"/>
    <col min="10251" max="10251" width="6.81640625" style="3" customWidth="1"/>
    <col min="10252" max="10254" width="6.453125" style="3" customWidth="1"/>
    <col min="10255" max="10255" width="6.81640625" style="3" customWidth="1"/>
    <col min="10256" max="10262" width="6.453125" style="3" customWidth="1"/>
    <col min="10263" max="10263" width="7.453125" style="3" customWidth="1"/>
    <col min="10264" max="10496" width="11.453125" style="3"/>
    <col min="10497" max="10497" width="0.1796875" style="3" customWidth="1"/>
    <col min="10498" max="10498" width="2.54296875" style="3" customWidth="1"/>
    <col min="10499" max="10499" width="15.453125" style="3" customWidth="1"/>
    <col min="10500" max="10500" width="1.453125" style="3" customWidth="1"/>
    <col min="10501" max="10501" width="71.453125" style="3" customWidth="1"/>
    <col min="10502" max="10504" width="6.81640625" style="3" customWidth="1"/>
    <col min="10505" max="10506" width="6.453125" style="3" customWidth="1"/>
    <col min="10507" max="10507" width="6.81640625" style="3" customWidth="1"/>
    <col min="10508" max="10510" width="6.453125" style="3" customWidth="1"/>
    <col min="10511" max="10511" width="6.81640625" style="3" customWidth="1"/>
    <col min="10512" max="10518" width="6.453125" style="3" customWidth="1"/>
    <col min="10519" max="10519" width="7.453125" style="3" customWidth="1"/>
    <col min="10520" max="10752" width="11.453125" style="3"/>
    <col min="10753" max="10753" width="0.1796875" style="3" customWidth="1"/>
    <col min="10754" max="10754" width="2.54296875" style="3" customWidth="1"/>
    <col min="10755" max="10755" width="15.453125" style="3" customWidth="1"/>
    <col min="10756" max="10756" width="1.453125" style="3" customWidth="1"/>
    <col min="10757" max="10757" width="71.453125" style="3" customWidth="1"/>
    <col min="10758" max="10760" width="6.81640625" style="3" customWidth="1"/>
    <col min="10761" max="10762" width="6.453125" style="3" customWidth="1"/>
    <col min="10763" max="10763" width="6.81640625" style="3" customWidth="1"/>
    <col min="10764" max="10766" width="6.453125" style="3" customWidth="1"/>
    <col min="10767" max="10767" width="6.81640625" style="3" customWidth="1"/>
    <col min="10768" max="10774" width="6.453125" style="3" customWidth="1"/>
    <col min="10775" max="10775" width="7.453125" style="3" customWidth="1"/>
    <col min="10776" max="11008" width="11.453125" style="3"/>
    <col min="11009" max="11009" width="0.1796875" style="3" customWidth="1"/>
    <col min="11010" max="11010" width="2.54296875" style="3" customWidth="1"/>
    <col min="11011" max="11011" width="15.453125" style="3" customWidth="1"/>
    <col min="11012" max="11012" width="1.453125" style="3" customWidth="1"/>
    <col min="11013" max="11013" width="71.453125" style="3" customWidth="1"/>
    <col min="11014" max="11016" width="6.81640625" style="3" customWidth="1"/>
    <col min="11017" max="11018" width="6.453125" style="3" customWidth="1"/>
    <col min="11019" max="11019" width="6.81640625" style="3" customWidth="1"/>
    <col min="11020" max="11022" width="6.453125" style="3" customWidth="1"/>
    <col min="11023" max="11023" width="6.81640625" style="3" customWidth="1"/>
    <col min="11024" max="11030" width="6.453125" style="3" customWidth="1"/>
    <col min="11031" max="11031" width="7.453125" style="3" customWidth="1"/>
    <col min="11032" max="11264" width="11.453125" style="3"/>
    <col min="11265" max="11265" width="0.1796875" style="3" customWidth="1"/>
    <col min="11266" max="11266" width="2.54296875" style="3" customWidth="1"/>
    <col min="11267" max="11267" width="15.453125" style="3" customWidth="1"/>
    <col min="11268" max="11268" width="1.453125" style="3" customWidth="1"/>
    <col min="11269" max="11269" width="71.453125" style="3" customWidth="1"/>
    <col min="11270" max="11272" width="6.81640625" style="3" customWidth="1"/>
    <col min="11273" max="11274" width="6.453125" style="3" customWidth="1"/>
    <col min="11275" max="11275" width="6.81640625" style="3" customWidth="1"/>
    <col min="11276" max="11278" width="6.453125" style="3" customWidth="1"/>
    <col min="11279" max="11279" width="6.81640625" style="3" customWidth="1"/>
    <col min="11280" max="11286" width="6.453125" style="3" customWidth="1"/>
    <col min="11287" max="11287" width="7.453125" style="3" customWidth="1"/>
    <col min="11288" max="11520" width="11.453125" style="3"/>
    <col min="11521" max="11521" width="0.1796875" style="3" customWidth="1"/>
    <col min="11522" max="11522" width="2.54296875" style="3" customWidth="1"/>
    <col min="11523" max="11523" width="15.453125" style="3" customWidth="1"/>
    <col min="11524" max="11524" width="1.453125" style="3" customWidth="1"/>
    <col min="11525" max="11525" width="71.453125" style="3" customWidth="1"/>
    <col min="11526" max="11528" width="6.81640625" style="3" customWidth="1"/>
    <col min="11529" max="11530" width="6.453125" style="3" customWidth="1"/>
    <col min="11531" max="11531" width="6.81640625" style="3" customWidth="1"/>
    <col min="11532" max="11534" width="6.453125" style="3" customWidth="1"/>
    <col min="11535" max="11535" width="6.81640625" style="3" customWidth="1"/>
    <col min="11536" max="11542" width="6.453125" style="3" customWidth="1"/>
    <col min="11543" max="11543" width="7.453125" style="3" customWidth="1"/>
    <col min="11544" max="11776" width="11.453125" style="3"/>
    <col min="11777" max="11777" width="0.1796875" style="3" customWidth="1"/>
    <col min="11778" max="11778" width="2.54296875" style="3" customWidth="1"/>
    <col min="11779" max="11779" width="15.453125" style="3" customWidth="1"/>
    <col min="11780" max="11780" width="1.453125" style="3" customWidth="1"/>
    <col min="11781" max="11781" width="71.453125" style="3" customWidth="1"/>
    <col min="11782" max="11784" width="6.81640625" style="3" customWidth="1"/>
    <col min="11785" max="11786" width="6.453125" style="3" customWidth="1"/>
    <col min="11787" max="11787" width="6.81640625" style="3" customWidth="1"/>
    <col min="11788" max="11790" width="6.453125" style="3" customWidth="1"/>
    <col min="11791" max="11791" width="6.81640625" style="3" customWidth="1"/>
    <col min="11792" max="11798" width="6.453125" style="3" customWidth="1"/>
    <col min="11799" max="11799" width="7.453125" style="3" customWidth="1"/>
    <col min="11800" max="12032" width="11.453125" style="3"/>
    <col min="12033" max="12033" width="0.1796875" style="3" customWidth="1"/>
    <col min="12034" max="12034" width="2.54296875" style="3" customWidth="1"/>
    <col min="12035" max="12035" width="15.453125" style="3" customWidth="1"/>
    <col min="12036" max="12036" width="1.453125" style="3" customWidth="1"/>
    <col min="12037" max="12037" width="71.453125" style="3" customWidth="1"/>
    <col min="12038" max="12040" width="6.81640625" style="3" customWidth="1"/>
    <col min="12041" max="12042" width="6.453125" style="3" customWidth="1"/>
    <col min="12043" max="12043" width="6.81640625" style="3" customWidth="1"/>
    <col min="12044" max="12046" width="6.453125" style="3" customWidth="1"/>
    <col min="12047" max="12047" width="6.81640625" style="3" customWidth="1"/>
    <col min="12048" max="12054" width="6.453125" style="3" customWidth="1"/>
    <col min="12055" max="12055" width="7.453125" style="3" customWidth="1"/>
    <col min="12056" max="12288" width="11.453125" style="3"/>
    <col min="12289" max="12289" width="0.1796875" style="3" customWidth="1"/>
    <col min="12290" max="12290" width="2.54296875" style="3" customWidth="1"/>
    <col min="12291" max="12291" width="15.453125" style="3" customWidth="1"/>
    <col min="12292" max="12292" width="1.453125" style="3" customWidth="1"/>
    <col min="12293" max="12293" width="71.453125" style="3" customWidth="1"/>
    <col min="12294" max="12296" width="6.81640625" style="3" customWidth="1"/>
    <col min="12297" max="12298" width="6.453125" style="3" customWidth="1"/>
    <col min="12299" max="12299" width="6.81640625" style="3" customWidth="1"/>
    <col min="12300" max="12302" width="6.453125" style="3" customWidth="1"/>
    <col min="12303" max="12303" width="6.81640625" style="3" customWidth="1"/>
    <col min="12304" max="12310" width="6.453125" style="3" customWidth="1"/>
    <col min="12311" max="12311" width="7.453125" style="3" customWidth="1"/>
    <col min="12312" max="12544" width="11.453125" style="3"/>
    <col min="12545" max="12545" width="0.1796875" style="3" customWidth="1"/>
    <col min="12546" max="12546" width="2.54296875" style="3" customWidth="1"/>
    <col min="12547" max="12547" width="15.453125" style="3" customWidth="1"/>
    <col min="12548" max="12548" width="1.453125" style="3" customWidth="1"/>
    <col min="12549" max="12549" width="71.453125" style="3" customWidth="1"/>
    <col min="12550" max="12552" width="6.81640625" style="3" customWidth="1"/>
    <col min="12553" max="12554" width="6.453125" style="3" customWidth="1"/>
    <col min="12555" max="12555" width="6.81640625" style="3" customWidth="1"/>
    <col min="12556" max="12558" width="6.453125" style="3" customWidth="1"/>
    <col min="12559" max="12559" width="6.81640625" style="3" customWidth="1"/>
    <col min="12560" max="12566" width="6.453125" style="3" customWidth="1"/>
    <col min="12567" max="12567" width="7.453125" style="3" customWidth="1"/>
    <col min="12568" max="12800" width="11.453125" style="3"/>
    <col min="12801" max="12801" width="0.1796875" style="3" customWidth="1"/>
    <col min="12802" max="12802" width="2.54296875" style="3" customWidth="1"/>
    <col min="12803" max="12803" width="15.453125" style="3" customWidth="1"/>
    <col min="12804" max="12804" width="1.453125" style="3" customWidth="1"/>
    <col min="12805" max="12805" width="71.453125" style="3" customWidth="1"/>
    <col min="12806" max="12808" width="6.81640625" style="3" customWidth="1"/>
    <col min="12809" max="12810" width="6.453125" style="3" customWidth="1"/>
    <col min="12811" max="12811" width="6.81640625" style="3" customWidth="1"/>
    <col min="12812" max="12814" width="6.453125" style="3" customWidth="1"/>
    <col min="12815" max="12815" width="6.81640625" style="3" customWidth="1"/>
    <col min="12816" max="12822" width="6.453125" style="3" customWidth="1"/>
    <col min="12823" max="12823" width="7.453125" style="3" customWidth="1"/>
    <col min="12824" max="13056" width="11.453125" style="3"/>
    <col min="13057" max="13057" width="0.1796875" style="3" customWidth="1"/>
    <col min="13058" max="13058" width="2.54296875" style="3" customWidth="1"/>
    <col min="13059" max="13059" width="15.453125" style="3" customWidth="1"/>
    <col min="13060" max="13060" width="1.453125" style="3" customWidth="1"/>
    <col min="13061" max="13061" width="71.453125" style="3" customWidth="1"/>
    <col min="13062" max="13064" width="6.81640625" style="3" customWidth="1"/>
    <col min="13065" max="13066" width="6.453125" style="3" customWidth="1"/>
    <col min="13067" max="13067" width="6.81640625" style="3" customWidth="1"/>
    <col min="13068" max="13070" width="6.453125" style="3" customWidth="1"/>
    <col min="13071" max="13071" width="6.81640625" style="3" customWidth="1"/>
    <col min="13072" max="13078" width="6.453125" style="3" customWidth="1"/>
    <col min="13079" max="13079" width="7.453125" style="3" customWidth="1"/>
    <col min="13080" max="13312" width="11.453125" style="3"/>
    <col min="13313" max="13313" width="0.1796875" style="3" customWidth="1"/>
    <col min="13314" max="13314" width="2.54296875" style="3" customWidth="1"/>
    <col min="13315" max="13315" width="15.453125" style="3" customWidth="1"/>
    <col min="13316" max="13316" width="1.453125" style="3" customWidth="1"/>
    <col min="13317" max="13317" width="71.453125" style="3" customWidth="1"/>
    <col min="13318" max="13320" width="6.81640625" style="3" customWidth="1"/>
    <col min="13321" max="13322" width="6.453125" style="3" customWidth="1"/>
    <col min="13323" max="13323" width="6.81640625" style="3" customWidth="1"/>
    <col min="13324" max="13326" width="6.453125" style="3" customWidth="1"/>
    <col min="13327" max="13327" width="6.81640625" style="3" customWidth="1"/>
    <col min="13328" max="13334" width="6.453125" style="3" customWidth="1"/>
    <col min="13335" max="13335" width="7.453125" style="3" customWidth="1"/>
    <col min="13336" max="13568" width="11.453125" style="3"/>
    <col min="13569" max="13569" width="0.1796875" style="3" customWidth="1"/>
    <col min="13570" max="13570" width="2.54296875" style="3" customWidth="1"/>
    <col min="13571" max="13571" width="15.453125" style="3" customWidth="1"/>
    <col min="13572" max="13572" width="1.453125" style="3" customWidth="1"/>
    <col min="13573" max="13573" width="71.453125" style="3" customWidth="1"/>
    <col min="13574" max="13576" width="6.81640625" style="3" customWidth="1"/>
    <col min="13577" max="13578" width="6.453125" style="3" customWidth="1"/>
    <col min="13579" max="13579" width="6.81640625" style="3" customWidth="1"/>
    <col min="13580" max="13582" width="6.453125" style="3" customWidth="1"/>
    <col min="13583" max="13583" width="6.81640625" style="3" customWidth="1"/>
    <col min="13584" max="13590" width="6.453125" style="3" customWidth="1"/>
    <col min="13591" max="13591" width="7.453125" style="3" customWidth="1"/>
    <col min="13592" max="13824" width="11.453125" style="3"/>
    <col min="13825" max="13825" width="0.1796875" style="3" customWidth="1"/>
    <col min="13826" max="13826" width="2.54296875" style="3" customWidth="1"/>
    <col min="13827" max="13827" width="15.453125" style="3" customWidth="1"/>
    <col min="13828" max="13828" width="1.453125" style="3" customWidth="1"/>
    <col min="13829" max="13829" width="71.453125" style="3" customWidth="1"/>
    <col min="13830" max="13832" width="6.81640625" style="3" customWidth="1"/>
    <col min="13833" max="13834" width="6.453125" style="3" customWidth="1"/>
    <col min="13835" max="13835" width="6.81640625" style="3" customWidth="1"/>
    <col min="13836" max="13838" width="6.453125" style="3" customWidth="1"/>
    <col min="13839" max="13839" width="6.81640625" style="3" customWidth="1"/>
    <col min="13840" max="13846" width="6.453125" style="3" customWidth="1"/>
    <col min="13847" max="13847" width="7.453125" style="3" customWidth="1"/>
    <col min="13848" max="14080" width="11.453125" style="3"/>
    <col min="14081" max="14081" width="0.1796875" style="3" customWidth="1"/>
    <col min="14082" max="14082" width="2.54296875" style="3" customWidth="1"/>
    <col min="14083" max="14083" width="15.453125" style="3" customWidth="1"/>
    <col min="14084" max="14084" width="1.453125" style="3" customWidth="1"/>
    <col min="14085" max="14085" width="71.453125" style="3" customWidth="1"/>
    <col min="14086" max="14088" width="6.81640625" style="3" customWidth="1"/>
    <col min="14089" max="14090" width="6.453125" style="3" customWidth="1"/>
    <col min="14091" max="14091" width="6.81640625" style="3" customWidth="1"/>
    <col min="14092" max="14094" width="6.453125" style="3" customWidth="1"/>
    <col min="14095" max="14095" width="6.81640625" style="3" customWidth="1"/>
    <col min="14096" max="14102" width="6.453125" style="3" customWidth="1"/>
    <col min="14103" max="14103" width="7.453125" style="3" customWidth="1"/>
    <col min="14104" max="14336" width="11.453125" style="3"/>
    <col min="14337" max="14337" width="0.1796875" style="3" customWidth="1"/>
    <col min="14338" max="14338" width="2.54296875" style="3" customWidth="1"/>
    <col min="14339" max="14339" width="15.453125" style="3" customWidth="1"/>
    <col min="14340" max="14340" width="1.453125" style="3" customWidth="1"/>
    <col min="14341" max="14341" width="71.453125" style="3" customWidth="1"/>
    <col min="14342" max="14344" width="6.81640625" style="3" customWidth="1"/>
    <col min="14345" max="14346" width="6.453125" style="3" customWidth="1"/>
    <col min="14347" max="14347" width="6.81640625" style="3" customWidth="1"/>
    <col min="14348" max="14350" width="6.453125" style="3" customWidth="1"/>
    <col min="14351" max="14351" width="6.81640625" style="3" customWidth="1"/>
    <col min="14352" max="14358" width="6.453125" style="3" customWidth="1"/>
    <col min="14359" max="14359" width="7.453125" style="3" customWidth="1"/>
    <col min="14360" max="14592" width="11.453125" style="3"/>
    <col min="14593" max="14593" width="0.1796875" style="3" customWidth="1"/>
    <col min="14594" max="14594" width="2.54296875" style="3" customWidth="1"/>
    <col min="14595" max="14595" width="15.453125" style="3" customWidth="1"/>
    <col min="14596" max="14596" width="1.453125" style="3" customWidth="1"/>
    <col min="14597" max="14597" width="71.453125" style="3" customWidth="1"/>
    <col min="14598" max="14600" width="6.81640625" style="3" customWidth="1"/>
    <col min="14601" max="14602" width="6.453125" style="3" customWidth="1"/>
    <col min="14603" max="14603" width="6.81640625" style="3" customWidth="1"/>
    <col min="14604" max="14606" width="6.453125" style="3" customWidth="1"/>
    <col min="14607" max="14607" width="6.81640625" style="3" customWidth="1"/>
    <col min="14608" max="14614" width="6.453125" style="3" customWidth="1"/>
    <col min="14615" max="14615" width="7.453125" style="3" customWidth="1"/>
    <col min="14616" max="14848" width="11.453125" style="3"/>
    <col min="14849" max="14849" width="0.1796875" style="3" customWidth="1"/>
    <col min="14850" max="14850" width="2.54296875" style="3" customWidth="1"/>
    <col min="14851" max="14851" width="15.453125" style="3" customWidth="1"/>
    <col min="14852" max="14852" width="1.453125" style="3" customWidth="1"/>
    <col min="14853" max="14853" width="71.453125" style="3" customWidth="1"/>
    <col min="14854" max="14856" width="6.81640625" style="3" customWidth="1"/>
    <col min="14857" max="14858" width="6.453125" style="3" customWidth="1"/>
    <col min="14859" max="14859" width="6.81640625" style="3" customWidth="1"/>
    <col min="14860" max="14862" width="6.453125" style="3" customWidth="1"/>
    <col min="14863" max="14863" width="6.81640625" style="3" customWidth="1"/>
    <col min="14864" max="14870" width="6.453125" style="3" customWidth="1"/>
    <col min="14871" max="14871" width="7.453125" style="3" customWidth="1"/>
    <col min="14872" max="15104" width="11.453125" style="3"/>
    <col min="15105" max="15105" width="0.1796875" style="3" customWidth="1"/>
    <col min="15106" max="15106" width="2.54296875" style="3" customWidth="1"/>
    <col min="15107" max="15107" width="15.453125" style="3" customWidth="1"/>
    <col min="15108" max="15108" width="1.453125" style="3" customWidth="1"/>
    <col min="15109" max="15109" width="71.453125" style="3" customWidth="1"/>
    <col min="15110" max="15112" width="6.81640625" style="3" customWidth="1"/>
    <col min="15113" max="15114" width="6.453125" style="3" customWidth="1"/>
    <col min="15115" max="15115" width="6.81640625" style="3" customWidth="1"/>
    <col min="15116" max="15118" width="6.453125" style="3" customWidth="1"/>
    <col min="15119" max="15119" width="6.81640625" style="3" customWidth="1"/>
    <col min="15120" max="15126" width="6.453125" style="3" customWidth="1"/>
    <col min="15127" max="15127" width="7.453125" style="3" customWidth="1"/>
    <col min="15128" max="15360" width="11.453125" style="3"/>
    <col min="15361" max="15361" width="0.1796875" style="3" customWidth="1"/>
    <col min="15362" max="15362" width="2.54296875" style="3" customWidth="1"/>
    <col min="15363" max="15363" width="15.453125" style="3" customWidth="1"/>
    <col min="15364" max="15364" width="1.453125" style="3" customWidth="1"/>
    <col min="15365" max="15365" width="71.453125" style="3" customWidth="1"/>
    <col min="15366" max="15368" width="6.81640625" style="3" customWidth="1"/>
    <col min="15369" max="15370" width="6.453125" style="3" customWidth="1"/>
    <col min="15371" max="15371" width="6.81640625" style="3" customWidth="1"/>
    <col min="15372" max="15374" width="6.453125" style="3" customWidth="1"/>
    <col min="15375" max="15375" width="6.81640625" style="3" customWidth="1"/>
    <col min="15376" max="15382" width="6.453125" style="3" customWidth="1"/>
    <col min="15383" max="15383" width="7.453125" style="3" customWidth="1"/>
    <col min="15384" max="15616" width="11.453125" style="3"/>
    <col min="15617" max="15617" width="0.1796875" style="3" customWidth="1"/>
    <col min="15618" max="15618" width="2.54296875" style="3" customWidth="1"/>
    <col min="15619" max="15619" width="15.453125" style="3" customWidth="1"/>
    <col min="15620" max="15620" width="1.453125" style="3" customWidth="1"/>
    <col min="15621" max="15621" width="71.453125" style="3" customWidth="1"/>
    <col min="15622" max="15624" width="6.81640625" style="3" customWidth="1"/>
    <col min="15625" max="15626" width="6.453125" style="3" customWidth="1"/>
    <col min="15627" max="15627" width="6.81640625" style="3" customWidth="1"/>
    <col min="15628" max="15630" width="6.453125" style="3" customWidth="1"/>
    <col min="15631" max="15631" width="6.81640625" style="3" customWidth="1"/>
    <col min="15632" max="15638" width="6.453125" style="3" customWidth="1"/>
    <col min="15639" max="15639" width="7.453125" style="3" customWidth="1"/>
    <col min="15640" max="15872" width="11.453125" style="3"/>
    <col min="15873" max="15873" width="0.1796875" style="3" customWidth="1"/>
    <col min="15874" max="15874" width="2.54296875" style="3" customWidth="1"/>
    <col min="15875" max="15875" width="15.453125" style="3" customWidth="1"/>
    <col min="15876" max="15876" width="1.453125" style="3" customWidth="1"/>
    <col min="15877" max="15877" width="71.453125" style="3" customWidth="1"/>
    <col min="15878" max="15880" width="6.81640625" style="3" customWidth="1"/>
    <col min="15881" max="15882" width="6.453125" style="3" customWidth="1"/>
    <col min="15883" max="15883" width="6.81640625" style="3" customWidth="1"/>
    <col min="15884" max="15886" width="6.453125" style="3" customWidth="1"/>
    <col min="15887" max="15887" width="6.81640625" style="3" customWidth="1"/>
    <col min="15888" max="15894" width="6.453125" style="3" customWidth="1"/>
    <col min="15895" max="15895" width="7.453125" style="3" customWidth="1"/>
    <col min="15896" max="16128" width="11.453125" style="3"/>
    <col min="16129" max="16129" width="0.1796875" style="3" customWidth="1"/>
    <col min="16130" max="16130" width="2.54296875" style="3" customWidth="1"/>
    <col min="16131" max="16131" width="15.453125" style="3" customWidth="1"/>
    <col min="16132" max="16132" width="1.453125" style="3" customWidth="1"/>
    <col min="16133" max="16133" width="71.453125" style="3" customWidth="1"/>
    <col min="16134" max="16136" width="6.81640625" style="3" customWidth="1"/>
    <col min="16137" max="16138" width="6.453125" style="3" customWidth="1"/>
    <col min="16139" max="16139" width="6.81640625" style="3" customWidth="1"/>
    <col min="16140" max="16142" width="6.453125" style="3" customWidth="1"/>
    <col min="16143" max="16143" width="6.81640625" style="3" customWidth="1"/>
    <col min="16144" max="16150" width="6.453125" style="3" customWidth="1"/>
    <col min="16151" max="16151" width="7.453125" style="3" customWidth="1"/>
    <col min="16152" max="16384" width="11.453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2020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6" t="s">
        <v>133</v>
      </c>
      <c r="E7" s="5"/>
    </row>
    <row r="8" spans="3:21" ht="12.75" customHeight="1">
      <c r="C8" s="196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96"/>
      <c r="E9" s="5"/>
    </row>
    <row r="10" spans="3:21" ht="12.75" customHeight="1">
      <c r="C10" s="196"/>
      <c r="E10" s="5"/>
    </row>
    <row r="11" spans="3:21" ht="12.75" customHeight="1">
      <c r="C11" s="26" t="s">
        <v>37</v>
      </c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4:5" ht="12.75" customHeight="1">
      <c r="E17" s="5"/>
    </row>
    <row r="18" spans="4:5" ht="12.75" customHeight="1">
      <c r="E18" s="5"/>
    </row>
    <row r="19" spans="4:5" ht="12.75" customHeight="1">
      <c r="E19" s="5"/>
    </row>
    <row r="20" spans="4:5" ht="12.75" customHeight="1">
      <c r="E20" s="5"/>
    </row>
    <row r="21" spans="4:5" ht="12.75" customHeight="1">
      <c r="E21" s="5"/>
    </row>
    <row r="22" spans="4:5" ht="12.75" customHeight="1">
      <c r="E22" s="5"/>
    </row>
    <row r="23" spans="4:5" ht="12.75" customHeight="1">
      <c r="E23" s="5"/>
    </row>
    <row r="24" spans="4:5" ht="12.75" customHeight="1">
      <c r="E24" s="8"/>
    </row>
    <row r="25" spans="4:5" ht="12.75" customHeight="1">
      <c r="E25" s="8"/>
    </row>
    <row r="26" spans="4:5" ht="12.75" customHeight="1">
      <c r="E26" s="8"/>
    </row>
    <row r="27" spans="4:5" ht="12.75" customHeight="1">
      <c r="E27" s="8"/>
    </row>
    <row r="28" spans="4:5" ht="12.75" customHeight="1">
      <c r="E28" s="8"/>
    </row>
    <row r="29" spans="4:5">
      <c r="D29" s="3"/>
      <c r="E29" s="30"/>
    </row>
    <row r="30" spans="4:5">
      <c r="D30" s="3"/>
    </row>
    <row r="31" spans="4:5">
      <c r="D31" s="3"/>
    </row>
  </sheetData>
  <mergeCells count="1">
    <mergeCell ref="C7:C10"/>
  </mergeCells>
  <hyperlinks>
    <hyperlink ref="C4" location="Indice!A1" display="Indice!A1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9"/>
  <dimension ref="C1:U45"/>
  <sheetViews>
    <sheetView showGridLines="0" showRowColHeaders="0" topLeftCell="A21" workbookViewId="0">
      <selection activeCell="K15" sqref="K15"/>
    </sheetView>
  </sheetViews>
  <sheetFormatPr baseColWidth="10" defaultRowHeight="10"/>
  <cols>
    <col min="1" max="1" width="0.1796875" style="3" customWidth="1"/>
    <col min="2" max="2" width="2.54296875" style="3" customWidth="1"/>
    <col min="3" max="3" width="24.453125" style="3" customWidth="1"/>
    <col min="4" max="4" width="1.26953125" style="188" customWidth="1"/>
    <col min="5" max="6" width="20.54296875" style="3" customWidth="1"/>
    <col min="7" max="7" width="23.54296875" style="3" customWidth="1"/>
    <col min="8" max="8" width="6.81640625" style="3" customWidth="1"/>
    <col min="9" max="10" width="6.453125" style="3" customWidth="1"/>
    <col min="11" max="11" width="6.81640625" style="3" customWidth="1"/>
    <col min="12" max="14" width="6.453125" style="3" customWidth="1"/>
    <col min="15" max="15" width="6.81640625" style="3" customWidth="1"/>
    <col min="16" max="22" width="6.453125" style="3" customWidth="1"/>
    <col min="23" max="23" width="7.453125" style="3" customWidth="1"/>
    <col min="24" max="256" width="11.453125" style="3"/>
    <col min="257" max="257" width="0.1796875" style="3" customWidth="1"/>
    <col min="258" max="258" width="2.54296875" style="3" customWidth="1"/>
    <col min="259" max="259" width="15.453125" style="3" customWidth="1"/>
    <col min="260" max="260" width="1.453125" style="3" customWidth="1"/>
    <col min="261" max="261" width="71.453125" style="3" customWidth="1"/>
    <col min="262" max="264" width="6.81640625" style="3" customWidth="1"/>
    <col min="265" max="266" width="6.453125" style="3" customWidth="1"/>
    <col min="267" max="267" width="6.81640625" style="3" customWidth="1"/>
    <col min="268" max="270" width="6.453125" style="3" customWidth="1"/>
    <col min="271" max="271" width="6.81640625" style="3" customWidth="1"/>
    <col min="272" max="278" width="6.453125" style="3" customWidth="1"/>
    <col min="279" max="279" width="7.453125" style="3" customWidth="1"/>
    <col min="280" max="512" width="11.453125" style="3"/>
    <col min="513" max="513" width="0.1796875" style="3" customWidth="1"/>
    <col min="514" max="514" width="2.54296875" style="3" customWidth="1"/>
    <col min="515" max="515" width="15.453125" style="3" customWidth="1"/>
    <col min="516" max="516" width="1.453125" style="3" customWidth="1"/>
    <col min="517" max="517" width="71.453125" style="3" customWidth="1"/>
    <col min="518" max="520" width="6.81640625" style="3" customWidth="1"/>
    <col min="521" max="522" width="6.453125" style="3" customWidth="1"/>
    <col min="523" max="523" width="6.81640625" style="3" customWidth="1"/>
    <col min="524" max="526" width="6.453125" style="3" customWidth="1"/>
    <col min="527" max="527" width="6.81640625" style="3" customWidth="1"/>
    <col min="528" max="534" width="6.453125" style="3" customWidth="1"/>
    <col min="535" max="535" width="7.453125" style="3" customWidth="1"/>
    <col min="536" max="768" width="11.453125" style="3"/>
    <col min="769" max="769" width="0.1796875" style="3" customWidth="1"/>
    <col min="770" max="770" width="2.54296875" style="3" customWidth="1"/>
    <col min="771" max="771" width="15.453125" style="3" customWidth="1"/>
    <col min="772" max="772" width="1.453125" style="3" customWidth="1"/>
    <col min="773" max="773" width="71.453125" style="3" customWidth="1"/>
    <col min="774" max="776" width="6.81640625" style="3" customWidth="1"/>
    <col min="777" max="778" width="6.453125" style="3" customWidth="1"/>
    <col min="779" max="779" width="6.81640625" style="3" customWidth="1"/>
    <col min="780" max="782" width="6.453125" style="3" customWidth="1"/>
    <col min="783" max="783" width="6.81640625" style="3" customWidth="1"/>
    <col min="784" max="790" width="6.453125" style="3" customWidth="1"/>
    <col min="791" max="791" width="7.453125" style="3" customWidth="1"/>
    <col min="792" max="1024" width="11.453125" style="3"/>
    <col min="1025" max="1025" width="0.1796875" style="3" customWidth="1"/>
    <col min="1026" max="1026" width="2.54296875" style="3" customWidth="1"/>
    <col min="1027" max="1027" width="15.453125" style="3" customWidth="1"/>
    <col min="1028" max="1028" width="1.453125" style="3" customWidth="1"/>
    <col min="1029" max="1029" width="71.453125" style="3" customWidth="1"/>
    <col min="1030" max="1032" width="6.81640625" style="3" customWidth="1"/>
    <col min="1033" max="1034" width="6.453125" style="3" customWidth="1"/>
    <col min="1035" max="1035" width="6.81640625" style="3" customWidth="1"/>
    <col min="1036" max="1038" width="6.453125" style="3" customWidth="1"/>
    <col min="1039" max="1039" width="6.81640625" style="3" customWidth="1"/>
    <col min="1040" max="1046" width="6.453125" style="3" customWidth="1"/>
    <col min="1047" max="1047" width="7.453125" style="3" customWidth="1"/>
    <col min="1048" max="1280" width="11.453125" style="3"/>
    <col min="1281" max="1281" width="0.1796875" style="3" customWidth="1"/>
    <col min="1282" max="1282" width="2.54296875" style="3" customWidth="1"/>
    <col min="1283" max="1283" width="15.453125" style="3" customWidth="1"/>
    <col min="1284" max="1284" width="1.453125" style="3" customWidth="1"/>
    <col min="1285" max="1285" width="71.453125" style="3" customWidth="1"/>
    <col min="1286" max="1288" width="6.81640625" style="3" customWidth="1"/>
    <col min="1289" max="1290" width="6.453125" style="3" customWidth="1"/>
    <col min="1291" max="1291" width="6.81640625" style="3" customWidth="1"/>
    <col min="1292" max="1294" width="6.453125" style="3" customWidth="1"/>
    <col min="1295" max="1295" width="6.81640625" style="3" customWidth="1"/>
    <col min="1296" max="1302" width="6.453125" style="3" customWidth="1"/>
    <col min="1303" max="1303" width="7.453125" style="3" customWidth="1"/>
    <col min="1304" max="1536" width="11.453125" style="3"/>
    <col min="1537" max="1537" width="0.1796875" style="3" customWidth="1"/>
    <col min="1538" max="1538" width="2.54296875" style="3" customWidth="1"/>
    <col min="1539" max="1539" width="15.453125" style="3" customWidth="1"/>
    <col min="1540" max="1540" width="1.453125" style="3" customWidth="1"/>
    <col min="1541" max="1541" width="71.453125" style="3" customWidth="1"/>
    <col min="1542" max="1544" width="6.81640625" style="3" customWidth="1"/>
    <col min="1545" max="1546" width="6.453125" style="3" customWidth="1"/>
    <col min="1547" max="1547" width="6.81640625" style="3" customWidth="1"/>
    <col min="1548" max="1550" width="6.453125" style="3" customWidth="1"/>
    <col min="1551" max="1551" width="6.81640625" style="3" customWidth="1"/>
    <col min="1552" max="1558" width="6.453125" style="3" customWidth="1"/>
    <col min="1559" max="1559" width="7.453125" style="3" customWidth="1"/>
    <col min="1560" max="1792" width="11.453125" style="3"/>
    <col min="1793" max="1793" width="0.1796875" style="3" customWidth="1"/>
    <col min="1794" max="1794" width="2.54296875" style="3" customWidth="1"/>
    <col min="1795" max="1795" width="15.453125" style="3" customWidth="1"/>
    <col min="1796" max="1796" width="1.453125" style="3" customWidth="1"/>
    <col min="1797" max="1797" width="71.453125" style="3" customWidth="1"/>
    <col min="1798" max="1800" width="6.81640625" style="3" customWidth="1"/>
    <col min="1801" max="1802" width="6.453125" style="3" customWidth="1"/>
    <col min="1803" max="1803" width="6.81640625" style="3" customWidth="1"/>
    <col min="1804" max="1806" width="6.453125" style="3" customWidth="1"/>
    <col min="1807" max="1807" width="6.81640625" style="3" customWidth="1"/>
    <col min="1808" max="1814" width="6.453125" style="3" customWidth="1"/>
    <col min="1815" max="1815" width="7.453125" style="3" customWidth="1"/>
    <col min="1816" max="2048" width="11.453125" style="3"/>
    <col min="2049" max="2049" width="0.1796875" style="3" customWidth="1"/>
    <col min="2050" max="2050" width="2.54296875" style="3" customWidth="1"/>
    <col min="2051" max="2051" width="15.453125" style="3" customWidth="1"/>
    <col min="2052" max="2052" width="1.453125" style="3" customWidth="1"/>
    <col min="2053" max="2053" width="71.453125" style="3" customWidth="1"/>
    <col min="2054" max="2056" width="6.81640625" style="3" customWidth="1"/>
    <col min="2057" max="2058" width="6.453125" style="3" customWidth="1"/>
    <col min="2059" max="2059" width="6.81640625" style="3" customWidth="1"/>
    <col min="2060" max="2062" width="6.453125" style="3" customWidth="1"/>
    <col min="2063" max="2063" width="6.81640625" style="3" customWidth="1"/>
    <col min="2064" max="2070" width="6.453125" style="3" customWidth="1"/>
    <col min="2071" max="2071" width="7.453125" style="3" customWidth="1"/>
    <col min="2072" max="2304" width="11.453125" style="3"/>
    <col min="2305" max="2305" width="0.1796875" style="3" customWidth="1"/>
    <col min="2306" max="2306" width="2.54296875" style="3" customWidth="1"/>
    <col min="2307" max="2307" width="15.453125" style="3" customWidth="1"/>
    <col min="2308" max="2308" width="1.453125" style="3" customWidth="1"/>
    <col min="2309" max="2309" width="71.453125" style="3" customWidth="1"/>
    <col min="2310" max="2312" width="6.81640625" style="3" customWidth="1"/>
    <col min="2313" max="2314" width="6.453125" style="3" customWidth="1"/>
    <col min="2315" max="2315" width="6.81640625" style="3" customWidth="1"/>
    <col min="2316" max="2318" width="6.453125" style="3" customWidth="1"/>
    <col min="2319" max="2319" width="6.81640625" style="3" customWidth="1"/>
    <col min="2320" max="2326" width="6.453125" style="3" customWidth="1"/>
    <col min="2327" max="2327" width="7.453125" style="3" customWidth="1"/>
    <col min="2328" max="2560" width="11.453125" style="3"/>
    <col min="2561" max="2561" width="0.1796875" style="3" customWidth="1"/>
    <col min="2562" max="2562" width="2.54296875" style="3" customWidth="1"/>
    <col min="2563" max="2563" width="15.453125" style="3" customWidth="1"/>
    <col min="2564" max="2564" width="1.453125" style="3" customWidth="1"/>
    <col min="2565" max="2565" width="71.453125" style="3" customWidth="1"/>
    <col min="2566" max="2568" width="6.81640625" style="3" customWidth="1"/>
    <col min="2569" max="2570" width="6.453125" style="3" customWidth="1"/>
    <col min="2571" max="2571" width="6.81640625" style="3" customWidth="1"/>
    <col min="2572" max="2574" width="6.453125" style="3" customWidth="1"/>
    <col min="2575" max="2575" width="6.81640625" style="3" customWidth="1"/>
    <col min="2576" max="2582" width="6.453125" style="3" customWidth="1"/>
    <col min="2583" max="2583" width="7.453125" style="3" customWidth="1"/>
    <col min="2584" max="2816" width="11.453125" style="3"/>
    <col min="2817" max="2817" width="0.1796875" style="3" customWidth="1"/>
    <col min="2818" max="2818" width="2.54296875" style="3" customWidth="1"/>
    <col min="2819" max="2819" width="15.453125" style="3" customWidth="1"/>
    <col min="2820" max="2820" width="1.453125" style="3" customWidth="1"/>
    <col min="2821" max="2821" width="71.453125" style="3" customWidth="1"/>
    <col min="2822" max="2824" width="6.81640625" style="3" customWidth="1"/>
    <col min="2825" max="2826" width="6.453125" style="3" customWidth="1"/>
    <col min="2827" max="2827" width="6.81640625" style="3" customWidth="1"/>
    <col min="2828" max="2830" width="6.453125" style="3" customWidth="1"/>
    <col min="2831" max="2831" width="6.81640625" style="3" customWidth="1"/>
    <col min="2832" max="2838" width="6.453125" style="3" customWidth="1"/>
    <col min="2839" max="2839" width="7.453125" style="3" customWidth="1"/>
    <col min="2840" max="3072" width="11.453125" style="3"/>
    <col min="3073" max="3073" width="0.1796875" style="3" customWidth="1"/>
    <col min="3074" max="3074" width="2.54296875" style="3" customWidth="1"/>
    <col min="3075" max="3075" width="15.453125" style="3" customWidth="1"/>
    <col min="3076" max="3076" width="1.453125" style="3" customWidth="1"/>
    <col min="3077" max="3077" width="71.453125" style="3" customWidth="1"/>
    <col min="3078" max="3080" width="6.81640625" style="3" customWidth="1"/>
    <col min="3081" max="3082" width="6.453125" style="3" customWidth="1"/>
    <col min="3083" max="3083" width="6.81640625" style="3" customWidth="1"/>
    <col min="3084" max="3086" width="6.453125" style="3" customWidth="1"/>
    <col min="3087" max="3087" width="6.81640625" style="3" customWidth="1"/>
    <col min="3088" max="3094" width="6.453125" style="3" customWidth="1"/>
    <col min="3095" max="3095" width="7.453125" style="3" customWidth="1"/>
    <col min="3096" max="3328" width="11.453125" style="3"/>
    <col min="3329" max="3329" width="0.1796875" style="3" customWidth="1"/>
    <col min="3330" max="3330" width="2.54296875" style="3" customWidth="1"/>
    <col min="3331" max="3331" width="15.453125" style="3" customWidth="1"/>
    <col min="3332" max="3332" width="1.453125" style="3" customWidth="1"/>
    <col min="3333" max="3333" width="71.453125" style="3" customWidth="1"/>
    <col min="3334" max="3336" width="6.81640625" style="3" customWidth="1"/>
    <col min="3337" max="3338" width="6.453125" style="3" customWidth="1"/>
    <col min="3339" max="3339" width="6.81640625" style="3" customWidth="1"/>
    <col min="3340" max="3342" width="6.453125" style="3" customWidth="1"/>
    <col min="3343" max="3343" width="6.81640625" style="3" customWidth="1"/>
    <col min="3344" max="3350" width="6.453125" style="3" customWidth="1"/>
    <col min="3351" max="3351" width="7.453125" style="3" customWidth="1"/>
    <col min="3352" max="3584" width="11.453125" style="3"/>
    <col min="3585" max="3585" width="0.1796875" style="3" customWidth="1"/>
    <col min="3586" max="3586" width="2.54296875" style="3" customWidth="1"/>
    <col min="3587" max="3587" width="15.453125" style="3" customWidth="1"/>
    <col min="3588" max="3588" width="1.453125" style="3" customWidth="1"/>
    <col min="3589" max="3589" width="71.453125" style="3" customWidth="1"/>
    <col min="3590" max="3592" width="6.81640625" style="3" customWidth="1"/>
    <col min="3593" max="3594" width="6.453125" style="3" customWidth="1"/>
    <col min="3595" max="3595" width="6.81640625" style="3" customWidth="1"/>
    <col min="3596" max="3598" width="6.453125" style="3" customWidth="1"/>
    <col min="3599" max="3599" width="6.81640625" style="3" customWidth="1"/>
    <col min="3600" max="3606" width="6.453125" style="3" customWidth="1"/>
    <col min="3607" max="3607" width="7.453125" style="3" customWidth="1"/>
    <col min="3608" max="3840" width="11.453125" style="3"/>
    <col min="3841" max="3841" width="0.1796875" style="3" customWidth="1"/>
    <col min="3842" max="3842" width="2.54296875" style="3" customWidth="1"/>
    <col min="3843" max="3843" width="15.453125" style="3" customWidth="1"/>
    <col min="3844" max="3844" width="1.453125" style="3" customWidth="1"/>
    <col min="3845" max="3845" width="71.453125" style="3" customWidth="1"/>
    <col min="3846" max="3848" width="6.81640625" style="3" customWidth="1"/>
    <col min="3849" max="3850" width="6.453125" style="3" customWidth="1"/>
    <col min="3851" max="3851" width="6.81640625" style="3" customWidth="1"/>
    <col min="3852" max="3854" width="6.453125" style="3" customWidth="1"/>
    <col min="3855" max="3855" width="6.81640625" style="3" customWidth="1"/>
    <col min="3856" max="3862" width="6.453125" style="3" customWidth="1"/>
    <col min="3863" max="3863" width="7.453125" style="3" customWidth="1"/>
    <col min="3864" max="4096" width="11.453125" style="3"/>
    <col min="4097" max="4097" width="0.1796875" style="3" customWidth="1"/>
    <col min="4098" max="4098" width="2.54296875" style="3" customWidth="1"/>
    <col min="4099" max="4099" width="15.453125" style="3" customWidth="1"/>
    <col min="4100" max="4100" width="1.453125" style="3" customWidth="1"/>
    <col min="4101" max="4101" width="71.453125" style="3" customWidth="1"/>
    <col min="4102" max="4104" width="6.81640625" style="3" customWidth="1"/>
    <col min="4105" max="4106" width="6.453125" style="3" customWidth="1"/>
    <col min="4107" max="4107" width="6.81640625" style="3" customWidth="1"/>
    <col min="4108" max="4110" width="6.453125" style="3" customWidth="1"/>
    <col min="4111" max="4111" width="6.81640625" style="3" customWidth="1"/>
    <col min="4112" max="4118" width="6.453125" style="3" customWidth="1"/>
    <col min="4119" max="4119" width="7.453125" style="3" customWidth="1"/>
    <col min="4120" max="4352" width="11.453125" style="3"/>
    <col min="4353" max="4353" width="0.1796875" style="3" customWidth="1"/>
    <col min="4354" max="4354" width="2.54296875" style="3" customWidth="1"/>
    <col min="4355" max="4355" width="15.453125" style="3" customWidth="1"/>
    <col min="4356" max="4356" width="1.453125" style="3" customWidth="1"/>
    <col min="4357" max="4357" width="71.453125" style="3" customWidth="1"/>
    <col min="4358" max="4360" width="6.81640625" style="3" customWidth="1"/>
    <col min="4361" max="4362" width="6.453125" style="3" customWidth="1"/>
    <col min="4363" max="4363" width="6.81640625" style="3" customWidth="1"/>
    <col min="4364" max="4366" width="6.453125" style="3" customWidth="1"/>
    <col min="4367" max="4367" width="6.81640625" style="3" customWidth="1"/>
    <col min="4368" max="4374" width="6.453125" style="3" customWidth="1"/>
    <col min="4375" max="4375" width="7.453125" style="3" customWidth="1"/>
    <col min="4376" max="4608" width="11.453125" style="3"/>
    <col min="4609" max="4609" width="0.1796875" style="3" customWidth="1"/>
    <col min="4610" max="4610" width="2.54296875" style="3" customWidth="1"/>
    <col min="4611" max="4611" width="15.453125" style="3" customWidth="1"/>
    <col min="4612" max="4612" width="1.453125" style="3" customWidth="1"/>
    <col min="4613" max="4613" width="71.453125" style="3" customWidth="1"/>
    <col min="4614" max="4616" width="6.81640625" style="3" customWidth="1"/>
    <col min="4617" max="4618" width="6.453125" style="3" customWidth="1"/>
    <col min="4619" max="4619" width="6.81640625" style="3" customWidth="1"/>
    <col min="4620" max="4622" width="6.453125" style="3" customWidth="1"/>
    <col min="4623" max="4623" width="6.81640625" style="3" customWidth="1"/>
    <col min="4624" max="4630" width="6.453125" style="3" customWidth="1"/>
    <col min="4631" max="4631" width="7.453125" style="3" customWidth="1"/>
    <col min="4632" max="4864" width="11.453125" style="3"/>
    <col min="4865" max="4865" width="0.1796875" style="3" customWidth="1"/>
    <col min="4866" max="4866" width="2.54296875" style="3" customWidth="1"/>
    <col min="4867" max="4867" width="15.453125" style="3" customWidth="1"/>
    <col min="4868" max="4868" width="1.453125" style="3" customWidth="1"/>
    <col min="4869" max="4869" width="71.453125" style="3" customWidth="1"/>
    <col min="4870" max="4872" width="6.81640625" style="3" customWidth="1"/>
    <col min="4873" max="4874" width="6.453125" style="3" customWidth="1"/>
    <col min="4875" max="4875" width="6.81640625" style="3" customWidth="1"/>
    <col min="4876" max="4878" width="6.453125" style="3" customWidth="1"/>
    <col min="4879" max="4879" width="6.81640625" style="3" customWidth="1"/>
    <col min="4880" max="4886" width="6.453125" style="3" customWidth="1"/>
    <col min="4887" max="4887" width="7.453125" style="3" customWidth="1"/>
    <col min="4888" max="5120" width="11.453125" style="3"/>
    <col min="5121" max="5121" width="0.1796875" style="3" customWidth="1"/>
    <col min="5122" max="5122" width="2.54296875" style="3" customWidth="1"/>
    <col min="5123" max="5123" width="15.453125" style="3" customWidth="1"/>
    <col min="5124" max="5124" width="1.453125" style="3" customWidth="1"/>
    <col min="5125" max="5125" width="71.453125" style="3" customWidth="1"/>
    <col min="5126" max="5128" width="6.81640625" style="3" customWidth="1"/>
    <col min="5129" max="5130" width="6.453125" style="3" customWidth="1"/>
    <col min="5131" max="5131" width="6.81640625" style="3" customWidth="1"/>
    <col min="5132" max="5134" width="6.453125" style="3" customWidth="1"/>
    <col min="5135" max="5135" width="6.81640625" style="3" customWidth="1"/>
    <col min="5136" max="5142" width="6.453125" style="3" customWidth="1"/>
    <col min="5143" max="5143" width="7.453125" style="3" customWidth="1"/>
    <col min="5144" max="5376" width="11.453125" style="3"/>
    <col min="5377" max="5377" width="0.1796875" style="3" customWidth="1"/>
    <col min="5378" max="5378" width="2.54296875" style="3" customWidth="1"/>
    <col min="5379" max="5379" width="15.453125" style="3" customWidth="1"/>
    <col min="5380" max="5380" width="1.453125" style="3" customWidth="1"/>
    <col min="5381" max="5381" width="71.453125" style="3" customWidth="1"/>
    <col min="5382" max="5384" width="6.81640625" style="3" customWidth="1"/>
    <col min="5385" max="5386" width="6.453125" style="3" customWidth="1"/>
    <col min="5387" max="5387" width="6.81640625" style="3" customWidth="1"/>
    <col min="5388" max="5390" width="6.453125" style="3" customWidth="1"/>
    <col min="5391" max="5391" width="6.81640625" style="3" customWidth="1"/>
    <col min="5392" max="5398" width="6.453125" style="3" customWidth="1"/>
    <col min="5399" max="5399" width="7.453125" style="3" customWidth="1"/>
    <col min="5400" max="5632" width="11.453125" style="3"/>
    <col min="5633" max="5633" width="0.1796875" style="3" customWidth="1"/>
    <col min="5634" max="5634" width="2.54296875" style="3" customWidth="1"/>
    <col min="5635" max="5635" width="15.453125" style="3" customWidth="1"/>
    <col min="5636" max="5636" width="1.453125" style="3" customWidth="1"/>
    <col min="5637" max="5637" width="71.453125" style="3" customWidth="1"/>
    <col min="5638" max="5640" width="6.81640625" style="3" customWidth="1"/>
    <col min="5641" max="5642" width="6.453125" style="3" customWidth="1"/>
    <col min="5643" max="5643" width="6.81640625" style="3" customWidth="1"/>
    <col min="5644" max="5646" width="6.453125" style="3" customWidth="1"/>
    <col min="5647" max="5647" width="6.81640625" style="3" customWidth="1"/>
    <col min="5648" max="5654" width="6.453125" style="3" customWidth="1"/>
    <col min="5655" max="5655" width="7.453125" style="3" customWidth="1"/>
    <col min="5656" max="5888" width="11.453125" style="3"/>
    <col min="5889" max="5889" width="0.1796875" style="3" customWidth="1"/>
    <col min="5890" max="5890" width="2.54296875" style="3" customWidth="1"/>
    <col min="5891" max="5891" width="15.453125" style="3" customWidth="1"/>
    <col min="5892" max="5892" width="1.453125" style="3" customWidth="1"/>
    <col min="5893" max="5893" width="71.453125" style="3" customWidth="1"/>
    <col min="5894" max="5896" width="6.81640625" style="3" customWidth="1"/>
    <col min="5897" max="5898" width="6.453125" style="3" customWidth="1"/>
    <col min="5899" max="5899" width="6.81640625" style="3" customWidth="1"/>
    <col min="5900" max="5902" width="6.453125" style="3" customWidth="1"/>
    <col min="5903" max="5903" width="6.81640625" style="3" customWidth="1"/>
    <col min="5904" max="5910" width="6.453125" style="3" customWidth="1"/>
    <col min="5911" max="5911" width="7.453125" style="3" customWidth="1"/>
    <col min="5912" max="6144" width="11.453125" style="3"/>
    <col min="6145" max="6145" width="0.1796875" style="3" customWidth="1"/>
    <col min="6146" max="6146" width="2.54296875" style="3" customWidth="1"/>
    <col min="6147" max="6147" width="15.453125" style="3" customWidth="1"/>
    <col min="6148" max="6148" width="1.453125" style="3" customWidth="1"/>
    <col min="6149" max="6149" width="71.453125" style="3" customWidth="1"/>
    <col min="6150" max="6152" width="6.81640625" style="3" customWidth="1"/>
    <col min="6153" max="6154" width="6.453125" style="3" customWidth="1"/>
    <col min="6155" max="6155" width="6.81640625" style="3" customWidth="1"/>
    <col min="6156" max="6158" width="6.453125" style="3" customWidth="1"/>
    <col min="6159" max="6159" width="6.81640625" style="3" customWidth="1"/>
    <col min="6160" max="6166" width="6.453125" style="3" customWidth="1"/>
    <col min="6167" max="6167" width="7.453125" style="3" customWidth="1"/>
    <col min="6168" max="6400" width="11.453125" style="3"/>
    <col min="6401" max="6401" width="0.1796875" style="3" customWidth="1"/>
    <col min="6402" max="6402" width="2.54296875" style="3" customWidth="1"/>
    <col min="6403" max="6403" width="15.453125" style="3" customWidth="1"/>
    <col min="6404" max="6404" width="1.453125" style="3" customWidth="1"/>
    <col min="6405" max="6405" width="71.453125" style="3" customWidth="1"/>
    <col min="6406" max="6408" width="6.81640625" style="3" customWidth="1"/>
    <col min="6409" max="6410" width="6.453125" style="3" customWidth="1"/>
    <col min="6411" max="6411" width="6.81640625" style="3" customWidth="1"/>
    <col min="6412" max="6414" width="6.453125" style="3" customWidth="1"/>
    <col min="6415" max="6415" width="6.81640625" style="3" customWidth="1"/>
    <col min="6416" max="6422" width="6.453125" style="3" customWidth="1"/>
    <col min="6423" max="6423" width="7.453125" style="3" customWidth="1"/>
    <col min="6424" max="6656" width="11.453125" style="3"/>
    <col min="6657" max="6657" width="0.1796875" style="3" customWidth="1"/>
    <col min="6658" max="6658" width="2.54296875" style="3" customWidth="1"/>
    <col min="6659" max="6659" width="15.453125" style="3" customWidth="1"/>
    <col min="6660" max="6660" width="1.453125" style="3" customWidth="1"/>
    <col min="6661" max="6661" width="71.453125" style="3" customWidth="1"/>
    <col min="6662" max="6664" width="6.81640625" style="3" customWidth="1"/>
    <col min="6665" max="6666" width="6.453125" style="3" customWidth="1"/>
    <col min="6667" max="6667" width="6.81640625" style="3" customWidth="1"/>
    <col min="6668" max="6670" width="6.453125" style="3" customWidth="1"/>
    <col min="6671" max="6671" width="6.81640625" style="3" customWidth="1"/>
    <col min="6672" max="6678" width="6.453125" style="3" customWidth="1"/>
    <col min="6679" max="6679" width="7.453125" style="3" customWidth="1"/>
    <col min="6680" max="6912" width="11.453125" style="3"/>
    <col min="6913" max="6913" width="0.1796875" style="3" customWidth="1"/>
    <col min="6914" max="6914" width="2.54296875" style="3" customWidth="1"/>
    <col min="6915" max="6915" width="15.453125" style="3" customWidth="1"/>
    <col min="6916" max="6916" width="1.453125" style="3" customWidth="1"/>
    <col min="6917" max="6917" width="71.453125" style="3" customWidth="1"/>
    <col min="6918" max="6920" width="6.81640625" style="3" customWidth="1"/>
    <col min="6921" max="6922" width="6.453125" style="3" customWidth="1"/>
    <col min="6923" max="6923" width="6.81640625" style="3" customWidth="1"/>
    <col min="6924" max="6926" width="6.453125" style="3" customWidth="1"/>
    <col min="6927" max="6927" width="6.81640625" style="3" customWidth="1"/>
    <col min="6928" max="6934" width="6.453125" style="3" customWidth="1"/>
    <col min="6935" max="6935" width="7.453125" style="3" customWidth="1"/>
    <col min="6936" max="7168" width="11.453125" style="3"/>
    <col min="7169" max="7169" width="0.1796875" style="3" customWidth="1"/>
    <col min="7170" max="7170" width="2.54296875" style="3" customWidth="1"/>
    <col min="7171" max="7171" width="15.453125" style="3" customWidth="1"/>
    <col min="7172" max="7172" width="1.453125" style="3" customWidth="1"/>
    <col min="7173" max="7173" width="71.453125" style="3" customWidth="1"/>
    <col min="7174" max="7176" width="6.81640625" style="3" customWidth="1"/>
    <col min="7177" max="7178" width="6.453125" style="3" customWidth="1"/>
    <col min="7179" max="7179" width="6.81640625" style="3" customWidth="1"/>
    <col min="7180" max="7182" width="6.453125" style="3" customWidth="1"/>
    <col min="7183" max="7183" width="6.81640625" style="3" customWidth="1"/>
    <col min="7184" max="7190" width="6.453125" style="3" customWidth="1"/>
    <col min="7191" max="7191" width="7.453125" style="3" customWidth="1"/>
    <col min="7192" max="7424" width="11.453125" style="3"/>
    <col min="7425" max="7425" width="0.1796875" style="3" customWidth="1"/>
    <col min="7426" max="7426" width="2.54296875" style="3" customWidth="1"/>
    <col min="7427" max="7427" width="15.453125" style="3" customWidth="1"/>
    <col min="7428" max="7428" width="1.453125" style="3" customWidth="1"/>
    <col min="7429" max="7429" width="71.453125" style="3" customWidth="1"/>
    <col min="7430" max="7432" width="6.81640625" style="3" customWidth="1"/>
    <col min="7433" max="7434" width="6.453125" style="3" customWidth="1"/>
    <col min="7435" max="7435" width="6.81640625" style="3" customWidth="1"/>
    <col min="7436" max="7438" width="6.453125" style="3" customWidth="1"/>
    <col min="7439" max="7439" width="6.81640625" style="3" customWidth="1"/>
    <col min="7440" max="7446" width="6.453125" style="3" customWidth="1"/>
    <col min="7447" max="7447" width="7.453125" style="3" customWidth="1"/>
    <col min="7448" max="7680" width="11.453125" style="3"/>
    <col min="7681" max="7681" width="0.1796875" style="3" customWidth="1"/>
    <col min="7682" max="7682" width="2.54296875" style="3" customWidth="1"/>
    <col min="7683" max="7683" width="15.453125" style="3" customWidth="1"/>
    <col min="7684" max="7684" width="1.453125" style="3" customWidth="1"/>
    <col min="7685" max="7685" width="71.453125" style="3" customWidth="1"/>
    <col min="7686" max="7688" width="6.81640625" style="3" customWidth="1"/>
    <col min="7689" max="7690" width="6.453125" style="3" customWidth="1"/>
    <col min="7691" max="7691" width="6.81640625" style="3" customWidth="1"/>
    <col min="7692" max="7694" width="6.453125" style="3" customWidth="1"/>
    <col min="7695" max="7695" width="6.81640625" style="3" customWidth="1"/>
    <col min="7696" max="7702" width="6.453125" style="3" customWidth="1"/>
    <col min="7703" max="7703" width="7.453125" style="3" customWidth="1"/>
    <col min="7704" max="7936" width="11.453125" style="3"/>
    <col min="7937" max="7937" width="0.1796875" style="3" customWidth="1"/>
    <col min="7938" max="7938" width="2.54296875" style="3" customWidth="1"/>
    <col min="7939" max="7939" width="15.453125" style="3" customWidth="1"/>
    <col min="7940" max="7940" width="1.453125" style="3" customWidth="1"/>
    <col min="7941" max="7941" width="71.453125" style="3" customWidth="1"/>
    <col min="7942" max="7944" width="6.81640625" style="3" customWidth="1"/>
    <col min="7945" max="7946" width="6.453125" style="3" customWidth="1"/>
    <col min="7947" max="7947" width="6.81640625" style="3" customWidth="1"/>
    <col min="7948" max="7950" width="6.453125" style="3" customWidth="1"/>
    <col min="7951" max="7951" width="6.81640625" style="3" customWidth="1"/>
    <col min="7952" max="7958" width="6.453125" style="3" customWidth="1"/>
    <col min="7959" max="7959" width="7.453125" style="3" customWidth="1"/>
    <col min="7960" max="8192" width="11.453125" style="3"/>
    <col min="8193" max="8193" width="0.1796875" style="3" customWidth="1"/>
    <col min="8194" max="8194" width="2.54296875" style="3" customWidth="1"/>
    <col min="8195" max="8195" width="15.453125" style="3" customWidth="1"/>
    <col min="8196" max="8196" width="1.453125" style="3" customWidth="1"/>
    <col min="8197" max="8197" width="71.453125" style="3" customWidth="1"/>
    <col min="8198" max="8200" width="6.81640625" style="3" customWidth="1"/>
    <col min="8201" max="8202" width="6.453125" style="3" customWidth="1"/>
    <col min="8203" max="8203" width="6.81640625" style="3" customWidth="1"/>
    <col min="8204" max="8206" width="6.453125" style="3" customWidth="1"/>
    <col min="8207" max="8207" width="6.81640625" style="3" customWidth="1"/>
    <col min="8208" max="8214" width="6.453125" style="3" customWidth="1"/>
    <col min="8215" max="8215" width="7.453125" style="3" customWidth="1"/>
    <col min="8216" max="8448" width="11.453125" style="3"/>
    <col min="8449" max="8449" width="0.1796875" style="3" customWidth="1"/>
    <col min="8450" max="8450" width="2.54296875" style="3" customWidth="1"/>
    <col min="8451" max="8451" width="15.453125" style="3" customWidth="1"/>
    <col min="8452" max="8452" width="1.453125" style="3" customWidth="1"/>
    <col min="8453" max="8453" width="71.453125" style="3" customWidth="1"/>
    <col min="8454" max="8456" width="6.81640625" style="3" customWidth="1"/>
    <col min="8457" max="8458" width="6.453125" style="3" customWidth="1"/>
    <col min="8459" max="8459" width="6.81640625" style="3" customWidth="1"/>
    <col min="8460" max="8462" width="6.453125" style="3" customWidth="1"/>
    <col min="8463" max="8463" width="6.81640625" style="3" customWidth="1"/>
    <col min="8464" max="8470" width="6.453125" style="3" customWidth="1"/>
    <col min="8471" max="8471" width="7.453125" style="3" customWidth="1"/>
    <col min="8472" max="8704" width="11.453125" style="3"/>
    <col min="8705" max="8705" width="0.1796875" style="3" customWidth="1"/>
    <col min="8706" max="8706" width="2.54296875" style="3" customWidth="1"/>
    <col min="8707" max="8707" width="15.453125" style="3" customWidth="1"/>
    <col min="8708" max="8708" width="1.453125" style="3" customWidth="1"/>
    <col min="8709" max="8709" width="71.453125" style="3" customWidth="1"/>
    <col min="8710" max="8712" width="6.81640625" style="3" customWidth="1"/>
    <col min="8713" max="8714" width="6.453125" style="3" customWidth="1"/>
    <col min="8715" max="8715" width="6.81640625" style="3" customWidth="1"/>
    <col min="8716" max="8718" width="6.453125" style="3" customWidth="1"/>
    <col min="8719" max="8719" width="6.81640625" style="3" customWidth="1"/>
    <col min="8720" max="8726" width="6.453125" style="3" customWidth="1"/>
    <col min="8727" max="8727" width="7.453125" style="3" customWidth="1"/>
    <col min="8728" max="8960" width="11.453125" style="3"/>
    <col min="8961" max="8961" width="0.1796875" style="3" customWidth="1"/>
    <col min="8962" max="8962" width="2.54296875" style="3" customWidth="1"/>
    <col min="8963" max="8963" width="15.453125" style="3" customWidth="1"/>
    <col min="8964" max="8964" width="1.453125" style="3" customWidth="1"/>
    <col min="8965" max="8965" width="71.453125" style="3" customWidth="1"/>
    <col min="8966" max="8968" width="6.81640625" style="3" customWidth="1"/>
    <col min="8969" max="8970" width="6.453125" style="3" customWidth="1"/>
    <col min="8971" max="8971" width="6.81640625" style="3" customWidth="1"/>
    <col min="8972" max="8974" width="6.453125" style="3" customWidth="1"/>
    <col min="8975" max="8975" width="6.81640625" style="3" customWidth="1"/>
    <col min="8976" max="8982" width="6.453125" style="3" customWidth="1"/>
    <col min="8983" max="8983" width="7.453125" style="3" customWidth="1"/>
    <col min="8984" max="9216" width="11.453125" style="3"/>
    <col min="9217" max="9217" width="0.1796875" style="3" customWidth="1"/>
    <col min="9218" max="9218" width="2.54296875" style="3" customWidth="1"/>
    <col min="9219" max="9219" width="15.453125" style="3" customWidth="1"/>
    <col min="9220" max="9220" width="1.453125" style="3" customWidth="1"/>
    <col min="9221" max="9221" width="71.453125" style="3" customWidth="1"/>
    <col min="9222" max="9224" width="6.81640625" style="3" customWidth="1"/>
    <col min="9225" max="9226" width="6.453125" style="3" customWidth="1"/>
    <col min="9227" max="9227" width="6.81640625" style="3" customWidth="1"/>
    <col min="9228" max="9230" width="6.453125" style="3" customWidth="1"/>
    <col min="9231" max="9231" width="6.81640625" style="3" customWidth="1"/>
    <col min="9232" max="9238" width="6.453125" style="3" customWidth="1"/>
    <col min="9239" max="9239" width="7.453125" style="3" customWidth="1"/>
    <col min="9240" max="9472" width="11.453125" style="3"/>
    <col min="9473" max="9473" width="0.1796875" style="3" customWidth="1"/>
    <col min="9474" max="9474" width="2.54296875" style="3" customWidth="1"/>
    <col min="9475" max="9475" width="15.453125" style="3" customWidth="1"/>
    <col min="9476" max="9476" width="1.453125" style="3" customWidth="1"/>
    <col min="9477" max="9477" width="71.453125" style="3" customWidth="1"/>
    <col min="9478" max="9480" width="6.81640625" style="3" customWidth="1"/>
    <col min="9481" max="9482" width="6.453125" style="3" customWidth="1"/>
    <col min="9483" max="9483" width="6.81640625" style="3" customWidth="1"/>
    <col min="9484" max="9486" width="6.453125" style="3" customWidth="1"/>
    <col min="9487" max="9487" width="6.81640625" style="3" customWidth="1"/>
    <col min="9488" max="9494" width="6.453125" style="3" customWidth="1"/>
    <col min="9495" max="9495" width="7.453125" style="3" customWidth="1"/>
    <col min="9496" max="9728" width="11.453125" style="3"/>
    <col min="9729" max="9729" width="0.1796875" style="3" customWidth="1"/>
    <col min="9730" max="9730" width="2.54296875" style="3" customWidth="1"/>
    <col min="9731" max="9731" width="15.453125" style="3" customWidth="1"/>
    <col min="9732" max="9732" width="1.453125" style="3" customWidth="1"/>
    <col min="9733" max="9733" width="71.453125" style="3" customWidth="1"/>
    <col min="9734" max="9736" width="6.81640625" style="3" customWidth="1"/>
    <col min="9737" max="9738" width="6.453125" style="3" customWidth="1"/>
    <col min="9739" max="9739" width="6.81640625" style="3" customWidth="1"/>
    <col min="9740" max="9742" width="6.453125" style="3" customWidth="1"/>
    <col min="9743" max="9743" width="6.81640625" style="3" customWidth="1"/>
    <col min="9744" max="9750" width="6.453125" style="3" customWidth="1"/>
    <col min="9751" max="9751" width="7.453125" style="3" customWidth="1"/>
    <col min="9752" max="9984" width="11.453125" style="3"/>
    <col min="9985" max="9985" width="0.1796875" style="3" customWidth="1"/>
    <col min="9986" max="9986" width="2.54296875" style="3" customWidth="1"/>
    <col min="9987" max="9987" width="15.453125" style="3" customWidth="1"/>
    <col min="9988" max="9988" width="1.453125" style="3" customWidth="1"/>
    <col min="9989" max="9989" width="71.453125" style="3" customWidth="1"/>
    <col min="9990" max="9992" width="6.81640625" style="3" customWidth="1"/>
    <col min="9993" max="9994" width="6.453125" style="3" customWidth="1"/>
    <col min="9995" max="9995" width="6.81640625" style="3" customWidth="1"/>
    <col min="9996" max="9998" width="6.453125" style="3" customWidth="1"/>
    <col min="9999" max="9999" width="6.81640625" style="3" customWidth="1"/>
    <col min="10000" max="10006" width="6.453125" style="3" customWidth="1"/>
    <col min="10007" max="10007" width="7.453125" style="3" customWidth="1"/>
    <col min="10008" max="10240" width="11.453125" style="3"/>
    <col min="10241" max="10241" width="0.1796875" style="3" customWidth="1"/>
    <col min="10242" max="10242" width="2.54296875" style="3" customWidth="1"/>
    <col min="10243" max="10243" width="15.453125" style="3" customWidth="1"/>
    <col min="10244" max="10244" width="1.453125" style="3" customWidth="1"/>
    <col min="10245" max="10245" width="71.453125" style="3" customWidth="1"/>
    <col min="10246" max="10248" width="6.81640625" style="3" customWidth="1"/>
    <col min="10249" max="10250" width="6.453125" style="3" customWidth="1"/>
    <col min="10251" max="10251" width="6.81640625" style="3" customWidth="1"/>
    <col min="10252" max="10254" width="6.453125" style="3" customWidth="1"/>
    <col min="10255" max="10255" width="6.81640625" style="3" customWidth="1"/>
    <col min="10256" max="10262" width="6.453125" style="3" customWidth="1"/>
    <col min="10263" max="10263" width="7.453125" style="3" customWidth="1"/>
    <col min="10264" max="10496" width="11.453125" style="3"/>
    <col min="10497" max="10497" width="0.1796875" style="3" customWidth="1"/>
    <col min="10498" max="10498" width="2.54296875" style="3" customWidth="1"/>
    <col min="10499" max="10499" width="15.453125" style="3" customWidth="1"/>
    <col min="10500" max="10500" width="1.453125" style="3" customWidth="1"/>
    <col min="10501" max="10501" width="71.453125" style="3" customWidth="1"/>
    <col min="10502" max="10504" width="6.81640625" style="3" customWidth="1"/>
    <col min="10505" max="10506" width="6.453125" style="3" customWidth="1"/>
    <col min="10507" max="10507" width="6.81640625" style="3" customWidth="1"/>
    <col min="10508" max="10510" width="6.453125" style="3" customWidth="1"/>
    <col min="10511" max="10511" width="6.81640625" style="3" customWidth="1"/>
    <col min="10512" max="10518" width="6.453125" style="3" customWidth="1"/>
    <col min="10519" max="10519" width="7.453125" style="3" customWidth="1"/>
    <col min="10520" max="10752" width="11.453125" style="3"/>
    <col min="10753" max="10753" width="0.1796875" style="3" customWidth="1"/>
    <col min="10754" max="10754" width="2.54296875" style="3" customWidth="1"/>
    <col min="10755" max="10755" width="15.453125" style="3" customWidth="1"/>
    <col min="10756" max="10756" width="1.453125" style="3" customWidth="1"/>
    <col min="10757" max="10757" width="71.453125" style="3" customWidth="1"/>
    <col min="10758" max="10760" width="6.81640625" style="3" customWidth="1"/>
    <col min="10761" max="10762" width="6.453125" style="3" customWidth="1"/>
    <col min="10763" max="10763" width="6.81640625" style="3" customWidth="1"/>
    <col min="10764" max="10766" width="6.453125" style="3" customWidth="1"/>
    <col min="10767" max="10767" width="6.81640625" style="3" customWidth="1"/>
    <col min="10768" max="10774" width="6.453125" style="3" customWidth="1"/>
    <col min="10775" max="10775" width="7.453125" style="3" customWidth="1"/>
    <col min="10776" max="11008" width="11.453125" style="3"/>
    <col min="11009" max="11009" width="0.1796875" style="3" customWidth="1"/>
    <col min="11010" max="11010" width="2.54296875" style="3" customWidth="1"/>
    <col min="11011" max="11011" width="15.453125" style="3" customWidth="1"/>
    <col min="11012" max="11012" width="1.453125" style="3" customWidth="1"/>
    <col min="11013" max="11013" width="71.453125" style="3" customWidth="1"/>
    <col min="11014" max="11016" width="6.81640625" style="3" customWidth="1"/>
    <col min="11017" max="11018" width="6.453125" style="3" customWidth="1"/>
    <col min="11019" max="11019" width="6.81640625" style="3" customWidth="1"/>
    <col min="11020" max="11022" width="6.453125" style="3" customWidth="1"/>
    <col min="11023" max="11023" width="6.81640625" style="3" customWidth="1"/>
    <col min="11024" max="11030" width="6.453125" style="3" customWidth="1"/>
    <col min="11031" max="11031" width="7.453125" style="3" customWidth="1"/>
    <col min="11032" max="11264" width="11.453125" style="3"/>
    <col min="11265" max="11265" width="0.1796875" style="3" customWidth="1"/>
    <col min="11266" max="11266" width="2.54296875" style="3" customWidth="1"/>
    <col min="11267" max="11267" width="15.453125" style="3" customWidth="1"/>
    <col min="11268" max="11268" width="1.453125" style="3" customWidth="1"/>
    <col min="11269" max="11269" width="71.453125" style="3" customWidth="1"/>
    <col min="11270" max="11272" width="6.81640625" style="3" customWidth="1"/>
    <col min="11273" max="11274" width="6.453125" style="3" customWidth="1"/>
    <col min="11275" max="11275" width="6.81640625" style="3" customWidth="1"/>
    <col min="11276" max="11278" width="6.453125" style="3" customWidth="1"/>
    <col min="11279" max="11279" width="6.81640625" style="3" customWidth="1"/>
    <col min="11280" max="11286" width="6.453125" style="3" customWidth="1"/>
    <col min="11287" max="11287" width="7.453125" style="3" customWidth="1"/>
    <col min="11288" max="11520" width="11.453125" style="3"/>
    <col min="11521" max="11521" width="0.1796875" style="3" customWidth="1"/>
    <col min="11522" max="11522" width="2.54296875" style="3" customWidth="1"/>
    <col min="11523" max="11523" width="15.453125" style="3" customWidth="1"/>
    <col min="11524" max="11524" width="1.453125" style="3" customWidth="1"/>
    <col min="11525" max="11525" width="71.453125" style="3" customWidth="1"/>
    <col min="11526" max="11528" width="6.81640625" style="3" customWidth="1"/>
    <col min="11529" max="11530" width="6.453125" style="3" customWidth="1"/>
    <col min="11531" max="11531" width="6.81640625" style="3" customWidth="1"/>
    <col min="11532" max="11534" width="6.453125" style="3" customWidth="1"/>
    <col min="11535" max="11535" width="6.81640625" style="3" customWidth="1"/>
    <col min="11536" max="11542" width="6.453125" style="3" customWidth="1"/>
    <col min="11543" max="11543" width="7.453125" style="3" customWidth="1"/>
    <col min="11544" max="11776" width="11.453125" style="3"/>
    <col min="11777" max="11777" width="0.1796875" style="3" customWidth="1"/>
    <col min="11778" max="11778" width="2.54296875" style="3" customWidth="1"/>
    <col min="11779" max="11779" width="15.453125" style="3" customWidth="1"/>
    <col min="11780" max="11780" width="1.453125" style="3" customWidth="1"/>
    <col min="11781" max="11781" width="71.453125" style="3" customWidth="1"/>
    <col min="11782" max="11784" width="6.81640625" style="3" customWidth="1"/>
    <col min="11785" max="11786" width="6.453125" style="3" customWidth="1"/>
    <col min="11787" max="11787" width="6.81640625" style="3" customWidth="1"/>
    <col min="11788" max="11790" width="6.453125" style="3" customWidth="1"/>
    <col min="11791" max="11791" width="6.81640625" style="3" customWidth="1"/>
    <col min="11792" max="11798" width="6.453125" style="3" customWidth="1"/>
    <col min="11799" max="11799" width="7.453125" style="3" customWidth="1"/>
    <col min="11800" max="12032" width="11.453125" style="3"/>
    <col min="12033" max="12033" width="0.1796875" style="3" customWidth="1"/>
    <col min="12034" max="12034" width="2.54296875" style="3" customWidth="1"/>
    <col min="12035" max="12035" width="15.453125" style="3" customWidth="1"/>
    <col min="12036" max="12036" width="1.453125" style="3" customWidth="1"/>
    <col min="12037" max="12037" width="71.453125" style="3" customWidth="1"/>
    <col min="12038" max="12040" width="6.81640625" style="3" customWidth="1"/>
    <col min="12041" max="12042" width="6.453125" style="3" customWidth="1"/>
    <col min="12043" max="12043" width="6.81640625" style="3" customWidth="1"/>
    <col min="12044" max="12046" width="6.453125" style="3" customWidth="1"/>
    <col min="12047" max="12047" width="6.81640625" style="3" customWidth="1"/>
    <col min="12048" max="12054" width="6.453125" style="3" customWidth="1"/>
    <col min="12055" max="12055" width="7.453125" style="3" customWidth="1"/>
    <col min="12056" max="12288" width="11.453125" style="3"/>
    <col min="12289" max="12289" width="0.1796875" style="3" customWidth="1"/>
    <col min="12290" max="12290" width="2.54296875" style="3" customWidth="1"/>
    <col min="12291" max="12291" width="15.453125" style="3" customWidth="1"/>
    <col min="12292" max="12292" width="1.453125" style="3" customWidth="1"/>
    <col min="12293" max="12293" width="71.453125" style="3" customWidth="1"/>
    <col min="12294" max="12296" width="6.81640625" style="3" customWidth="1"/>
    <col min="12297" max="12298" width="6.453125" style="3" customWidth="1"/>
    <col min="12299" max="12299" width="6.81640625" style="3" customWidth="1"/>
    <col min="12300" max="12302" width="6.453125" style="3" customWidth="1"/>
    <col min="12303" max="12303" width="6.81640625" style="3" customWidth="1"/>
    <col min="12304" max="12310" width="6.453125" style="3" customWidth="1"/>
    <col min="12311" max="12311" width="7.453125" style="3" customWidth="1"/>
    <col min="12312" max="12544" width="11.453125" style="3"/>
    <col min="12545" max="12545" width="0.1796875" style="3" customWidth="1"/>
    <col min="12546" max="12546" width="2.54296875" style="3" customWidth="1"/>
    <col min="12547" max="12547" width="15.453125" style="3" customWidth="1"/>
    <col min="12548" max="12548" width="1.453125" style="3" customWidth="1"/>
    <col min="12549" max="12549" width="71.453125" style="3" customWidth="1"/>
    <col min="12550" max="12552" width="6.81640625" style="3" customWidth="1"/>
    <col min="12553" max="12554" width="6.453125" style="3" customWidth="1"/>
    <col min="12555" max="12555" width="6.81640625" style="3" customWidth="1"/>
    <col min="12556" max="12558" width="6.453125" style="3" customWidth="1"/>
    <col min="12559" max="12559" width="6.81640625" style="3" customWidth="1"/>
    <col min="12560" max="12566" width="6.453125" style="3" customWidth="1"/>
    <col min="12567" max="12567" width="7.453125" style="3" customWidth="1"/>
    <col min="12568" max="12800" width="11.453125" style="3"/>
    <col min="12801" max="12801" width="0.1796875" style="3" customWidth="1"/>
    <col min="12802" max="12802" width="2.54296875" style="3" customWidth="1"/>
    <col min="12803" max="12803" width="15.453125" style="3" customWidth="1"/>
    <col min="12804" max="12804" width="1.453125" style="3" customWidth="1"/>
    <col min="12805" max="12805" width="71.453125" style="3" customWidth="1"/>
    <col min="12806" max="12808" width="6.81640625" style="3" customWidth="1"/>
    <col min="12809" max="12810" width="6.453125" style="3" customWidth="1"/>
    <col min="12811" max="12811" width="6.81640625" style="3" customWidth="1"/>
    <col min="12812" max="12814" width="6.453125" style="3" customWidth="1"/>
    <col min="12815" max="12815" width="6.81640625" style="3" customWidth="1"/>
    <col min="12816" max="12822" width="6.453125" style="3" customWidth="1"/>
    <col min="12823" max="12823" width="7.453125" style="3" customWidth="1"/>
    <col min="12824" max="13056" width="11.453125" style="3"/>
    <col min="13057" max="13057" width="0.1796875" style="3" customWidth="1"/>
    <col min="13058" max="13058" width="2.54296875" style="3" customWidth="1"/>
    <col min="13059" max="13059" width="15.453125" style="3" customWidth="1"/>
    <col min="13060" max="13060" width="1.453125" style="3" customWidth="1"/>
    <col min="13061" max="13061" width="71.453125" style="3" customWidth="1"/>
    <col min="13062" max="13064" width="6.81640625" style="3" customWidth="1"/>
    <col min="13065" max="13066" width="6.453125" style="3" customWidth="1"/>
    <col min="13067" max="13067" width="6.81640625" style="3" customWidth="1"/>
    <col min="13068" max="13070" width="6.453125" style="3" customWidth="1"/>
    <col min="13071" max="13071" width="6.81640625" style="3" customWidth="1"/>
    <col min="13072" max="13078" width="6.453125" style="3" customWidth="1"/>
    <col min="13079" max="13079" width="7.453125" style="3" customWidth="1"/>
    <col min="13080" max="13312" width="11.453125" style="3"/>
    <col min="13313" max="13313" width="0.1796875" style="3" customWidth="1"/>
    <col min="13314" max="13314" width="2.54296875" style="3" customWidth="1"/>
    <col min="13315" max="13315" width="15.453125" style="3" customWidth="1"/>
    <col min="13316" max="13316" width="1.453125" style="3" customWidth="1"/>
    <col min="13317" max="13317" width="71.453125" style="3" customWidth="1"/>
    <col min="13318" max="13320" width="6.81640625" style="3" customWidth="1"/>
    <col min="13321" max="13322" width="6.453125" style="3" customWidth="1"/>
    <col min="13323" max="13323" width="6.81640625" style="3" customWidth="1"/>
    <col min="13324" max="13326" width="6.453125" style="3" customWidth="1"/>
    <col min="13327" max="13327" width="6.81640625" style="3" customWidth="1"/>
    <col min="13328" max="13334" width="6.453125" style="3" customWidth="1"/>
    <col min="13335" max="13335" width="7.453125" style="3" customWidth="1"/>
    <col min="13336" max="13568" width="11.453125" style="3"/>
    <col min="13569" max="13569" width="0.1796875" style="3" customWidth="1"/>
    <col min="13570" max="13570" width="2.54296875" style="3" customWidth="1"/>
    <col min="13571" max="13571" width="15.453125" style="3" customWidth="1"/>
    <col min="13572" max="13572" width="1.453125" style="3" customWidth="1"/>
    <col min="13573" max="13573" width="71.453125" style="3" customWidth="1"/>
    <col min="13574" max="13576" width="6.81640625" style="3" customWidth="1"/>
    <col min="13577" max="13578" width="6.453125" style="3" customWidth="1"/>
    <col min="13579" max="13579" width="6.81640625" style="3" customWidth="1"/>
    <col min="13580" max="13582" width="6.453125" style="3" customWidth="1"/>
    <col min="13583" max="13583" width="6.81640625" style="3" customWidth="1"/>
    <col min="13584" max="13590" width="6.453125" style="3" customWidth="1"/>
    <col min="13591" max="13591" width="7.453125" style="3" customWidth="1"/>
    <col min="13592" max="13824" width="11.453125" style="3"/>
    <col min="13825" max="13825" width="0.1796875" style="3" customWidth="1"/>
    <col min="13826" max="13826" width="2.54296875" style="3" customWidth="1"/>
    <col min="13827" max="13827" width="15.453125" style="3" customWidth="1"/>
    <col min="13828" max="13828" width="1.453125" style="3" customWidth="1"/>
    <col min="13829" max="13829" width="71.453125" style="3" customWidth="1"/>
    <col min="13830" max="13832" width="6.81640625" style="3" customWidth="1"/>
    <col min="13833" max="13834" width="6.453125" style="3" customWidth="1"/>
    <col min="13835" max="13835" width="6.81640625" style="3" customWidth="1"/>
    <col min="13836" max="13838" width="6.453125" style="3" customWidth="1"/>
    <col min="13839" max="13839" width="6.81640625" style="3" customWidth="1"/>
    <col min="13840" max="13846" width="6.453125" style="3" customWidth="1"/>
    <col min="13847" max="13847" width="7.453125" style="3" customWidth="1"/>
    <col min="13848" max="14080" width="11.453125" style="3"/>
    <col min="14081" max="14081" width="0.1796875" style="3" customWidth="1"/>
    <col min="14082" max="14082" width="2.54296875" style="3" customWidth="1"/>
    <col min="14083" max="14083" width="15.453125" style="3" customWidth="1"/>
    <col min="14084" max="14084" width="1.453125" style="3" customWidth="1"/>
    <col min="14085" max="14085" width="71.453125" style="3" customWidth="1"/>
    <col min="14086" max="14088" width="6.81640625" style="3" customWidth="1"/>
    <col min="14089" max="14090" width="6.453125" style="3" customWidth="1"/>
    <col min="14091" max="14091" width="6.81640625" style="3" customWidth="1"/>
    <col min="14092" max="14094" width="6.453125" style="3" customWidth="1"/>
    <col min="14095" max="14095" width="6.81640625" style="3" customWidth="1"/>
    <col min="14096" max="14102" width="6.453125" style="3" customWidth="1"/>
    <col min="14103" max="14103" width="7.453125" style="3" customWidth="1"/>
    <col min="14104" max="14336" width="11.453125" style="3"/>
    <col min="14337" max="14337" width="0.1796875" style="3" customWidth="1"/>
    <col min="14338" max="14338" width="2.54296875" style="3" customWidth="1"/>
    <col min="14339" max="14339" width="15.453125" style="3" customWidth="1"/>
    <col min="14340" max="14340" width="1.453125" style="3" customWidth="1"/>
    <col min="14341" max="14341" width="71.453125" style="3" customWidth="1"/>
    <col min="14342" max="14344" width="6.81640625" style="3" customWidth="1"/>
    <col min="14345" max="14346" width="6.453125" style="3" customWidth="1"/>
    <col min="14347" max="14347" width="6.81640625" style="3" customWidth="1"/>
    <col min="14348" max="14350" width="6.453125" style="3" customWidth="1"/>
    <col min="14351" max="14351" width="6.81640625" style="3" customWidth="1"/>
    <col min="14352" max="14358" width="6.453125" style="3" customWidth="1"/>
    <col min="14359" max="14359" width="7.453125" style="3" customWidth="1"/>
    <col min="14360" max="14592" width="11.453125" style="3"/>
    <col min="14593" max="14593" width="0.1796875" style="3" customWidth="1"/>
    <col min="14594" max="14594" width="2.54296875" style="3" customWidth="1"/>
    <col min="14595" max="14595" width="15.453125" style="3" customWidth="1"/>
    <col min="14596" max="14596" width="1.453125" style="3" customWidth="1"/>
    <col min="14597" max="14597" width="71.453125" style="3" customWidth="1"/>
    <col min="14598" max="14600" width="6.81640625" style="3" customWidth="1"/>
    <col min="14601" max="14602" width="6.453125" style="3" customWidth="1"/>
    <col min="14603" max="14603" width="6.81640625" style="3" customWidth="1"/>
    <col min="14604" max="14606" width="6.453125" style="3" customWidth="1"/>
    <col min="14607" max="14607" width="6.81640625" style="3" customWidth="1"/>
    <col min="14608" max="14614" width="6.453125" style="3" customWidth="1"/>
    <col min="14615" max="14615" width="7.453125" style="3" customWidth="1"/>
    <col min="14616" max="14848" width="11.453125" style="3"/>
    <col min="14849" max="14849" width="0.1796875" style="3" customWidth="1"/>
    <col min="14850" max="14850" width="2.54296875" style="3" customWidth="1"/>
    <col min="14851" max="14851" width="15.453125" style="3" customWidth="1"/>
    <col min="14852" max="14852" width="1.453125" style="3" customWidth="1"/>
    <col min="14853" max="14853" width="71.453125" style="3" customWidth="1"/>
    <col min="14854" max="14856" width="6.81640625" style="3" customWidth="1"/>
    <col min="14857" max="14858" width="6.453125" style="3" customWidth="1"/>
    <col min="14859" max="14859" width="6.81640625" style="3" customWidth="1"/>
    <col min="14860" max="14862" width="6.453125" style="3" customWidth="1"/>
    <col min="14863" max="14863" width="6.81640625" style="3" customWidth="1"/>
    <col min="14864" max="14870" width="6.453125" style="3" customWidth="1"/>
    <col min="14871" max="14871" width="7.453125" style="3" customWidth="1"/>
    <col min="14872" max="15104" width="11.453125" style="3"/>
    <col min="15105" max="15105" width="0.1796875" style="3" customWidth="1"/>
    <col min="15106" max="15106" width="2.54296875" style="3" customWidth="1"/>
    <col min="15107" max="15107" width="15.453125" style="3" customWidth="1"/>
    <col min="15108" max="15108" width="1.453125" style="3" customWidth="1"/>
    <col min="15109" max="15109" width="71.453125" style="3" customWidth="1"/>
    <col min="15110" max="15112" width="6.81640625" style="3" customWidth="1"/>
    <col min="15113" max="15114" width="6.453125" style="3" customWidth="1"/>
    <col min="15115" max="15115" width="6.81640625" style="3" customWidth="1"/>
    <col min="15116" max="15118" width="6.453125" style="3" customWidth="1"/>
    <col min="15119" max="15119" width="6.81640625" style="3" customWidth="1"/>
    <col min="15120" max="15126" width="6.453125" style="3" customWidth="1"/>
    <col min="15127" max="15127" width="7.453125" style="3" customWidth="1"/>
    <col min="15128" max="15360" width="11.453125" style="3"/>
    <col min="15361" max="15361" width="0.1796875" style="3" customWidth="1"/>
    <col min="15362" max="15362" width="2.54296875" style="3" customWidth="1"/>
    <col min="15363" max="15363" width="15.453125" style="3" customWidth="1"/>
    <col min="15364" max="15364" width="1.453125" style="3" customWidth="1"/>
    <col min="15365" max="15365" width="71.453125" style="3" customWidth="1"/>
    <col min="15366" max="15368" width="6.81640625" style="3" customWidth="1"/>
    <col min="15369" max="15370" width="6.453125" style="3" customWidth="1"/>
    <col min="15371" max="15371" width="6.81640625" style="3" customWidth="1"/>
    <col min="15372" max="15374" width="6.453125" style="3" customWidth="1"/>
    <col min="15375" max="15375" width="6.81640625" style="3" customWidth="1"/>
    <col min="15376" max="15382" width="6.453125" style="3" customWidth="1"/>
    <col min="15383" max="15383" width="7.453125" style="3" customWidth="1"/>
    <col min="15384" max="15616" width="11.453125" style="3"/>
    <col min="15617" max="15617" width="0.1796875" style="3" customWidth="1"/>
    <col min="15618" max="15618" width="2.54296875" style="3" customWidth="1"/>
    <col min="15619" max="15619" width="15.453125" style="3" customWidth="1"/>
    <col min="15620" max="15620" width="1.453125" style="3" customWidth="1"/>
    <col min="15621" max="15621" width="71.453125" style="3" customWidth="1"/>
    <col min="15622" max="15624" width="6.81640625" style="3" customWidth="1"/>
    <col min="15625" max="15626" width="6.453125" style="3" customWidth="1"/>
    <col min="15627" max="15627" width="6.81640625" style="3" customWidth="1"/>
    <col min="15628" max="15630" width="6.453125" style="3" customWidth="1"/>
    <col min="15631" max="15631" width="6.81640625" style="3" customWidth="1"/>
    <col min="15632" max="15638" width="6.453125" style="3" customWidth="1"/>
    <col min="15639" max="15639" width="7.453125" style="3" customWidth="1"/>
    <col min="15640" max="15872" width="11.453125" style="3"/>
    <col min="15873" max="15873" width="0.1796875" style="3" customWidth="1"/>
    <col min="15874" max="15874" width="2.54296875" style="3" customWidth="1"/>
    <col min="15875" max="15875" width="15.453125" style="3" customWidth="1"/>
    <col min="15876" max="15876" width="1.453125" style="3" customWidth="1"/>
    <col min="15877" max="15877" width="71.453125" style="3" customWidth="1"/>
    <col min="15878" max="15880" width="6.81640625" style="3" customWidth="1"/>
    <col min="15881" max="15882" width="6.453125" style="3" customWidth="1"/>
    <col min="15883" max="15883" width="6.81640625" style="3" customWidth="1"/>
    <col min="15884" max="15886" width="6.453125" style="3" customWidth="1"/>
    <col min="15887" max="15887" width="6.81640625" style="3" customWidth="1"/>
    <col min="15888" max="15894" width="6.453125" style="3" customWidth="1"/>
    <col min="15895" max="15895" width="7.453125" style="3" customWidth="1"/>
    <col min="15896" max="16128" width="11.453125" style="3"/>
    <col min="16129" max="16129" width="0.1796875" style="3" customWidth="1"/>
    <col min="16130" max="16130" width="2.54296875" style="3" customWidth="1"/>
    <col min="16131" max="16131" width="15.453125" style="3" customWidth="1"/>
    <col min="16132" max="16132" width="1.453125" style="3" customWidth="1"/>
    <col min="16133" max="16133" width="71.453125" style="3" customWidth="1"/>
    <col min="16134" max="16136" width="6.81640625" style="3" customWidth="1"/>
    <col min="16137" max="16138" width="6.453125" style="3" customWidth="1"/>
    <col min="16139" max="16139" width="6.81640625" style="3" customWidth="1"/>
    <col min="16140" max="16142" width="6.453125" style="3" customWidth="1"/>
    <col min="16143" max="16143" width="6.81640625" style="3" customWidth="1"/>
    <col min="16144" max="16150" width="6.453125" style="3" customWidth="1"/>
    <col min="16151" max="16151" width="7.453125" style="3" customWidth="1"/>
    <col min="16152" max="16384" width="11.453125" style="3"/>
  </cols>
  <sheetData>
    <row r="1" spans="3:21" ht="0.75" customHeight="1"/>
    <row r="2" spans="3:21" ht="21" customHeight="1">
      <c r="G2" s="24" t="s">
        <v>34</v>
      </c>
    </row>
    <row r="3" spans="3:21" ht="15" customHeight="1">
      <c r="G3" s="24" t="str">
        <f>Indice!E3</f>
        <v>Informe 2020</v>
      </c>
    </row>
    <row r="4" spans="3:21" ht="20.25" customHeight="1">
      <c r="C4" s="25" t="s">
        <v>42</v>
      </c>
    </row>
    <row r="5" spans="3:21" ht="12.75" customHeight="1"/>
    <row r="6" spans="3:21" ht="13.5" customHeight="1">
      <c r="J6" s="143"/>
    </row>
    <row r="7" spans="3:21" ht="26.15" customHeight="1">
      <c r="C7" s="198" t="s">
        <v>164</v>
      </c>
      <c r="D7" s="99"/>
      <c r="E7" s="97"/>
      <c r="F7" s="98" t="s">
        <v>48</v>
      </c>
      <c r="G7" s="98" t="s">
        <v>120</v>
      </c>
    </row>
    <row r="8" spans="3:21" ht="12.75" customHeight="1">
      <c r="C8" s="198"/>
      <c r="D8" s="99" t="s">
        <v>165</v>
      </c>
      <c r="E8" s="131" t="s">
        <v>209</v>
      </c>
      <c r="F8" s="172" t="s">
        <v>200</v>
      </c>
      <c r="G8" s="173" t="s">
        <v>200</v>
      </c>
      <c r="L8" s="23"/>
      <c r="M8" s="23"/>
      <c r="N8" s="23"/>
      <c r="O8" s="23"/>
      <c r="P8" s="23"/>
      <c r="S8" s="23"/>
      <c r="T8" s="23"/>
      <c r="U8" s="23"/>
    </row>
    <row r="9" spans="3:21" ht="12.75" customHeight="1">
      <c r="C9" s="198"/>
      <c r="D9" s="99" t="s">
        <v>166</v>
      </c>
      <c r="E9" s="131" t="s">
        <v>90</v>
      </c>
      <c r="F9" s="172">
        <v>15583.0195</v>
      </c>
      <c r="G9" s="173">
        <v>3.1641871761586442</v>
      </c>
    </row>
    <row r="10" spans="3:21" ht="12.75" customHeight="1">
      <c r="C10" s="108"/>
      <c r="D10" s="99" t="s">
        <v>167</v>
      </c>
      <c r="E10" s="131" t="s">
        <v>91</v>
      </c>
      <c r="F10" s="172">
        <v>33587.911750000007</v>
      </c>
      <c r="G10" s="173">
        <v>56.701342055990352</v>
      </c>
    </row>
    <row r="11" spans="3:21" ht="12.75" customHeight="1">
      <c r="C11" s="108"/>
      <c r="D11" s="99" t="s">
        <v>168</v>
      </c>
      <c r="E11" s="131" t="s">
        <v>92</v>
      </c>
      <c r="F11" s="172">
        <v>149.70400000000001</v>
      </c>
      <c r="G11" s="173">
        <v>0.18081548916131293</v>
      </c>
    </row>
    <row r="12" spans="3:21" ht="12.75" customHeight="1">
      <c r="C12" s="27"/>
      <c r="D12" s="99" t="s">
        <v>169</v>
      </c>
      <c r="E12" s="131" t="s">
        <v>93</v>
      </c>
      <c r="F12" s="172">
        <v>4173.7130000000006</v>
      </c>
      <c r="G12" s="173">
        <v>28.240496747552314</v>
      </c>
    </row>
    <row r="13" spans="3:21" ht="12.75" customHeight="1">
      <c r="C13" s="27"/>
      <c r="D13" s="99" t="s">
        <v>170</v>
      </c>
      <c r="E13" s="131" t="s">
        <v>94</v>
      </c>
      <c r="F13" s="172">
        <v>2895.2669999999998</v>
      </c>
      <c r="G13" s="173">
        <v>7.2260063120270166</v>
      </c>
    </row>
    <row r="14" spans="3:21" ht="12.75" customHeight="1">
      <c r="C14" s="27"/>
      <c r="D14" s="99" t="s">
        <v>171</v>
      </c>
      <c r="E14" s="131" t="s">
        <v>95</v>
      </c>
      <c r="F14" s="172">
        <v>0</v>
      </c>
      <c r="G14" s="173">
        <v>0</v>
      </c>
      <c r="R14" s="23"/>
    </row>
    <row r="15" spans="3:21" ht="12.75" customHeight="1">
      <c r="C15" s="27"/>
      <c r="D15" s="99" t="s">
        <v>172</v>
      </c>
      <c r="E15" s="131" t="s">
        <v>96</v>
      </c>
      <c r="F15" s="172">
        <v>4807.5820000000003</v>
      </c>
      <c r="G15" s="173">
        <v>39.719894217584304</v>
      </c>
    </row>
    <row r="16" spans="3:21" ht="12.75" customHeight="1">
      <c r="C16" s="27"/>
      <c r="D16" s="99" t="s">
        <v>173</v>
      </c>
      <c r="E16" s="131" t="s">
        <v>97</v>
      </c>
      <c r="F16" s="172">
        <v>0</v>
      </c>
      <c r="G16" s="173">
        <v>0</v>
      </c>
    </row>
    <row r="17" spans="3:7" ht="12.75" customHeight="1">
      <c r="C17" s="27"/>
      <c r="D17" s="99" t="s">
        <v>174</v>
      </c>
      <c r="E17" s="131" t="s">
        <v>98</v>
      </c>
      <c r="F17" s="172">
        <v>4471.0320000000002</v>
      </c>
      <c r="G17" s="173">
        <v>14.443986421263876</v>
      </c>
    </row>
    <row r="18" spans="3:7" ht="12.75" customHeight="1">
      <c r="C18" s="27"/>
      <c r="D18" s="99" t="s">
        <v>175</v>
      </c>
      <c r="E18" s="131" t="s">
        <v>99</v>
      </c>
      <c r="F18" s="172">
        <v>4786.7819999999992</v>
      </c>
      <c r="G18" s="173">
        <v>30.13386162847355</v>
      </c>
    </row>
    <row r="19" spans="3:7" ht="12.75" customHeight="1">
      <c r="C19" s="27"/>
      <c r="D19" s="99" t="s">
        <v>176</v>
      </c>
      <c r="E19" s="132" t="s">
        <v>100</v>
      </c>
      <c r="F19" s="186">
        <v>33696.024000000005</v>
      </c>
      <c r="G19" s="187">
        <v>14.117494338258679</v>
      </c>
    </row>
    <row r="20" spans="3:7" ht="12.75" customHeight="1">
      <c r="C20" s="27"/>
      <c r="D20" s="99" t="s">
        <v>177</v>
      </c>
      <c r="E20" s="131" t="s">
        <v>101</v>
      </c>
      <c r="F20" s="172">
        <v>12.937000000000001</v>
      </c>
      <c r="G20" s="173">
        <v>0.29681583170723597</v>
      </c>
    </row>
    <row r="21" spans="3:7" ht="12.75" customHeight="1">
      <c r="C21" s="27"/>
      <c r="D21" s="99" t="s">
        <v>178</v>
      </c>
      <c r="E21" s="131" t="s">
        <v>102</v>
      </c>
      <c r="F21" s="172">
        <v>14410.007</v>
      </c>
      <c r="G21" s="173">
        <v>23.677558086148348</v>
      </c>
    </row>
    <row r="22" spans="3:7" ht="12.75" customHeight="1">
      <c r="C22" s="96"/>
      <c r="D22" s="99" t="s">
        <v>179</v>
      </c>
      <c r="E22" s="131" t="s">
        <v>103</v>
      </c>
      <c r="F22" s="172">
        <v>58920.637999999999</v>
      </c>
      <c r="G22" s="173">
        <v>12.006836698669348</v>
      </c>
    </row>
    <row r="23" spans="3:7" ht="12.75" customHeight="1">
      <c r="C23" s="96"/>
      <c r="D23" s="99" t="s">
        <v>180</v>
      </c>
      <c r="E23" s="131" t="s">
        <v>210</v>
      </c>
      <c r="F23" s="172">
        <v>4305.5810000000001</v>
      </c>
      <c r="G23" s="173">
        <v>1.8006123949257566</v>
      </c>
    </row>
    <row r="24" spans="3:7" ht="12.75" customHeight="1">
      <c r="C24" s="96"/>
      <c r="D24" s="99" t="s">
        <v>181</v>
      </c>
      <c r="E24" s="131" t="s">
        <v>104</v>
      </c>
      <c r="F24" s="172">
        <v>0</v>
      </c>
      <c r="G24" s="173">
        <v>0</v>
      </c>
    </row>
    <row r="25" spans="3:7" ht="12.75" customHeight="1">
      <c r="C25" s="96"/>
      <c r="D25" s="99" t="s">
        <v>182</v>
      </c>
      <c r="E25" s="131" t="s">
        <v>105</v>
      </c>
      <c r="F25" s="172">
        <v>0</v>
      </c>
      <c r="G25" s="173">
        <v>0</v>
      </c>
    </row>
    <row r="26" spans="3:7" ht="12.75" customHeight="1">
      <c r="C26" s="96"/>
      <c r="D26" s="99" t="s">
        <v>183</v>
      </c>
      <c r="E26" s="131" t="s">
        <v>106</v>
      </c>
      <c r="F26" s="172">
        <v>227.04225</v>
      </c>
      <c r="G26" s="173">
        <v>0.72885563728446479</v>
      </c>
    </row>
    <row r="27" spans="3:7" ht="12.75" customHeight="1">
      <c r="C27" s="96"/>
      <c r="D27" s="99" t="s">
        <v>184</v>
      </c>
      <c r="E27" s="131" t="s">
        <v>107</v>
      </c>
      <c r="F27" s="172">
        <v>847.97699999999998</v>
      </c>
      <c r="G27" s="173">
        <v>3.4534659616979471</v>
      </c>
    </row>
    <row r="28" spans="3:7" ht="12.75" customHeight="1">
      <c r="C28" s="96"/>
      <c r="D28" s="99" t="s">
        <v>185</v>
      </c>
      <c r="E28" s="131" t="s">
        <v>211</v>
      </c>
      <c r="F28" s="172" t="s">
        <v>200</v>
      </c>
      <c r="G28" s="173" t="s">
        <v>200</v>
      </c>
    </row>
    <row r="29" spans="3:7" ht="12.5">
      <c r="C29" s="100"/>
      <c r="D29" s="99" t="s">
        <v>186</v>
      </c>
      <c r="E29" s="131" t="s">
        <v>108</v>
      </c>
      <c r="F29" s="172">
        <v>43735.683000000005</v>
      </c>
      <c r="G29" s="173">
        <v>17.873331530021968</v>
      </c>
    </row>
    <row r="30" spans="3:7" ht="12.5">
      <c r="C30" s="100"/>
      <c r="D30" s="99" t="s">
        <v>187</v>
      </c>
      <c r="E30" s="131" t="s">
        <v>109</v>
      </c>
      <c r="F30" s="172">
        <v>2517.346</v>
      </c>
      <c r="G30" s="173">
        <v>46.173974737484663</v>
      </c>
    </row>
    <row r="31" spans="3:7" ht="12.5">
      <c r="C31" s="100"/>
      <c r="D31" s="99" t="s">
        <v>188</v>
      </c>
      <c r="E31" s="131" t="s">
        <v>110</v>
      </c>
      <c r="F31" s="172">
        <v>260.25299999999999</v>
      </c>
      <c r="G31" s="173">
        <v>5.380572109999334</v>
      </c>
    </row>
    <row r="32" spans="3:7" ht="12.5">
      <c r="C32" s="100"/>
      <c r="D32" s="99" t="s">
        <v>189</v>
      </c>
      <c r="E32" s="131" t="s">
        <v>212</v>
      </c>
      <c r="F32" s="172" t="s">
        <v>200</v>
      </c>
      <c r="G32" s="173" t="s">
        <v>200</v>
      </c>
    </row>
    <row r="33" spans="3:9" ht="12.5">
      <c r="C33" s="100"/>
      <c r="D33" s="99" t="s">
        <v>190</v>
      </c>
      <c r="E33" s="131" t="s">
        <v>147</v>
      </c>
      <c r="F33" s="172">
        <v>765.00900000000001</v>
      </c>
      <c r="G33" s="173">
        <v>20.277703191460883</v>
      </c>
    </row>
    <row r="34" spans="3:9" ht="12.5">
      <c r="C34" s="100"/>
      <c r="D34" s="99" t="s">
        <v>191</v>
      </c>
      <c r="E34" s="131" t="s">
        <v>111</v>
      </c>
      <c r="F34" s="172">
        <v>1313.6220000000001</v>
      </c>
      <c r="G34" s="173">
        <v>42.367468418445284</v>
      </c>
    </row>
    <row r="35" spans="3:9" ht="12.5">
      <c r="C35" s="100"/>
      <c r="D35" s="99" t="s">
        <v>192</v>
      </c>
      <c r="E35" s="131" t="s">
        <v>112</v>
      </c>
      <c r="F35" s="172">
        <v>138203.533</v>
      </c>
      <c r="G35" s="173">
        <v>90.539357268099891</v>
      </c>
    </row>
    <row r="36" spans="3:9" ht="12.5">
      <c r="C36" s="100"/>
      <c r="D36" s="99" t="s">
        <v>193</v>
      </c>
      <c r="E36" s="131" t="s">
        <v>113</v>
      </c>
      <c r="F36" s="172">
        <v>1624.748</v>
      </c>
      <c r="G36" s="173">
        <v>1.1511382676084236</v>
      </c>
    </row>
    <row r="37" spans="3:9" ht="12.5">
      <c r="C37" s="100"/>
      <c r="D37" s="99" t="s">
        <v>194</v>
      </c>
      <c r="E37" s="131" t="s">
        <v>114</v>
      </c>
      <c r="F37" s="172">
        <v>10516.491</v>
      </c>
      <c r="G37" s="173">
        <v>21.232191765306482</v>
      </c>
    </row>
    <row r="38" spans="3:9" ht="12.5">
      <c r="C38" s="100"/>
      <c r="D38" s="99" t="s">
        <v>195</v>
      </c>
      <c r="E38" s="131" t="s">
        <v>115</v>
      </c>
      <c r="F38" s="172">
        <v>2091.5140000000001</v>
      </c>
      <c r="G38" s="173">
        <v>2.7468735233109038</v>
      </c>
    </row>
    <row r="39" spans="3:9" ht="12.5">
      <c r="C39" s="100"/>
      <c r="D39" s="99" t="s">
        <v>196</v>
      </c>
      <c r="E39" s="131" t="s">
        <v>116</v>
      </c>
      <c r="F39" s="172">
        <v>15412.749</v>
      </c>
      <c r="G39" s="173">
        <v>27.81878225606761</v>
      </c>
    </row>
    <row r="40" spans="3:9" ht="12.5">
      <c r="C40" s="100"/>
      <c r="D40" s="99" t="s">
        <v>197</v>
      </c>
      <c r="E40" s="131" t="s">
        <v>117</v>
      </c>
      <c r="F40" s="172">
        <v>9052.5160000000014</v>
      </c>
      <c r="G40" s="173">
        <v>26.125297774477772</v>
      </c>
    </row>
    <row r="41" spans="3:9" ht="12.5">
      <c r="C41" s="100"/>
      <c r="D41" s="99" t="s">
        <v>198</v>
      </c>
      <c r="E41" s="131" t="s">
        <v>118</v>
      </c>
      <c r="F41" s="172">
        <v>73113.888000000006</v>
      </c>
      <c r="G41" s="173">
        <v>47.398016445011848</v>
      </c>
    </row>
    <row r="42" spans="3:9" ht="12.5">
      <c r="C42" s="100"/>
      <c r="D42" s="99" t="s">
        <v>199</v>
      </c>
      <c r="E42" s="133" t="s">
        <v>119</v>
      </c>
      <c r="F42" s="172">
        <v>13928.903</v>
      </c>
      <c r="G42" s="173">
        <v>29.817454427506458</v>
      </c>
    </row>
    <row r="43" spans="3:9" ht="45.75" customHeight="1">
      <c r="C43" s="100"/>
      <c r="D43" s="189"/>
      <c r="E43" s="199" t="s">
        <v>206</v>
      </c>
      <c r="F43" s="199"/>
      <c r="G43" s="199"/>
    </row>
    <row r="44" spans="3:9" ht="12.5">
      <c r="E44" s="193" t="s">
        <v>207</v>
      </c>
      <c r="F44" s="192"/>
      <c r="G44" s="192"/>
      <c r="I44" s="100"/>
    </row>
    <row r="45" spans="3:9">
      <c r="E45" s="193" t="s">
        <v>208</v>
      </c>
    </row>
  </sheetData>
  <sortState xmlns:xlrd2="http://schemas.microsoft.com/office/spreadsheetml/2017/richdata2" ref="I8:K42">
    <sortCondition ref="I8:I42"/>
  </sortState>
  <mergeCells count="2">
    <mergeCell ref="C7:C9"/>
    <mergeCell ref="E43:G43"/>
  </mergeCells>
  <hyperlinks>
    <hyperlink ref="C4" location="Indice!A1" display="Indice!A1" xr:uid="{00000000-0004-0000-1100-000000000000}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5"/>
  <dimension ref="A1:Z307"/>
  <sheetViews>
    <sheetView showGridLines="0" topLeftCell="B141" zoomScaleNormal="100" zoomScaleSheetLayoutView="100" workbookViewId="0">
      <selection activeCell="C113" sqref="C113:C127"/>
    </sheetView>
  </sheetViews>
  <sheetFormatPr baseColWidth="10" defaultRowHeight="11.25" customHeight="1"/>
  <cols>
    <col min="1" max="1" width="2.54296875" style="127" customWidth="1"/>
    <col min="2" max="2" width="11.81640625" customWidth="1"/>
    <col min="3" max="3" width="12.453125" customWidth="1"/>
    <col min="7" max="7" width="13" customWidth="1"/>
    <col min="9" max="9" width="9.54296875" customWidth="1"/>
    <col min="11" max="11" width="10.453125" customWidth="1"/>
    <col min="12" max="12" width="3.453125" style="109" customWidth="1"/>
    <col min="13" max="13" width="3.54296875" style="109" customWidth="1"/>
    <col min="14" max="14" width="9.453125" bestFit="1" customWidth="1"/>
    <col min="17" max="17" width="12.54296875" bestFit="1" customWidth="1"/>
  </cols>
  <sheetData>
    <row r="1" spans="1:26" s="3" customFormat="1" ht="21" customHeight="1">
      <c r="A1" s="126"/>
      <c r="D1" s="4"/>
      <c r="M1" s="136" t="s">
        <v>34</v>
      </c>
    </row>
    <row r="2" spans="1:26" s="3" customFormat="1" ht="15" customHeight="1">
      <c r="A2" s="126"/>
      <c r="D2" s="4"/>
      <c r="M2" s="136" t="str">
        <f>Indice!E3</f>
        <v>Informe 2020</v>
      </c>
    </row>
    <row r="3" spans="1:26" s="3" customFormat="1" ht="20.25" customHeight="1">
      <c r="A3" s="126"/>
      <c r="B3" s="25" t="s">
        <v>42</v>
      </c>
      <c r="D3" s="4"/>
    </row>
    <row r="5" spans="1:26" ht="11.25" customHeight="1">
      <c r="B5" s="13" t="s">
        <v>43</v>
      </c>
      <c r="C5" s="2"/>
      <c r="D5" s="2"/>
      <c r="E5" s="2"/>
      <c r="F5" s="2"/>
    </row>
    <row r="6" spans="1:26" ht="24" customHeight="1">
      <c r="B6" s="12"/>
      <c r="C6" s="20" t="s">
        <v>0</v>
      </c>
      <c r="D6" s="20" t="s">
        <v>1</v>
      </c>
      <c r="E6" s="20" t="s">
        <v>29</v>
      </c>
      <c r="F6" s="20" t="s">
        <v>30</v>
      </c>
      <c r="G6" s="20" t="s">
        <v>31</v>
      </c>
    </row>
    <row r="7" spans="1:26" ht="11.25" customHeight="1">
      <c r="B7" s="14">
        <v>2004</v>
      </c>
      <c r="C7" s="15">
        <v>16122.07555</v>
      </c>
      <c r="D7" s="21">
        <v>0.46300000000000002</v>
      </c>
      <c r="E7" s="15">
        <f>SUM(C7:D7)</f>
        <v>16122.538549999999</v>
      </c>
      <c r="F7" s="15">
        <v>212.38520000000062</v>
      </c>
      <c r="G7" s="21">
        <v>1.3426572033124584</v>
      </c>
      <c r="H7" s="114"/>
      <c r="I7" s="185"/>
      <c r="J7" s="185"/>
      <c r="K7" s="185"/>
      <c r="R7" s="1"/>
      <c r="Z7" s="110"/>
    </row>
    <row r="8" spans="1:26" ht="11.25" customHeight="1">
      <c r="B8" s="14">
        <v>2005</v>
      </c>
      <c r="C8" s="15">
        <v>16228.97855</v>
      </c>
      <c r="D8" s="21">
        <v>0.46300000000000002</v>
      </c>
      <c r="E8" s="15">
        <f t="shared" ref="E8:E22" si="0">SUM(C8:D8)</f>
        <v>16229.44155</v>
      </c>
      <c r="F8" s="15">
        <f>E8-E7</f>
        <v>106.90300000000025</v>
      </c>
      <c r="G8" s="21">
        <f>((E8/E7)-1)*100</f>
        <v>0.66306555675750278</v>
      </c>
      <c r="H8" s="114"/>
      <c r="I8" s="185"/>
      <c r="J8" s="185"/>
      <c r="K8" s="185"/>
      <c r="R8" s="1"/>
      <c r="Z8" s="110"/>
    </row>
    <row r="9" spans="1:26" ht="11.25" customHeight="1">
      <c r="B9" s="14">
        <v>2006</v>
      </c>
      <c r="C9" s="15">
        <v>16362.77505</v>
      </c>
      <c r="D9" s="21">
        <v>1.2630000000000001</v>
      </c>
      <c r="E9" s="15">
        <f t="shared" si="0"/>
        <v>16364.038050000001</v>
      </c>
      <c r="F9" s="15">
        <f t="shared" ref="F9:F15" si="1">E9-E8</f>
        <v>134.59650000000147</v>
      </c>
      <c r="G9" s="21">
        <f t="shared" ref="G9:G18" si="2">((E9/E8)-1)*100</f>
        <v>0.82933537537526192</v>
      </c>
      <c r="H9" s="114"/>
      <c r="I9" s="185"/>
      <c r="J9" s="185"/>
      <c r="K9" s="185"/>
      <c r="R9" s="1"/>
      <c r="Z9" s="110"/>
    </row>
    <row r="10" spans="1:26" ht="11.25" customHeight="1">
      <c r="B10" s="14">
        <v>2007</v>
      </c>
      <c r="C10" s="15">
        <v>16449.020649999999</v>
      </c>
      <c r="D10" s="21">
        <v>1.2630000000000001</v>
      </c>
      <c r="E10" s="15">
        <f t="shared" si="0"/>
        <v>16450.283649999998</v>
      </c>
      <c r="F10" s="15">
        <f t="shared" si="1"/>
        <v>86.245599999996557</v>
      </c>
      <c r="G10" s="21">
        <f t="shared" si="2"/>
        <v>0.5270435068439383</v>
      </c>
      <c r="H10" s="114"/>
      <c r="I10" s="185"/>
      <c r="J10" s="185"/>
      <c r="K10" s="185"/>
      <c r="R10" s="1"/>
      <c r="Z10" s="110"/>
    </row>
    <row r="11" spans="1:26" ht="11.25" customHeight="1">
      <c r="B11" s="14">
        <v>2008</v>
      </c>
      <c r="C11" s="15">
        <v>16612.785650000002</v>
      </c>
      <c r="D11" s="21">
        <v>1.2630000000000001</v>
      </c>
      <c r="E11" s="15">
        <f t="shared" si="0"/>
        <v>16614.048650000001</v>
      </c>
      <c r="F11" s="15">
        <f t="shared" si="1"/>
        <v>163.76500000000306</v>
      </c>
      <c r="G11" s="21">
        <f t="shared" si="2"/>
        <v>0.99551474907244586</v>
      </c>
      <c r="H11" s="114"/>
      <c r="I11" s="185"/>
      <c r="J11" s="185"/>
      <c r="K11" s="185"/>
      <c r="R11" s="1"/>
      <c r="Z11" s="110"/>
    </row>
    <row r="12" spans="1:26" ht="11.25" customHeight="1">
      <c r="B12" s="14">
        <v>2009</v>
      </c>
      <c r="C12" s="15">
        <v>16655.816650000001</v>
      </c>
      <c r="D12" s="21">
        <v>1.2630000000000001</v>
      </c>
      <c r="E12" s="15">
        <f t="shared" si="0"/>
        <v>16657.07965</v>
      </c>
      <c r="F12" s="15">
        <f t="shared" si="1"/>
        <v>43.03099999999904</v>
      </c>
      <c r="G12" s="21">
        <f t="shared" si="2"/>
        <v>0.25900369564644254</v>
      </c>
      <c r="H12" s="114"/>
      <c r="I12" s="185"/>
      <c r="J12" s="185"/>
      <c r="K12" s="185"/>
      <c r="R12" s="1"/>
      <c r="Z12" s="110"/>
    </row>
    <row r="13" spans="1:26" ht="11.25" customHeight="1">
      <c r="B13" s="14">
        <v>2010</v>
      </c>
      <c r="C13" s="15">
        <v>16686.268980000001</v>
      </c>
      <c r="D13" s="21">
        <v>1.2630000000000001</v>
      </c>
      <c r="E13" s="15">
        <f t="shared" si="0"/>
        <v>16687.53198</v>
      </c>
      <c r="F13" s="15">
        <f t="shared" si="1"/>
        <v>30.452330000000075</v>
      </c>
      <c r="G13" s="21">
        <f t="shared" si="2"/>
        <v>0.18281914140934052</v>
      </c>
      <c r="H13" s="114"/>
      <c r="I13" s="185"/>
      <c r="J13" s="185"/>
      <c r="K13" s="185"/>
      <c r="R13" s="1"/>
      <c r="Z13" s="110"/>
    </row>
    <row r="14" spans="1:26" ht="11.25" customHeight="1">
      <c r="B14" s="14">
        <v>2011</v>
      </c>
      <c r="C14" s="15">
        <v>16703.63078</v>
      </c>
      <c r="D14" s="21">
        <v>1.2630000000000001</v>
      </c>
      <c r="E14" s="15">
        <f t="shared" si="0"/>
        <v>16704.893779999999</v>
      </c>
      <c r="F14" s="15">
        <f t="shared" si="1"/>
        <v>17.361799999998766</v>
      </c>
      <c r="G14" s="21">
        <f t="shared" si="2"/>
        <v>0.10404054967989573</v>
      </c>
      <c r="H14" s="114"/>
      <c r="I14" s="185"/>
      <c r="J14" s="185"/>
      <c r="K14" s="185"/>
      <c r="R14" s="1"/>
      <c r="Z14" s="110"/>
    </row>
    <row r="15" spans="1:26" ht="11.25" customHeight="1">
      <c r="B15" s="14">
        <v>2012</v>
      </c>
      <c r="C15" s="15">
        <v>16926.57878</v>
      </c>
      <c r="D15" s="21">
        <v>1.2630000000000001</v>
      </c>
      <c r="E15" s="15">
        <f t="shared" si="0"/>
        <v>16927.841779999999</v>
      </c>
      <c r="F15" s="15">
        <f t="shared" si="1"/>
        <v>222.94800000000032</v>
      </c>
      <c r="G15" s="21">
        <f t="shared" si="2"/>
        <v>1.3346268640566095</v>
      </c>
      <c r="H15" s="114"/>
      <c r="I15" s="185"/>
      <c r="J15" s="185"/>
      <c r="K15" s="185"/>
      <c r="R15" s="1"/>
      <c r="Z15" s="110"/>
    </row>
    <row r="16" spans="1:26" ht="11.25" customHeight="1">
      <c r="B16" s="14">
        <v>2013</v>
      </c>
      <c r="C16" s="15">
        <v>16984.611779999999</v>
      </c>
      <c r="D16" s="21">
        <v>1.2630000000000001</v>
      </c>
      <c r="E16" s="15">
        <f t="shared" si="0"/>
        <v>16985.874779999998</v>
      </c>
      <c r="F16" s="15">
        <f>E16-E15</f>
        <v>58.032999999999447</v>
      </c>
      <c r="G16" s="21">
        <f t="shared" si="2"/>
        <v>0.34282574680348787</v>
      </c>
      <c r="H16" s="114"/>
      <c r="I16" s="185"/>
      <c r="J16" s="185"/>
      <c r="K16" s="185"/>
      <c r="R16" s="1"/>
      <c r="Z16" s="110"/>
    </row>
    <row r="17" spans="2:26" ht="11.25" customHeight="1">
      <c r="B17" s="14">
        <v>2014</v>
      </c>
      <c r="C17" s="15">
        <v>16990.841779999999</v>
      </c>
      <c r="D17" s="21">
        <v>1.2630000000000001</v>
      </c>
      <c r="E17" s="15">
        <f t="shared" si="0"/>
        <v>16992.104779999998</v>
      </c>
      <c r="F17" s="15">
        <f t="shared" ref="F17:F18" si="3">E17-E16</f>
        <v>6.2299999999995634</v>
      </c>
      <c r="G17" s="21">
        <f t="shared" si="2"/>
        <v>3.6677534013929147E-2</v>
      </c>
      <c r="H17" s="114"/>
      <c r="I17" s="185"/>
      <c r="J17" s="185"/>
      <c r="K17" s="185"/>
      <c r="R17" s="1"/>
      <c r="Z17" s="110"/>
    </row>
    <row r="18" spans="2:26" ht="11.25" customHeight="1">
      <c r="B18" s="14">
        <v>2015</v>
      </c>
      <c r="C18" s="15">
        <v>17041.118429999999</v>
      </c>
      <c r="D18" s="21">
        <v>1.52</v>
      </c>
      <c r="E18" s="15">
        <f t="shared" si="0"/>
        <v>17042.638429999999</v>
      </c>
      <c r="F18" s="15">
        <f t="shared" si="3"/>
        <v>50.533650000001217</v>
      </c>
      <c r="G18" s="21">
        <f t="shared" si="2"/>
        <v>0.29739488223661237</v>
      </c>
      <c r="H18" s="114"/>
      <c r="I18" s="185"/>
      <c r="J18" s="185"/>
      <c r="K18" s="185"/>
      <c r="R18" s="1"/>
      <c r="Z18" s="110"/>
    </row>
    <row r="19" spans="2:26" ht="11.25" customHeight="1">
      <c r="B19" s="14">
        <v>2016</v>
      </c>
      <c r="C19" s="15">
        <v>17048.148430000001</v>
      </c>
      <c r="D19" s="21">
        <v>1.52</v>
      </c>
      <c r="E19" s="15">
        <f t="shared" si="0"/>
        <v>17049.668430000002</v>
      </c>
      <c r="F19" s="15">
        <f>E19-E18</f>
        <v>7.0300000000024738</v>
      </c>
      <c r="G19" s="21">
        <f>((E19/E18)-1)*100</f>
        <v>4.124948158044095E-2</v>
      </c>
      <c r="H19" s="114"/>
      <c r="I19" s="185"/>
      <c r="J19" s="185"/>
      <c r="K19" s="185"/>
      <c r="R19" s="1"/>
      <c r="Z19" s="110"/>
    </row>
    <row r="20" spans="2:26" ht="11.25" customHeight="1">
      <c r="B20" s="14">
        <v>2017</v>
      </c>
      <c r="C20" s="15">
        <v>17051.417430000001</v>
      </c>
      <c r="D20" s="21">
        <v>1.52</v>
      </c>
      <c r="E20" s="15">
        <f t="shared" si="0"/>
        <v>17052.937430000002</v>
      </c>
      <c r="F20" s="15">
        <f>E20-E19</f>
        <v>3.2690000000002328</v>
      </c>
      <c r="G20" s="21">
        <f>((E20/E19)-1)*100</f>
        <v>1.9173393391325178E-2</v>
      </c>
      <c r="H20" s="114"/>
      <c r="I20" s="185"/>
      <c r="J20" s="185"/>
      <c r="K20" s="185"/>
      <c r="R20" s="1"/>
      <c r="Z20" s="110"/>
    </row>
    <row r="21" spans="2:26" ht="11.25" customHeight="1">
      <c r="B21" s="14">
        <v>2018</v>
      </c>
      <c r="C21" s="15">
        <v>17062.072029999999</v>
      </c>
      <c r="D21" s="21">
        <v>1.52</v>
      </c>
      <c r="E21" s="15">
        <f t="shared" si="0"/>
        <v>17063.59203</v>
      </c>
      <c r="F21" s="15">
        <f>E21-E20</f>
        <v>10.654599999998027</v>
      </c>
      <c r="G21" s="21">
        <f>((E21/E20)-1)*100</f>
        <v>6.2479558397110502E-2</v>
      </c>
      <c r="H21" s="114"/>
      <c r="I21" s="185"/>
      <c r="J21" s="185"/>
      <c r="K21" s="185"/>
      <c r="R21" s="1"/>
      <c r="Z21" s="110"/>
    </row>
    <row r="22" spans="2:26" ht="11.25" customHeight="1">
      <c r="B22" s="14">
        <v>2019</v>
      </c>
      <c r="C22" s="15">
        <v>17096.259030000001</v>
      </c>
      <c r="D22" s="21">
        <v>1.52</v>
      </c>
      <c r="E22" s="15">
        <f t="shared" si="0"/>
        <v>17097.779030000002</v>
      </c>
      <c r="F22" s="15">
        <f>E22-E21</f>
        <v>34.187000000001717</v>
      </c>
      <c r="G22" s="21">
        <f>((E22/E21)-1)*100</f>
        <v>0.20035054717608691</v>
      </c>
      <c r="H22" s="114"/>
      <c r="I22" s="185"/>
      <c r="J22" s="185"/>
      <c r="K22" s="185"/>
      <c r="R22" s="1"/>
      <c r="Z22" s="110"/>
    </row>
    <row r="23" spans="2:26" ht="11.25" customHeight="1">
      <c r="B23" s="18">
        <v>2020</v>
      </c>
      <c r="C23" s="19">
        <v>17096.154030000002</v>
      </c>
      <c r="D23" s="22">
        <v>1.52</v>
      </c>
      <c r="E23" s="19">
        <f t="shared" ref="E23" si="4">SUM(C23:D23)</f>
        <v>17097.674030000002</v>
      </c>
      <c r="F23" s="19">
        <f>E23-E22</f>
        <v>-0.10499999999956344</v>
      </c>
      <c r="G23" s="22">
        <f>((E23/E22)-1)*100</f>
        <v>-6.1411484973961095E-4</v>
      </c>
      <c r="H23" s="114"/>
      <c r="I23" s="185"/>
      <c r="J23" s="185"/>
      <c r="K23" s="185"/>
      <c r="R23" s="1"/>
      <c r="Z23" s="110"/>
    </row>
    <row r="24" spans="2:26" ht="11.25" customHeight="1">
      <c r="B24" s="16"/>
      <c r="C24" s="17"/>
      <c r="D24" s="17"/>
      <c r="E24" s="17"/>
      <c r="F24" s="17"/>
    </row>
    <row r="25" spans="2:26" ht="11.25" customHeight="1">
      <c r="B25" s="13" t="s">
        <v>159</v>
      </c>
    </row>
    <row r="26" spans="2:26" ht="24" customHeight="1">
      <c r="B26" s="12"/>
      <c r="C26" s="20" t="s">
        <v>44</v>
      </c>
    </row>
    <row r="27" spans="2:26" ht="11.25" customHeight="1">
      <c r="B27" s="14" t="s">
        <v>3</v>
      </c>
      <c r="C27" s="15">
        <v>623.28800000000001</v>
      </c>
      <c r="D27" s="32" t="str">
        <f>IF(C27=0,CONCATENATE(B27," ","-"),CONCATENATE(B27," ",TEXT(C27,"#.##0")," MW"))</f>
        <v>Andalucía 623 MW</v>
      </c>
      <c r="H27" s="111"/>
    </row>
    <row r="28" spans="2:26" ht="11.25" customHeight="1">
      <c r="B28" s="14" t="s">
        <v>4</v>
      </c>
      <c r="C28" s="15">
        <v>1338.3145</v>
      </c>
      <c r="D28" s="32" t="str">
        <f t="shared" ref="D28:D45" si="5">IF(C28=0,CONCATENATE(B28," ","-"),CONCATENATE(B28," ",TEXT(C28,"#.##0")," MW"))</f>
        <v>Aragón 1.338 MW</v>
      </c>
      <c r="H28" s="111"/>
      <c r="I28" s="113"/>
    </row>
    <row r="29" spans="2:26" ht="11.25" customHeight="1">
      <c r="B29" s="14" t="s">
        <v>5</v>
      </c>
      <c r="C29" s="15">
        <v>804.97680000000003</v>
      </c>
      <c r="D29" s="32" t="str">
        <f t="shared" si="5"/>
        <v>Asturias 805 MW</v>
      </c>
      <c r="H29" s="111"/>
    </row>
    <row r="30" spans="2:26" ht="11.25" customHeight="1">
      <c r="B30" s="14" t="s">
        <v>6</v>
      </c>
      <c r="C30" s="15">
        <v>0</v>
      </c>
      <c r="D30" s="32" t="str">
        <f t="shared" si="5"/>
        <v>Islas Baleares -</v>
      </c>
      <c r="H30" s="111"/>
    </row>
    <row r="31" spans="2:26" ht="11.25" customHeight="1">
      <c r="B31" s="14" t="s">
        <v>122</v>
      </c>
      <c r="C31" s="15">
        <v>641.89400000000001</v>
      </c>
      <c r="D31" s="32" t="str">
        <f t="shared" si="5"/>
        <v>Comunidad Valenciana 642 MW</v>
      </c>
      <c r="H31" s="111"/>
    </row>
    <row r="32" spans="2:26" ht="11.25" customHeight="1">
      <c r="B32" s="14" t="s">
        <v>7</v>
      </c>
      <c r="C32" s="15">
        <v>1.52</v>
      </c>
      <c r="D32" s="32" t="str">
        <f t="shared" si="5"/>
        <v>Islas Canarias 2 MW</v>
      </c>
      <c r="H32" s="111"/>
    </row>
    <row r="33" spans="2:8" ht="11.25" customHeight="1">
      <c r="B33" s="14" t="s">
        <v>8</v>
      </c>
      <c r="C33" s="15">
        <v>98.912000000000006</v>
      </c>
      <c r="D33" s="32" t="str">
        <f t="shared" si="5"/>
        <v>Cantabria 99 MW</v>
      </c>
      <c r="H33" s="111"/>
    </row>
    <row r="34" spans="2:8" ht="11.25" customHeight="1">
      <c r="B34" s="14" t="s">
        <v>32</v>
      </c>
      <c r="C34" s="15">
        <v>651.548</v>
      </c>
      <c r="D34" s="32" t="str">
        <f t="shared" si="5"/>
        <v>Castilla-La Mancha 652 MW</v>
      </c>
      <c r="H34" s="111"/>
    </row>
    <row r="35" spans="2:8" ht="11.25" customHeight="1">
      <c r="B35" s="14" t="s">
        <v>19</v>
      </c>
      <c r="C35" s="15">
        <v>4397.5622999999996</v>
      </c>
      <c r="D35" s="32" t="str">
        <f t="shared" si="5"/>
        <v>Castilla y León 4.398 MW</v>
      </c>
      <c r="H35" s="111"/>
    </row>
    <row r="36" spans="2:8" ht="11.25" customHeight="1">
      <c r="B36" s="14" t="s">
        <v>9</v>
      </c>
      <c r="C36" s="15">
        <v>1922.0527999999999</v>
      </c>
      <c r="D36" s="32" t="str">
        <f t="shared" si="5"/>
        <v>Cataluña 1.922 MW</v>
      </c>
      <c r="H36" s="111"/>
    </row>
    <row r="37" spans="2:8" ht="11.25" customHeight="1">
      <c r="B37" s="14" t="s">
        <v>10</v>
      </c>
      <c r="C37" s="15">
        <v>0</v>
      </c>
      <c r="D37" s="32" t="str">
        <f t="shared" si="5"/>
        <v>Ceuta -</v>
      </c>
      <c r="H37" s="111"/>
    </row>
    <row r="38" spans="2:8" ht="11.25" customHeight="1">
      <c r="B38" s="14" t="s">
        <v>11</v>
      </c>
      <c r="C38" s="15">
        <v>2277.3622999999998</v>
      </c>
      <c r="D38" s="32" t="str">
        <f t="shared" si="5"/>
        <v>Extremadura 2.277 MW</v>
      </c>
      <c r="H38" s="111"/>
    </row>
    <row r="39" spans="2:8" ht="11.25" customHeight="1">
      <c r="B39" s="14" t="s">
        <v>12</v>
      </c>
      <c r="C39" s="15">
        <v>3729.4006899999999</v>
      </c>
      <c r="D39" s="32" t="str">
        <f t="shared" si="5"/>
        <v>Galicia 3.729 MW</v>
      </c>
      <c r="H39" s="111"/>
    </row>
    <row r="40" spans="2:8" ht="11.25" customHeight="1">
      <c r="B40" s="14" t="s">
        <v>13</v>
      </c>
      <c r="C40" s="15">
        <v>52.425539999999998</v>
      </c>
      <c r="D40" s="32" t="str">
        <f t="shared" si="5"/>
        <v>La Rioja 52 MW</v>
      </c>
      <c r="H40" s="111"/>
    </row>
    <row r="41" spans="2:8" ht="11.25" customHeight="1">
      <c r="B41" s="14" t="s">
        <v>14</v>
      </c>
      <c r="C41" s="15">
        <v>108.5166</v>
      </c>
      <c r="D41" s="32" t="str">
        <f t="shared" si="5"/>
        <v>Madrid 109 MW</v>
      </c>
      <c r="H41" s="111"/>
    </row>
    <row r="42" spans="2:8" ht="11.25" customHeight="1">
      <c r="B42" s="14" t="s">
        <v>15</v>
      </c>
      <c r="C42" s="15">
        <v>0</v>
      </c>
      <c r="D42" s="32" t="str">
        <f t="shared" si="5"/>
        <v>Melilla -</v>
      </c>
      <c r="H42" s="111"/>
    </row>
    <row r="43" spans="2:8" ht="11.25" customHeight="1">
      <c r="B43" s="14" t="s">
        <v>16</v>
      </c>
      <c r="C43" s="15">
        <v>34.533000000000001</v>
      </c>
      <c r="D43" s="32" t="str">
        <f t="shared" si="5"/>
        <v>Murcia 35 MW</v>
      </c>
      <c r="H43" s="111"/>
    </row>
    <row r="44" spans="2:8" ht="11.25" customHeight="1">
      <c r="B44" s="14" t="s">
        <v>17</v>
      </c>
      <c r="C44" s="15">
        <v>237.71100000000001</v>
      </c>
      <c r="D44" s="32" t="str">
        <f t="shared" si="5"/>
        <v>Navarra 238 MW</v>
      </c>
      <c r="H44" s="111"/>
    </row>
    <row r="45" spans="2:8" ht="11.25" customHeight="1">
      <c r="B45" s="14" t="s">
        <v>18</v>
      </c>
      <c r="C45" s="15">
        <v>177.65649999999999</v>
      </c>
      <c r="D45" s="32" t="str">
        <f t="shared" si="5"/>
        <v>País Vasco 178 MW</v>
      </c>
      <c r="H45" s="111"/>
    </row>
    <row r="46" spans="2:8" ht="11.25" customHeight="1">
      <c r="B46" s="28" t="s">
        <v>36</v>
      </c>
      <c r="C46" s="29">
        <f>SUM(C27:C45)</f>
        <v>17097.674029999995</v>
      </c>
      <c r="D46" s="32"/>
      <c r="E46" s="59">
        <f>C46-E23</f>
        <v>0</v>
      </c>
      <c r="H46" s="111"/>
    </row>
    <row r="48" spans="2:8" ht="11.25" customHeight="1">
      <c r="B48" s="13" t="s">
        <v>135</v>
      </c>
    </row>
    <row r="49" spans="2:10" ht="35.25" customHeight="1">
      <c r="B49" s="12"/>
      <c r="C49" s="20" t="s">
        <v>45</v>
      </c>
    </row>
    <row r="50" spans="2:10" ht="11.25" customHeight="1">
      <c r="B50" s="14" t="s">
        <v>19</v>
      </c>
      <c r="C50" s="205">
        <v>25.72098955407499</v>
      </c>
      <c r="D50" s="54"/>
      <c r="E50" s="54"/>
      <c r="F50" s="54"/>
      <c r="G50" s="54" t="s">
        <v>123</v>
      </c>
      <c r="H50" s="54"/>
      <c r="J50" s="50"/>
    </row>
    <row r="51" spans="2:10" ht="11.25" customHeight="1">
      <c r="B51" s="14" t="s">
        <v>12</v>
      </c>
      <c r="C51" s="205">
        <v>21.812106751406503</v>
      </c>
      <c r="J51" s="50"/>
    </row>
    <row r="52" spans="2:10" ht="11.25" customHeight="1">
      <c r="B52" s="14" t="s">
        <v>11</v>
      </c>
      <c r="C52" s="205">
        <v>13.319585029418935</v>
      </c>
      <c r="J52" s="50"/>
    </row>
    <row r="53" spans="2:10" ht="11.25" customHeight="1">
      <c r="B53" s="14" t="s">
        <v>9</v>
      </c>
      <c r="C53" s="205">
        <v>11.241490078514405</v>
      </c>
      <c r="J53" s="50"/>
    </row>
    <row r="54" spans="2:10" ht="11.25" customHeight="1">
      <c r="B54" s="14" t="s">
        <v>4</v>
      </c>
      <c r="C54" s="205">
        <v>7.8273859977634155</v>
      </c>
      <c r="J54" s="50"/>
    </row>
    <row r="55" spans="2:10" ht="11.25" customHeight="1">
      <c r="B55" s="14" t="s">
        <v>5</v>
      </c>
      <c r="C55" s="205">
        <v>4.7080593783033819</v>
      </c>
      <c r="J55" s="50"/>
    </row>
    <row r="56" spans="2:10" ht="11.25" customHeight="1">
      <c r="B56" s="14" t="s">
        <v>32</v>
      </c>
      <c r="C56" s="205">
        <v>3.810701962857578</v>
      </c>
      <c r="J56" s="50"/>
    </row>
    <row r="57" spans="2:10" ht="11.25" customHeight="1">
      <c r="B57" s="14" t="s">
        <v>122</v>
      </c>
      <c r="C57" s="205">
        <v>3.7542387141799258</v>
      </c>
      <c r="J57" s="50"/>
    </row>
    <row r="58" spans="2:10" ht="11.25" customHeight="1">
      <c r="B58" s="14" t="s">
        <v>3</v>
      </c>
      <c r="C58" s="205">
        <v>3.6454179968714113</v>
      </c>
      <c r="J58" s="50"/>
    </row>
    <row r="59" spans="2:10" ht="11.25" customHeight="1">
      <c r="B59" s="14" t="s">
        <v>17</v>
      </c>
      <c r="C59" s="205">
        <v>1.39029783575859</v>
      </c>
      <c r="J59" s="50"/>
    </row>
    <row r="60" spans="2:10" ht="11.25" customHeight="1">
      <c r="B60" s="14" t="s">
        <v>18</v>
      </c>
      <c r="C60" s="205">
        <v>1.0390577106589343</v>
      </c>
      <c r="J60" s="50"/>
    </row>
    <row r="61" spans="2:10" ht="11.25" customHeight="1">
      <c r="B61" s="14" t="s">
        <v>14</v>
      </c>
      <c r="C61" s="205">
        <v>0.63467990174573574</v>
      </c>
      <c r="J61" s="50"/>
    </row>
    <row r="62" spans="2:10" ht="11.25" customHeight="1">
      <c r="B62" s="14" t="s">
        <v>8</v>
      </c>
      <c r="C62" s="205">
        <v>0.57850557833063532</v>
      </c>
      <c r="J62" s="50"/>
    </row>
    <row r="63" spans="2:10" ht="11.25" customHeight="1">
      <c r="B63" s="14" t="s">
        <v>13</v>
      </c>
      <c r="C63" s="205">
        <v>0.30662070665840191</v>
      </c>
      <c r="J63" s="50"/>
    </row>
    <row r="64" spans="2:10" ht="11.25" customHeight="1">
      <c r="B64" s="14" t="s">
        <v>16</v>
      </c>
      <c r="C64" s="205">
        <v>0.20197279537863788</v>
      </c>
      <c r="J64" s="50"/>
    </row>
    <row r="65" spans="2:10" ht="11.25" customHeight="1">
      <c r="B65" s="14" t="s">
        <v>7</v>
      </c>
      <c r="C65" s="177">
        <v>8.890008078519954E-3</v>
      </c>
      <c r="J65" s="50"/>
    </row>
    <row r="66" spans="2:10" ht="11.25" customHeight="1">
      <c r="B66" s="28" t="s">
        <v>36</v>
      </c>
      <c r="C66" s="106">
        <f>SUM(C50:C65)</f>
        <v>100</v>
      </c>
      <c r="J66" s="50"/>
    </row>
    <row r="67" spans="2:10" ht="11.25" customHeight="1">
      <c r="G67" s="49"/>
      <c r="J67" s="50"/>
    </row>
    <row r="68" spans="2:10" ht="11.25" customHeight="1">
      <c r="B68" s="13" t="s">
        <v>46</v>
      </c>
      <c r="C68" s="2"/>
      <c r="D68" s="2"/>
      <c r="E68" s="2"/>
      <c r="F68" s="2"/>
      <c r="G68" s="49"/>
      <c r="J68" s="50"/>
    </row>
    <row r="69" spans="2:10" ht="11.25" customHeight="1">
      <c r="B69" s="12"/>
      <c r="C69" s="20" t="s">
        <v>0</v>
      </c>
      <c r="D69" s="20" t="s">
        <v>1</v>
      </c>
      <c r="E69" s="20" t="s">
        <v>2</v>
      </c>
      <c r="I69" s="50"/>
    </row>
    <row r="70" spans="2:10" ht="11.25" customHeight="1">
      <c r="B70" s="14">
        <v>2004</v>
      </c>
      <c r="C70" s="15">
        <v>30870.071</v>
      </c>
      <c r="D70" s="15"/>
      <c r="E70" s="15">
        <f t="shared" ref="E70:E85" si="6">SUM(C70:D70)</f>
        <v>30870.071</v>
      </c>
    </row>
    <row r="71" spans="2:10" ht="11.25" customHeight="1">
      <c r="B71" s="14">
        <v>2005</v>
      </c>
      <c r="C71" s="15">
        <v>18248.225999999999</v>
      </c>
      <c r="D71" s="15"/>
      <c r="E71" s="15">
        <f t="shared" si="6"/>
        <v>18248.225999999999</v>
      </c>
    </row>
    <row r="72" spans="2:10" ht="11.25" customHeight="1">
      <c r="B72" s="14">
        <v>2006</v>
      </c>
      <c r="C72" s="15">
        <v>25374.994999999999</v>
      </c>
      <c r="D72" s="15">
        <v>0</v>
      </c>
      <c r="E72" s="15">
        <f t="shared" si="6"/>
        <v>25374.994999999999</v>
      </c>
    </row>
    <row r="73" spans="2:10" ht="11.25" customHeight="1">
      <c r="B73" s="14">
        <v>2007</v>
      </c>
      <c r="C73" s="15">
        <v>27104.330999999998</v>
      </c>
      <c r="D73" s="15">
        <v>1.1759999999999999</v>
      </c>
      <c r="E73" s="15">
        <f t="shared" si="6"/>
        <v>27105.506999999998</v>
      </c>
    </row>
    <row r="74" spans="2:10" ht="11.25" customHeight="1">
      <c r="B74" s="14">
        <v>2008</v>
      </c>
      <c r="C74" s="15">
        <v>22933.811000000002</v>
      </c>
      <c r="D74" s="15">
        <v>1.673</v>
      </c>
      <c r="E74" s="15">
        <f t="shared" si="6"/>
        <v>22935.484</v>
      </c>
    </row>
    <row r="75" spans="2:10" ht="11.25" customHeight="1">
      <c r="B75" s="14">
        <v>2009</v>
      </c>
      <c r="C75" s="15">
        <v>26186.01</v>
      </c>
      <c r="D75" s="15">
        <v>0.39800000000000002</v>
      </c>
      <c r="E75" s="15">
        <f t="shared" si="6"/>
        <v>26186.407999999999</v>
      </c>
    </row>
    <row r="76" spans="2:10" ht="11.25" customHeight="1">
      <c r="B76" s="14">
        <v>2010</v>
      </c>
      <c r="C76" s="15">
        <v>41833.805999999997</v>
      </c>
      <c r="D76" s="15">
        <v>0</v>
      </c>
      <c r="E76" s="15">
        <f t="shared" si="6"/>
        <v>41833.805999999997</v>
      </c>
    </row>
    <row r="77" spans="2:10" ht="11.25" customHeight="1">
      <c r="B77" s="14">
        <v>2011</v>
      </c>
      <c r="C77" s="15">
        <v>30435.66340021</v>
      </c>
      <c r="D77" s="15">
        <v>1.654771</v>
      </c>
      <c r="E77" s="15">
        <f t="shared" si="6"/>
        <v>30437.318171210001</v>
      </c>
    </row>
    <row r="78" spans="2:10" ht="11.25" customHeight="1">
      <c r="B78" s="14">
        <v>2012</v>
      </c>
      <c r="C78" s="15">
        <v>20651.797535297999</v>
      </c>
      <c r="D78" s="15">
        <v>1.769099</v>
      </c>
      <c r="E78" s="15">
        <f t="shared" si="6"/>
        <v>20653.566634298</v>
      </c>
    </row>
    <row r="79" spans="2:10" ht="11.25" customHeight="1">
      <c r="B79" s="14">
        <v>2013</v>
      </c>
      <c r="C79" s="15">
        <v>37382.405530940006</v>
      </c>
      <c r="D79" s="15">
        <v>3.0312829999999997</v>
      </c>
      <c r="E79" s="15">
        <f t="shared" si="6"/>
        <v>37385.436813940003</v>
      </c>
    </row>
    <row r="80" spans="2:10" ht="11.25" customHeight="1">
      <c r="B80" s="14">
        <v>2014</v>
      </c>
      <c r="C80" s="15">
        <v>39178.524159203997</v>
      </c>
      <c r="D80" s="15">
        <v>3.4610560000000001</v>
      </c>
      <c r="E80" s="15">
        <f t="shared" si="6"/>
        <v>39181.985215203997</v>
      </c>
    </row>
    <row r="81" spans="2:7" ht="11.25" customHeight="1">
      <c r="B81" s="14">
        <v>2015</v>
      </c>
      <c r="C81" s="15">
        <v>28379.011570850002</v>
      </c>
      <c r="D81" s="15">
        <v>3.5683929999999999</v>
      </c>
      <c r="E81" s="15">
        <f t="shared" si="6"/>
        <v>28382.579963850003</v>
      </c>
    </row>
    <row r="82" spans="2:7" ht="11.25" customHeight="1">
      <c r="B82" s="14">
        <v>2016</v>
      </c>
      <c r="C82" s="15">
        <v>36111.434365772002</v>
      </c>
      <c r="D82" s="15">
        <v>3.4539609999999996</v>
      </c>
      <c r="E82" s="15">
        <f t="shared" si="6"/>
        <v>36114.888326772001</v>
      </c>
    </row>
    <row r="83" spans="2:7" ht="11.25" customHeight="1">
      <c r="B83" s="14">
        <v>2017</v>
      </c>
      <c r="C83" s="15">
        <v>18447.346771659999</v>
      </c>
      <c r="D83" s="15">
        <v>3.271979</v>
      </c>
      <c r="E83" s="15">
        <f t="shared" si="6"/>
        <v>18450.61875066</v>
      </c>
    </row>
    <row r="84" spans="2:7" ht="11.25" customHeight="1">
      <c r="B84" s="14">
        <v>2018</v>
      </c>
      <c r="C84" s="15">
        <v>34113.964229872006</v>
      </c>
      <c r="D84" s="15">
        <v>3.2771120000000002</v>
      </c>
      <c r="E84" s="15">
        <f t="shared" si="6"/>
        <v>34117.24134187201</v>
      </c>
      <c r="G84" s="1"/>
    </row>
    <row r="85" spans="2:7" ht="11.25" customHeight="1">
      <c r="B85" s="14">
        <v>2019</v>
      </c>
      <c r="C85" s="15">
        <v>24715.505746512001</v>
      </c>
      <c r="D85" s="15">
        <v>3.5095189999999996</v>
      </c>
      <c r="E85" s="15">
        <f t="shared" si="6"/>
        <v>24719.015265512</v>
      </c>
      <c r="G85" s="1"/>
    </row>
    <row r="86" spans="2:7" ht="11.25" customHeight="1">
      <c r="B86" s="18">
        <v>2020</v>
      </c>
      <c r="C86" s="19">
        <v>30610.772670926002</v>
      </c>
      <c r="D86" s="19">
        <v>3.4808159999999999</v>
      </c>
      <c r="E86" s="19">
        <f t="shared" ref="E86" si="7">SUM(C86:D86)</f>
        <v>30614.253486926002</v>
      </c>
      <c r="F86" s="138"/>
      <c r="G86" s="110"/>
    </row>
    <row r="88" spans="2:7" ht="11.25" customHeight="1">
      <c r="B88" s="13" t="s">
        <v>162</v>
      </c>
    </row>
    <row r="89" spans="2:7" ht="11.25" customHeight="1">
      <c r="B89" s="12"/>
      <c r="C89" s="20">
        <v>2019</v>
      </c>
      <c r="D89" s="20">
        <v>2020</v>
      </c>
    </row>
    <row r="90" spans="2:7" ht="11.25" customHeight="1">
      <c r="B90" s="14" t="s">
        <v>3</v>
      </c>
      <c r="C90" s="15">
        <v>608.52707852799995</v>
      </c>
      <c r="D90" s="15">
        <v>544.47978095200006</v>
      </c>
      <c r="E90" s="32" t="str">
        <f>IF(D90=0,CONCATENATE(B90," ","-"),CONCATENATE(B90," ",TEXT(D90,"#.##0")," GWh"))</f>
        <v>Andalucía 544 GWh</v>
      </c>
    </row>
    <row r="91" spans="2:7" ht="11.25" customHeight="1">
      <c r="B91" s="14" t="s">
        <v>4</v>
      </c>
      <c r="C91" s="15">
        <v>2546.9114290000002</v>
      </c>
      <c r="D91" s="15">
        <v>3466.0291649999999</v>
      </c>
      <c r="E91" s="32" t="str">
        <f t="shared" ref="E91:E108" si="8">IF(D91=0,CONCATENATE(B91," ","-"),CONCATENATE(B91," ",TEXT(D91,"#.##0")," GWh"))</f>
        <v>Aragón 3.466 GWh</v>
      </c>
    </row>
    <row r="92" spans="2:7" ht="11.25" customHeight="1">
      <c r="B92" s="14" t="s">
        <v>5</v>
      </c>
      <c r="C92" s="15">
        <v>1916.3031756</v>
      </c>
      <c r="D92" s="15">
        <v>1492.261139</v>
      </c>
      <c r="E92" s="32" t="str">
        <f t="shared" si="8"/>
        <v>Asturias 1.492 GWh</v>
      </c>
    </row>
    <row r="93" spans="2:7" ht="11.25" customHeight="1">
      <c r="B93" s="14" t="s">
        <v>6</v>
      </c>
      <c r="C93" s="15">
        <v>0</v>
      </c>
      <c r="D93" s="15">
        <v>0</v>
      </c>
      <c r="E93" s="32" t="str">
        <f t="shared" si="8"/>
        <v>Islas Baleares -</v>
      </c>
    </row>
    <row r="94" spans="2:7" ht="11.25" customHeight="1">
      <c r="B94" s="14" t="s">
        <v>122</v>
      </c>
      <c r="C94" s="15">
        <v>439.07914099999999</v>
      </c>
      <c r="D94" s="15">
        <v>430.29688499999997</v>
      </c>
      <c r="E94" s="32" t="str">
        <f t="shared" si="8"/>
        <v>Comunidad Valenciana 430 GWh</v>
      </c>
    </row>
    <row r="95" spans="2:7" ht="11.25" customHeight="1">
      <c r="B95" s="14" t="s">
        <v>7</v>
      </c>
      <c r="C95" s="15">
        <v>3.5095190000000001</v>
      </c>
      <c r="D95" s="15">
        <v>3.4808159999999999</v>
      </c>
      <c r="E95" s="32" t="str">
        <f t="shared" si="8"/>
        <v>Islas Canarias 3 GWh</v>
      </c>
    </row>
    <row r="96" spans="2:7" ht="11.25" customHeight="1">
      <c r="B96" s="14" t="s">
        <v>8</v>
      </c>
      <c r="C96" s="15">
        <v>229.90396000000001</v>
      </c>
      <c r="D96" s="15">
        <v>190.78648000000001</v>
      </c>
      <c r="E96" s="32" t="str">
        <f t="shared" si="8"/>
        <v>Cantabria 191 GWh</v>
      </c>
    </row>
    <row r="97" spans="2:12" ht="11.25" customHeight="1">
      <c r="B97" s="14" t="s">
        <v>32</v>
      </c>
      <c r="C97" s="15">
        <v>622.13793999999996</v>
      </c>
      <c r="D97" s="15">
        <v>688.98274600000002</v>
      </c>
      <c r="E97" s="32" t="str">
        <f t="shared" si="8"/>
        <v>Castilla-La Mancha 689 GWh</v>
      </c>
    </row>
    <row r="98" spans="2:12" ht="11.25" customHeight="1">
      <c r="B98" s="14" t="s">
        <v>19</v>
      </c>
      <c r="C98" s="15">
        <v>5494.1233493999998</v>
      </c>
      <c r="D98" s="15">
        <v>8027.1490297199998</v>
      </c>
      <c r="E98" s="32" t="str">
        <f t="shared" si="8"/>
        <v>Castilla y León 8.027 GWh</v>
      </c>
    </row>
    <row r="99" spans="2:12" ht="11.25" customHeight="1">
      <c r="B99" s="14" t="s">
        <v>9</v>
      </c>
      <c r="C99" s="15">
        <v>3476.5441340000002</v>
      </c>
      <c r="D99" s="15">
        <v>5134.5609169999998</v>
      </c>
      <c r="E99" s="32" t="str">
        <f t="shared" si="8"/>
        <v>Cataluña 5.135 GWh</v>
      </c>
    </row>
    <row r="100" spans="2:12" ht="11.25" customHeight="1">
      <c r="B100" s="14" t="s">
        <v>10</v>
      </c>
      <c r="C100" s="15">
        <v>0</v>
      </c>
      <c r="D100" s="15">
        <v>0</v>
      </c>
      <c r="E100" s="32" t="str">
        <f t="shared" si="8"/>
        <v>Ceuta -</v>
      </c>
    </row>
    <row r="101" spans="2:12" ht="11.25" customHeight="1">
      <c r="B101" s="14" t="s">
        <v>11</v>
      </c>
      <c r="C101" s="15">
        <v>1095.8329693840001</v>
      </c>
      <c r="D101" s="15">
        <v>1470.909393854</v>
      </c>
      <c r="E101" s="32" t="str">
        <f t="shared" si="8"/>
        <v>Extremadura 1.471 GWh</v>
      </c>
    </row>
    <row r="102" spans="2:12" ht="11.25" customHeight="1">
      <c r="B102" s="14" t="s">
        <v>12</v>
      </c>
      <c r="C102" s="15">
        <v>7055.2354156000001</v>
      </c>
      <c r="D102" s="15">
        <v>7917.2938184000004</v>
      </c>
      <c r="E102" s="32" t="str">
        <f t="shared" si="8"/>
        <v>Galicia 7.917 GWh</v>
      </c>
    </row>
    <row r="103" spans="2:12" ht="11.25" customHeight="1">
      <c r="B103" s="14" t="s">
        <v>13</v>
      </c>
      <c r="C103" s="15">
        <v>152.932547</v>
      </c>
      <c r="D103" s="15">
        <v>139.546774</v>
      </c>
      <c r="E103" s="32" t="str">
        <f t="shared" si="8"/>
        <v>La Rioja 140 GWh</v>
      </c>
    </row>
    <row r="104" spans="2:12" ht="11.25" customHeight="1">
      <c r="B104" s="14" t="s">
        <v>14</v>
      </c>
      <c r="C104" s="15">
        <v>96.991487000000006</v>
      </c>
      <c r="D104" s="15">
        <v>124.57411999999999</v>
      </c>
      <c r="E104" s="32" t="str">
        <f t="shared" si="8"/>
        <v>Madrid 125 GWh</v>
      </c>
    </row>
    <row r="105" spans="2:12" ht="11.25" customHeight="1">
      <c r="B105" s="14" t="s">
        <v>15</v>
      </c>
      <c r="C105" s="15">
        <v>0</v>
      </c>
      <c r="D105" s="15">
        <v>0</v>
      </c>
      <c r="E105" s="32" t="str">
        <f t="shared" si="8"/>
        <v>Melilla -</v>
      </c>
    </row>
    <row r="106" spans="2:12" ht="11.25" customHeight="1">
      <c r="B106" s="14" t="s">
        <v>16</v>
      </c>
      <c r="C106" s="15">
        <v>82.256696000000005</v>
      </c>
      <c r="D106" s="15">
        <v>93.114356000000001</v>
      </c>
      <c r="E106" s="32" t="str">
        <f t="shared" si="8"/>
        <v>Murcia 93 GWh</v>
      </c>
    </row>
    <row r="107" spans="2:12" ht="11.25" customHeight="1">
      <c r="B107" s="14" t="s">
        <v>17</v>
      </c>
      <c r="C107" s="15">
        <v>510.41778499999998</v>
      </c>
      <c r="D107" s="15">
        <v>539.52754000000004</v>
      </c>
      <c r="E107" s="32" t="str">
        <f t="shared" si="8"/>
        <v>Navarra 540 GWh</v>
      </c>
    </row>
    <row r="108" spans="2:12" ht="11.25" customHeight="1">
      <c r="B108" s="14" t="s">
        <v>18</v>
      </c>
      <c r="C108" s="15">
        <v>388.30863900000003</v>
      </c>
      <c r="D108" s="15">
        <v>351.26052600000003</v>
      </c>
      <c r="E108" s="32" t="str">
        <f t="shared" si="8"/>
        <v>País Vasco 351 GWh</v>
      </c>
      <c r="F108" s="59">
        <f>C109-E85</f>
        <v>0</v>
      </c>
    </row>
    <row r="109" spans="2:12" ht="11.25" customHeight="1">
      <c r="B109" s="28" t="s">
        <v>36</v>
      </c>
      <c r="C109" s="29">
        <f>SUM(C90:C108)</f>
        <v>24719.015265512</v>
      </c>
      <c r="D109" s="29">
        <f>SUM(D90:D108)</f>
        <v>30614.253486925998</v>
      </c>
      <c r="E109" s="51"/>
      <c r="F109" s="59">
        <f>D109-E86</f>
        <v>0</v>
      </c>
      <c r="L109" s="117"/>
    </row>
    <row r="111" spans="2:12" ht="11.25" customHeight="1">
      <c r="B111" s="13" t="s">
        <v>136</v>
      </c>
    </row>
    <row r="112" spans="2:12" ht="11.25" customHeight="1">
      <c r="B112" s="12"/>
      <c r="C112" s="176"/>
    </row>
    <row r="113" spans="2:3" ht="11.25" customHeight="1">
      <c r="B113" s="14" t="s">
        <v>19</v>
      </c>
      <c r="C113" s="205">
        <v>26.220299747462544</v>
      </c>
    </row>
    <row r="114" spans="2:3" ht="11.25" customHeight="1">
      <c r="B114" s="14" t="s">
        <v>12</v>
      </c>
      <c r="C114" s="205">
        <v>25.861462935168838</v>
      </c>
    </row>
    <row r="115" spans="2:3" ht="11.25" customHeight="1">
      <c r="B115" s="14" t="s">
        <v>9</v>
      </c>
      <c r="C115" s="205">
        <v>16.771798532316801</v>
      </c>
    </row>
    <row r="116" spans="2:3" ht="11.25" customHeight="1">
      <c r="B116" s="14" t="s">
        <v>4</v>
      </c>
      <c r="C116" s="205">
        <v>11.321619083346874</v>
      </c>
    </row>
    <row r="117" spans="2:3" ht="11.25" customHeight="1">
      <c r="B117" s="14" t="s">
        <v>5</v>
      </c>
      <c r="C117" s="205">
        <v>4.8743998923157772</v>
      </c>
    </row>
    <row r="118" spans="2:3" ht="11.25" customHeight="1">
      <c r="B118" s="14" t="s">
        <v>11</v>
      </c>
      <c r="C118" s="205">
        <v>4.8046554343785015</v>
      </c>
    </row>
    <row r="119" spans="2:3" ht="11.25" customHeight="1">
      <c r="B119" s="14" t="s">
        <v>32</v>
      </c>
      <c r="C119" s="205">
        <v>2.2505293042478867</v>
      </c>
    </row>
    <row r="120" spans="2:3" ht="11.25" customHeight="1">
      <c r="B120" s="14" t="s">
        <v>3</v>
      </c>
      <c r="C120" s="205">
        <v>1.7785172556453923</v>
      </c>
    </row>
    <row r="121" spans="2:3" ht="11.25" customHeight="1">
      <c r="B121" s="14" t="s">
        <v>17</v>
      </c>
      <c r="C121" s="205">
        <v>1.7623409965897372</v>
      </c>
    </row>
    <row r="122" spans="2:3" ht="11.25" customHeight="1">
      <c r="B122" s="14" t="s">
        <v>150</v>
      </c>
      <c r="C122" s="205">
        <v>1.4055442677501866</v>
      </c>
    </row>
    <row r="123" spans="2:3" ht="11.25" customHeight="1">
      <c r="B123" s="14" t="s">
        <v>18</v>
      </c>
      <c r="C123" s="205">
        <v>1.1473757677939393</v>
      </c>
    </row>
    <row r="124" spans="2:3" ht="11.25" customHeight="1">
      <c r="B124" s="14" t="s">
        <v>8</v>
      </c>
      <c r="C124" s="205">
        <v>0.62319494441200907</v>
      </c>
    </row>
    <row r="125" spans="2:3" ht="11.25" customHeight="1">
      <c r="B125" s="14" t="s">
        <v>13</v>
      </c>
      <c r="C125" s="205">
        <v>0.45582288674650939</v>
      </c>
    </row>
    <row r="126" spans="2:3" ht="11.25" customHeight="1">
      <c r="B126" s="14" t="s">
        <v>14</v>
      </c>
      <c r="C126" s="205">
        <v>0.40691542602271891</v>
      </c>
    </row>
    <row r="127" spans="2:3" ht="11.25" customHeight="1">
      <c r="B127" s="14" t="s">
        <v>16</v>
      </c>
      <c r="C127" s="205">
        <v>0.30415360622712895</v>
      </c>
    </row>
    <row r="128" spans="2:3" ht="11.25" customHeight="1">
      <c r="B128" s="14" t="s">
        <v>7</v>
      </c>
      <c r="C128" s="177">
        <v>1.1369919575162932E-2</v>
      </c>
    </row>
    <row r="129" spans="2:9" ht="11.25" customHeight="1">
      <c r="B129" s="28" t="s">
        <v>36</v>
      </c>
      <c r="C129" s="106">
        <f>SUM(C113:C128)</f>
        <v>100.00000000000001</v>
      </c>
    </row>
    <row r="130" spans="2:9" ht="11.25" customHeight="1">
      <c r="B130" s="11"/>
      <c r="C130" s="11"/>
      <c r="D130" s="11"/>
      <c r="E130" s="11"/>
      <c r="F130" s="11"/>
    </row>
    <row r="131" spans="2:9" ht="11.25" customHeight="1">
      <c r="B131" s="13" t="s">
        <v>137</v>
      </c>
    </row>
    <row r="132" spans="2:9" ht="25" customHeight="1">
      <c r="B132" s="33"/>
      <c r="C132" s="200" t="s">
        <v>48</v>
      </c>
      <c r="D132" s="200"/>
      <c r="E132" s="200"/>
      <c r="F132" s="200" t="s">
        <v>38</v>
      </c>
      <c r="G132" s="200" t="s">
        <v>126</v>
      </c>
      <c r="H132" s="200" t="s">
        <v>39</v>
      </c>
      <c r="I132" s="200" t="s">
        <v>121</v>
      </c>
    </row>
    <row r="133" spans="2:9" ht="25" customHeight="1">
      <c r="B133" s="28"/>
      <c r="C133" s="34" t="s">
        <v>0</v>
      </c>
      <c r="D133" s="34" t="s">
        <v>1</v>
      </c>
      <c r="E133" s="34" t="s">
        <v>2</v>
      </c>
      <c r="F133" s="201"/>
      <c r="G133" s="201"/>
      <c r="H133" s="201"/>
      <c r="I133" s="201"/>
    </row>
    <row r="134" spans="2:9" ht="11.25" customHeight="1">
      <c r="B134" s="14">
        <v>2004</v>
      </c>
      <c r="C134" s="15">
        <f t="shared" ref="C134:D134" si="9">C70</f>
        <v>30870.071</v>
      </c>
      <c r="D134" s="15">
        <f t="shared" si="9"/>
        <v>0</v>
      </c>
      <c r="E134" s="15">
        <f t="shared" ref="E134:E147" si="10">SUM(C134:D134)</f>
        <v>30870.071</v>
      </c>
      <c r="F134" s="15">
        <v>-4604.7070000000003</v>
      </c>
      <c r="G134" s="15">
        <v>3223.306</v>
      </c>
      <c r="H134" s="15">
        <v>243496.63</v>
      </c>
      <c r="I134" s="21">
        <f>(E134/H134)*100</f>
        <v>12.677822686909465</v>
      </c>
    </row>
    <row r="135" spans="2:9" ht="11.25" customHeight="1">
      <c r="B135" s="14">
        <v>2005</v>
      </c>
      <c r="C135" s="15">
        <f t="shared" ref="C135:D135" si="11">C71</f>
        <v>18248.225999999999</v>
      </c>
      <c r="D135" s="15">
        <f t="shared" si="11"/>
        <v>0</v>
      </c>
      <c r="E135" s="15">
        <f t="shared" si="10"/>
        <v>18248.225999999999</v>
      </c>
      <c r="F135" s="15">
        <v>-6356.9470000000001</v>
      </c>
      <c r="G135" s="15">
        <v>4449.875</v>
      </c>
      <c r="H135" s="15">
        <v>253758.85200000001</v>
      </c>
      <c r="I135" s="21">
        <f t="shared" ref="I135:I149" si="12">(E135/H135)*100</f>
        <v>7.19116825134439</v>
      </c>
    </row>
    <row r="136" spans="2:9" ht="11.25" customHeight="1">
      <c r="B136" s="14">
        <v>2006</v>
      </c>
      <c r="C136" s="15">
        <f t="shared" ref="C136:D136" si="13">C72</f>
        <v>25374.994999999999</v>
      </c>
      <c r="D136" s="15">
        <f t="shared" si="13"/>
        <v>0</v>
      </c>
      <c r="E136" s="15">
        <f t="shared" si="10"/>
        <v>25374.994999999999</v>
      </c>
      <c r="F136" s="15">
        <v>-5348.3729999999996</v>
      </c>
      <c r="G136" s="15">
        <v>3743.875</v>
      </c>
      <c r="H136" s="15">
        <v>278144.74699999997</v>
      </c>
      <c r="I136" s="21">
        <f t="shared" si="12"/>
        <v>9.1229459746007713</v>
      </c>
    </row>
    <row r="137" spans="2:9" ht="11.25" customHeight="1">
      <c r="B137" s="14">
        <v>2007</v>
      </c>
      <c r="C137" s="15">
        <f t="shared" ref="C137:D137" si="14">C73</f>
        <v>27104.330999999998</v>
      </c>
      <c r="D137" s="15">
        <f t="shared" si="14"/>
        <v>1.1759999999999999</v>
      </c>
      <c r="E137" s="15">
        <f t="shared" si="10"/>
        <v>27105.506999999998</v>
      </c>
      <c r="F137" s="15">
        <v>-4432.2870000000003</v>
      </c>
      <c r="G137" s="15">
        <v>3102.6129999999998</v>
      </c>
      <c r="H137" s="15">
        <v>288136.70199999999</v>
      </c>
      <c r="I137" s="21">
        <f t="shared" si="12"/>
        <v>9.4071691706945408</v>
      </c>
    </row>
    <row r="138" spans="2:9" ht="11.25" customHeight="1">
      <c r="B138" s="14">
        <v>2008</v>
      </c>
      <c r="C138" s="15">
        <f t="shared" ref="C138:D138" si="15">C74</f>
        <v>22933.811000000002</v>
      </c>
      <c r="D138" s="15">
        <f t="shared" si="15"/>
        <v>1.673</v>
      </c>
      <c r="E138" s="15">
        <f t="shared" si="10"/>
        <v>22935.484</v>
      </c>
      <c r="F138" s="15">
        <v>-3802.502</v>
      </c>
      <c r="G138" s="15">
        <v>2661.7649999999999</v>
      </c>
      <c r="H138" s="15">
        <v>295893.51500000001</v>
      </c>
      <c r="I138" s="21">
        <f t="shared" si="12"/>
        <v>7.7512628149352985</v>
      </c>
    </row>
    <row r="139" spans="2:9" ht="11.25" customHeight="1">
      <c r="B139" s="14">
        <v>2009</v>
      </c>
      <c r="C139" s="15">
        <f t="shared" ref="C139:D139" si="16">C75</f>
        <v>26186.01</v>
      </c>
      <c r="D139" s="15">
        <f t="shared" si="16"/>
        <v>0.39800000000000002</v>
      </c>
      <c r="E139" s="15">
        <f t="shared" si="10"/>
        <v>26186.407999999999</v>
      </c>
      <c r="F139" s="15">
        <v>-3794.1889999999999</v>
      </c>
      <c r="G139" s="15">
        <v>2655.9459999999999</v>
      </c>
      <c r="H139" s="15">
        <v>280073.51699999999</v>
      </c>
      <c r="I139" s="21">
        <f t="shared" si="12"/>
        <v>9.349833672421088</v>
      </c>
    </row>
    <row r="140" spans="2:9" ht="11.25" customHeight="1">
      <c r="B140" s="14">
        <v>2010</v>
      </c>
      <c r="C140" s="15">
        <f t="shared" ref="C140:D140" si="17">C76</f>
        <v>41833.805999999997</v>
      </c>
      <c r="D140" s="15">
        <f t="shared" si="17"/>
        <v>0</v>
      </c>
      <c r="E140" s="15">
        <f t="shared" si="10"/>
        <v>41833.805999999997</v>
      </c>
      <c r="F140" s="15">
        <v>-4457.7809999999999</v>
      </c>
      <c r="G140" s="15">
        <v>3120.4580000000001</v>
      </c>
      <c r="H140" s="15">
        <v>288526.79700000002</v>
      </c>
      <c r="I140" s="21">
        <f t="shared" si="12"/>
        <v>14.49910595305988</v>
      </c>
    </row>
    <row r="141" spans="2:9" ht="11.25" customHeight="1">
      <c r="B141" s="14">
        <v>2011</v>
      </c>
      <c r="C141" s="15">
        <f t="shared" ref="C141:D141" si="18">C77</f>
        <v>30435.66340021</v>
      </c>
      <c r="D141" s="15">
        <f t="shared" si="18"/>
        <v>1.654771</v>
      </c>
      <c r="E141" s="15">
        <f t="shared" si="10"/>
        <v>30437.318171210001</v>
      </c>
      <c r="F141" s="15">
        <v>-3241.4938166299999</v>
      </c>
      <c r="G141" s="15">
        <v>2183.53623079</v>
      </c>
      <c r="H141" s="15">
        <v>279353.82217699999</v>
      </c>
      <c r="I141" s="21">
        <f t="shared" si="12"/>
        <v>10.895615436371141</v>
      </c>
    </row>
    <row r="142" spans="2:9" ht="11.25" customHeight="1">
      <c r="B142" s="14">
        <v>2012</v>
      </c>
      <c r="C142" s="15">
        <f t="shared" ref="C142:D142" si="19">C78</f>
        <v>20651.797535297999</v>
      </c>
      <c r="D142" s="15">
        <f t="shared" si="19"/>
        <v>1.769099</v>
      </c>
      <c r="E142" s="15">
        <f t="shared" si="10"/>
        <v>20653.566634298</v>
      </c>
      <c r="F142" s="15">
        <v>-5059.130999598</v>
      </c>
      <c r="G142" s="15">
        <v>3201.889743702</v>
      </c>
      <c r="H142" s="15">
        <v>283118.64372200001</v>
      </c>
      <c r="I142" s="21">
        <f t="shared" si="12"/>
        <v>7.2950217487542641</v>
      </c>
    </row>
    <row r="143" spans="2:9" ht="11.25" customHeight="1">
      <c r="B143" s="14">
        <v>2013</v>
      </c>
      <c r="C143" s="15">
        <f t="shared" ref="C143:D143" si="20">C79</f>
        <v>37382.405530940006</v>
      </c>
      <c r="D143" s="15">
        <f t="shared" si="20"/>
        <v>3.0312829999999997</v>
      </c>
      <c r="E143" s="15">
        <f t="shared" si="10"/>
        <v>37385.436813940003</v>
      </c>
      <c r="F143" s="15">
        <v>-5955.7760918140002</v>
      </c>
      <c r="G143" s="15">
        <v>3289.6771840599999</v>
      </c>
      <c r="H143" s="15">
        <v>273286.24290700001</v>
      </c>
      <c r="I143" s="21">
        <f t="shared" si="12"/>
        <v>13.679955645137381</v>
      </c>
    </row>
    <row r="144" spans="2:9" ht="11.25" customHeight="1">
      <c r="B144" s="14">
        <v>2014</v>
      </c>
      <c r="C144" s="15">
        <f t="shared" ref="C144:D144" si="21">C80</f>
        <v>39178.524159203997</v>
      </c>
      <c r="D144" s="15">
        <f t="shared" si="21"/>
        <v>3.4610560000000001</v>
      </c>
      <c r="E144" s="15">
        <f t="shared" si="10"/>
        <v>39181.985215203997</v>
      </c>
      <c r="F144" s="15">
        <v>-5385.7688595580003</v>
      </c>
      <c r="G144" s="15">
        <v>3415.996026796</v>
      </c>
      <c r="H144" s="15">
        <v>266511.74848900002</v>
      </c>
      <c r="I144" s="21">
        <f t="shared" si="12"/>
        <v>14.701785357436576</v>
      </c>
    </row>
    <row r="145" spans="2:14" ht="11.25" customHeight="1">
      <c r="B145" s="14">
        <v>2015</v>
      </c>
      <c r="C145" s="15">
        <f t="shared" ref="C145:D145" si="22">C81</f>
        <v>28379.011570850002</v>
      </c>
      <c r="D145" s="15">
        <f t="shared" si="22"/>
        <v>3.5683929999999999</v>
      </c>
      <c r="E145" s="15">
        <f t="shared" si="10"/>
        <v>28382.579963850003</v>
      </c>
      <c r="F145" s="15">
        <v>-4512.2514306060002</v>
      </c>
      <c r="G145" s="15">
        <v>2895.3657881499998</v>
      </c>
      <c r="H145" s="15">
        <v>267453.84913499997</v>
      </c>
      <c r="I145" s="21">
        <f t="shared" si="12"/>
        <v>10.612141143470183</v>
      </c>
      <c r="J145" s="52">
        <f>C145-G145</f>
        <v>25483.645782700001</v>
      </c>
    </row>
    <row r="146" spans="2:14" ht="11.25" customHeight="1">
      <c r="B146" s="14">
        <v>2016</v>
      </c>
      <c r="C146" s="15">
        <f t="shared" ref="C146:D146" si="23">C82</f>
        <v>36111.434365772002</v>
      </c>
      <c r="D146" s="15">
        <f t="shared" si="23"/>
        <v>3.4539609999999996</v>
      </c>
      <c r="E146" s="15">
        <f t="shared" si="10"/>
        <v>36114.888326772001</v>
      </c>
      <c r="F146" s="15">
        <v>-4827.5850676680002</v>
      </c>
      <c r="G146" s="15">
        <v>3134.328910228</v>
      </c>
      <c r="H146" s="15">
        <v>261835.69148400001</v>
      </c>
      <c r="I146" s="21">
        <f t="shared" si="12"/>
        <v>13.792958523753768</v>
      </c>
      <c r="J146" s="52">
        <f>C146-G146</f>
        <v>32977.105455543999</v>
      </c>
    </row>
    <row r="147" spans="2:14" ht="11.25" customHeight="1">
      <c r="B147" s="14">
        <v>2017</v>
      </c>
      <c r="C147" s="15">
        <f t="shared" ref="C147:D147" si="24">C83</f>
        <v>18447.346771659999</v>
      </c>
      <c r="D147" s="15">
        <f t="shared" si="24"/>
        <v>3.271979</v>
      </c>
      <c r="E147" s="15">
        <f t="shared" si="10"/>
        <v>18450.61875066</v>
      </c>
      <c r="F147" s="15">
        <v>-3607.5809876580001</v>
      </c>
      <c r="G147" s="15">
        <v>2248.9644183400001</v>
      </c>
      <c r="H147" s="15">
        <v>262305.758103</v>
      </c>
      <c r="I147" s="21">
        <f t="shared" si="12"/>
        <v>7.0340120949289142</v>
      </c>
      <c r="J147" s="52">
        <f>C147-G147</f>
        <v>16198.382353319999</v>
      </c>
      <c r="K147" s="50"/>
      <c r="L147" s="137"/>
    </row>
    <row r="148" spans="2:14" ht="11.25" customHeight="1">
      <c r="B148" s="14">
        <v>2018</v>
      </c>
      <c r="C148" s="15">
        <f t="shared" ref="C148:D148" si="25">C84</f>
        <v>34113.964229872006</v>
      </c>
      <c r="D148" s="15">
        <f t="shared" si="25"/>
        <v>3.2771120000000002</v>
      </c>
      <c r="E148" s="15">
        <f>SUM(C148:D148)</f>
        <v>34117.24134187201</v>
      </c>
      <c r="F148" s="15">
        <v>-3198.4323789730001</v>
      </c>
      <c r="G148" s="15">
        <v>1993.996008694</v>
      </c>
      <c r="H148" s="15">
        <v>260981.902029566</v>
      </c>
      <c r="I148" s="21">
        <f t="shared" si="12"/>
        <v>13.072646446575039</v>
      </c>
      <c r="J148" s="52"/>
      <c r="K148" s="50"/>
      <c r="L148" s="137"/>
    </row>
    <row r="149" spans="2:14" ht="11.25" customHeight="1">
      <c r="B149" s="14">
        <v>2019</v>
      </c>
      <c r="C149" s="15">
        <f t="shared" ref="C149:D149" si="26">C85</f>
        <v>24715.505746512001</v>
      </c>
      <c r="D149" s="15">
        <f t="shared" si="26"/>
        <v>3.5095189999999996</v>
      </c>
      <c r="E149" s="15">
        <f>SUM(C149:D149)</f>
        <v>24719.015265512</v>
      </c>
      <c r="F149" s="15">
        <v>-3027.310623246</v>
      </c>
      <c r="G149" s="15">
        <v>1645.505056342</v>
      </c>
      <c r="H149" s="15">
        <v>260828.83657885398</v>
      </c>
      <c r="I149" s="21">
        <f t="shared" si="12"/>
        <v>9.4771021447388648</v>
      </c>
      <c r="J149" s="52">
        <f>C149-G149</f>
        <v>23070.00069017</v>
      </c>
      <c r="K149" s="50"/>
      <c r="L149" s="137"/>
    </row>
    <row r="150" spans="2:14" ht="11.25" customHeight="1">
      <c r="B150" s="18">
        <v>2020</v>
      </c>
      <c r="C150" s="19">
        <f t="shared" ref="C150:D150" si="27">C86</f>
        <v>30610.772670926002</v>
      </c>
      <c r="D150" s="19">
        <f t="shared" si="27"/>
        <v>3.4808159999999999</v>
      </c>
      <c r="E150" s="19">
        <f>SUM(C150:D150)</f>
        <v>30614.253486926002</v>
      </c>
      <c r="F150" s="19">
        <v>-4621.3283244130098</v>
      </c>
      <c r="G150" s="19">
        <v>2748.1007182180001</v>
      </c>
      <c r="H150" s="19">
        <v>251332.88851314399</v>
      </c>
      <c r="I150" s="22">
        <f t="shared" ref="I150" si="28">(E150/H150)*100</f>
        <v>12.180759019655705</v>
      </c>
      <c r="J150" s="52">
        <f>C150-G150</f>
        <v>27862.671952708002</v>
      </c>
      <c r="K150" s="124"/>
      <c r="L150" s="137"/>
    </row>
    <row r="151" spans="2:14" ht="11.25" customHeight="1">
      <c r="B151" s="11"/>
      <c r="C151" s="11"/>
      <c r="D151" s="11"/>
      <c r="E151" s="11"/>
      <c r="F151" s="11"/>
      <c r="G151" s="11"/>
      <c r="H151" s="11"/>
      <c r="I151" s="11"/>
      <c r="J151" s="52"/>
    </row>
    <row r="152" spans="2:14" ht="11.25" customHeight="1">
      <c r="B152" s="13" t="s">
        <v>138</v>
      </c>
    </row>
    <row r="153" spans="2:14" ht="11.25" customHeight="1">
      <c r="B153" s="33"/>
      <c r="C153" s="33"/>
      <c r="D153" s="200" t="s">
        <v>48</v>
      </c>
      <c r="E153" s="200"/>
      <c r="F153" s="200"/>
      <c r="G153" s="200"/>
      <c r="H153" s="200"/>
      <c r="I153" s="200"/>
      <c r="J153" s="200"/>
    </row>
    <row r="154" spans="2:14" ht="22">
      <c r="B154" s="28"/>
      <c r="C154" s="28"/>
      <c r="D154" s="34" t="s">
        <v>49</v>
      </c>
      <c r="E154" s="34" t="s">
        <v>50</v>
      </c>
      <c r="F154" s="48" t="s">
        <v>51</v>
      </c>
      <c r="G154" s="34" t="s">
        <v>52</v>
      </c>
      <c r="H154" s="48" t="s">
        <v>54</v>
      </c>
      <c r="I154" s="48" t="s">
        <v>53</v>
      </c>
      <c r="J154" s="48" t="s">
        <v>55</v>
      </c>
    </row>
    <row r="155" spans="2:14" ht="11.25" customHeight="1">
      <c r="B155" s="146">
        <v>2016</v>
      </c>
      <c r="C155" s="15" t="s">
        <v>20</v>
      </c>
      <c r="D155" s="15">
        <v>1765.5618917994316</v>
      </c>
      <c r="E155" s="15">
        <v>984.47932494788654</v>
      </c>
      <c r="F155" s="15">
        <v>150.07683165296714</v>
      </c>
      <c r="G155" s="15">
        <v>3.1851710344233561</v>
      </c>
      <c r="H155" s="15">
        <v>24.40205508611076</v>
      </c>
      <c r="I155" s="15">
        <v>513.81519242918023</v>
      </c>
      <c r="J155" s="21">
        <f>SUM(D155:I155)</f>
        <v>3441.5204669499999</v>
      </c>
      <c r="K155" s="52">
        <f>SUM(J155:J166)</f>
        <v>36111.434365772002</v>
      </c>
      <c r="N155" s="171">
        <f>SUM(J155)-D219</f>
        <v>0</v>
      </c>
    </row>
    <row r="156" spans="2:14" ht="11.25" customHeight="1">
      <c r="B156" s="146"/>
      <c r="C156" s="15" t="s">
        <v>21</v>
      </c>
      <c r="D156" s="15">
        <v>2084.103832072873</v>
      </c>
      <c r="E156" s="15">
        <v>1140.4373521247096</v>
      </c>
      <c r="F156" s="15">
        <v>200.63761455801881</v>
      </c>
      <c r="G156" s="15">
        <v>3.4225379517772656</v>
      </c>
      <c r="H156" s="15">
        <v>30.628652822669576</v>
      </c>
      <c r="I156" s="15">
        <v>593.37141104395198</v>
      </c>
      <c r="J156" s="21">
        <f t="shared" ref="J156:J214" si="29">SUM(D156:I156)</f>
        <v>4052.6014005740008</v>
      </c>
      <c r="K156" s="53"/>
      <c r="N156" s="171">
        <f t="shared" ref="N156:N186" si="30">SUM(J156)-D220</f>
        <v>0</v>
      </c>
    </row>
    <row r="157" spans="2:14" ht="11.25" customHeight="1">
      <c r="B157" s="146"/>
      <c r="C157" s="15" t="s">
        <v>22</v>
      </c>
      <c r="D157" s="15">
        <v>2122.9850645744641</v>
      </c>
      <c r="E157" s="15">
        <v>1170.7895116669044</v>
      </c>
      <c r="F157" s="15">
        <v>215.28479295742986</v>
      </c>
      <c r="G157" s="15">
        <v>1.8904946545480621</v>
      </c>
      <c r="H157" s="15">
        <v>33.7538319142486</v>
      </c>
      <c r="I157" s="15">
        <v>821.53429919840505</v>
      </c>
      <c r="J157" s="21">
        <f t="shared" si="29"/>
        <v>4366.2379949660008</v>
      </c>
      <c r="K157" s="53"/>
      <c r="N157" s="171">
        <f t="shared" si="30"/>
        <v>0</v>
      </c>
    </row>
    <row r="158" spans="2:14" ht="11.25" customHeight="1">
      <c r="B158" s="146"/>
      <c r="C158" s="15" t="s">
        <v>23</v>
      </c>
      <c r="D158" s="15">
        <v>2164.2408288368665</v>
      </c>
      <c r="E158" s="15">
        <v>1683.226847403665</v>
      </c>
      <c r="F158" s="15">
        <v>344.72918857914874</v>
      </c>
      <c r="G158" s="15">
        <v>1.4817123954232385</v>
      </c>
      <c r="H158" s="15">
        <v>42.425169313797994</v>
      </c>
      <c r="I158" s="15">
        <v>1008.4814263950984</v>
      </c>
      <c r="J158" s="21">
        <f t="shared" si="29"/>
        <v>5244.5851729239994</v>
      </c>
      <c r="K158" s="53"/>
      <c r="N158" s="171">
        <f t="shared" si="30"/>
        <v>0</v>
      </c>
    </row>
    <row r="159" spans="2:14" ht="11.25" customHeight="1">
      <c r="B159" s="146"/>
      <c r="C159" s="15" t="s">
        <v>22</v>
      </c>
      <c r="D159" s="15">
        <v>1512.3673467781982</v>
      </c>
      <c r="E159" s="15">
        <v>1597.2184179912783</v>
      </c>
      <c r="F159" s="15">
        <v>728.84082898274278</v>
      </c>
      <c r="G159" s="15">
        <v>4.9230281364984734</v>
      </c>
      <c r="H159" s="15">
        <v>64.58979803525915</v>
      </c>
      <c r="I159" s="15">
        <v>1192.9599295880239</v>
      </c>
      <c r="J159" s="21">
        <f t="shared" si="29"/>
        <v>5100.8993495120012</v>
      </c>
      <c r="K159" s="53"/>
      <c r="N159" s="171">
        <f t="shared" si="30"/>
        <v>0</v>
      </c>
    </row>
    <row r="160" spans="2:14" ht="11.25" customHeight="1">
      <c r="B160" s="146"/>
      <c r="C160" s="15" t="s">
        <v>24</v>
      </c>
      <c r="D160" s="15">
        <v>845.01372689298114</v>
      </c>
      <c r="E160" s="15">
        <v>613.0119179621787</v>
      </c>
      <c r="F160" s="15">
        <v>536.61853230749978</v>
      </c>
      <c r="G160" s="15">
        <v>8.612960723281665</v>
      </c>
      <c r="H160" s="15">
        <v>92.305462640431116</v>
      </c>
      <c r="I160" s="15">
        <v>860.31054435762826</v>
      </c>
      <c r="J160" s="21">
        <f t="shared" si="29"/>
        <v>2955.8731448840008</v>
      </c>
      <c r="K160" s="53"/>
      <c r="N160" s="171">
        <f t="shared" si="30"/>
        <v>0</v>
      </c>
    </row>
    <row r="161" spans="1:14" ht="11.25" customHeight="1">
      <c r="B161" s="146"/>
      <c r="C161" s="15" t="s">
        <v>24</v>
      </c>
      <c r="D161" s="15">
        <v>576.64349443701894</v>
      </c>
      <c r="E161" s="15">
        <v>482.94546587963828</v>
      </c>
      <c r="F161" s="15">
        <v>470.53330497135653</v>
      </c>
      <c r="G161" s="15">
        <v>19.114697734690861</v>
      </c>
      <c r="H161" s="15">
        <v>104.25277034605202</v>
      </c>
      <c r="I161" s="15">
        <v>619.39907185724383</v>
      </c>
      <c r="J161" s="21">
        <f t="shared" si="29"/>
        <v>2272.8888052260008</v>
      </c>
      <c r="K161" s="53"/>
      <c r="N161" s="171">
        <f t="shared" si="30"/>
        <v>0</v>
      </c>
    </row>
    <row r="162" spans="1:14" ht="11.25" customHeight="1">
      <c r="B162" s="146"/>
      <c r="C162" s="15" t="s">
        <v>23</v>
      </c>
      <c r="D162" s="15">
        <v>431.72172043669224</v>
      </c>
      <c r="E162" s="15">
        <v>592.08629922121634</v>
      </c>
      <c r="F162" s="15">
        <v>386.33790080432448</v>
      </c>
      <c r="G162" s="15">
        <v>25.716038215076729</v>
      </c>
      <c r="H162" s="15">
        <v>100.44381753343902</v>
      </c>
      <c r="I162" s="15">
        <v>510.50765573325128</v>
      </c>
      <c r="J162" s="21">
        <f t="shared" si="29"/>
        <v>2046.8134319439998</v>
      </c>
      <c r="K162" s="53"/>
      <c r="N162" s="171">
        <f t="shared" si="30"/>
        <v>0</v>
      </c>
    </row>
    <row r="163" spans="1:14" ht="11.25" customHeight="1">
      <c r="B163" s="146"/>
      <c r="C163" s="15" t="s">
        <v>25</v>
      </c>
      <c r="D163" s="15">
        <v>464.10161280980225</v>
      </c>
      <c r="E163" s="15">
        <v>493.80940149339716</v>
      </c>
      <c r="F163" s="15">
        <v>266.70486572212599</v>
      </c>
      <c r="G163" s="15">
        <v>5.4473979004663393</v>
      </c>
      <c r="H163" s="15">
        <v>63.702684000982835</v>
      </c>
      <c r="I163" s="15">
        <v>359.59996551322541</v>
      </c>
      <c r="J163" s="21">
        <f t="shared" si="29"/>
        <v>1653.36592744</v>
      </c>
      <c r="K163" s="53"/>
      <c r="N163" s="171">
        <f t="shared" si="30"/>
        <v>0</v>
      </c>
    </row>
    <row r="164" spans="1:14" ht="11.25" customHeight="1">
      <c r="B164" s="146"/>
      <c r="C164" s="15" t="s">
        <v>26</v>
      </c>
      <c r="D164" s="15">
        <v>389.81595558562259</v>
      </c>
      <c r="E164" s="15">
        <v>627.99313801224491</v>
      </c>
      <c r="F164" s="15">
        <v>297.96966869428059</v>
      </c>
      <c r="G164" s="15">
        <v>1.9690735739968588</v>
      </c>
      <c r="H164" s="15">
        <v>29.906409575065588</v>
      </c>
      <c r="I164" s="15">
        <v>283.90652515078938</v>
      </c>
      <c r="J164" s="21">
        <f t="shared" si="29"/>
        <v>1631.5607705919999</v>
      </c>
      <c r="K164" s="53"/>
      <c r="N164" s="171">
        <f t="shared" si="30"/>
        <v>0</v>
      </c>
    </row>
    <row r="165" spans="1:14" ht="11.25" customHeight="1">
      <c r="B165" s="146"/>
      <c r="C165" s="15" t="s">
        <v>27</v>
      </c>
      <c r="D165" s="15">
        <v>385.10762017288334</v>
      </c>
      <c r="E165" s="15">
        <v>452.29062841744167</v>
      </c>
      <c r="F165" s="15">
        <v>206.93952024068409</v>
      </c>
      <c r="G165" s="15">
        <v>3.9638369626944674</v>
      </c>
      <c r="H165" s="15">
        <v>23.735435563585067</v>
      </c>
      <c r="I165" s="15">
        <v>426.75764186071132</v>
      </c>
      <c r="J165" s="21">
        <f t="shared" si="29"/>
        <v>1498.7946832179998</v>
      </c>
      <c r="K165" s="53"/>
      <c r="N165" s="171">
        <f t="shared" si="30"/>
        <v>0</v>
      </c>
    </row>
    <row r="166" spans="1:14" ht="11.25" customHeight="1">
      <c r="B166" s="146"/>
      <c r="C166" s="15" t="s">
        <v>28</v>
      </c>
      <c r="D166" s="15">
        <v>441.2916986681804</v>
      </c>
      <c r="E166" s="15">
        <v>577.73010991656838</v>
      </c>
      <c r="F166" s="15">
        <v>300.77472755238472</v>
      </c>
      <c r="G166" s="15">
        <v>1.74924770980541</v>
      </c>
      <c r="H166" s="15">
        <v>34.621740846981439</v>
      </c>
      <c r="I166" s="15">
        <v>490.12569284807972</v>
      </c>
      <c r="J166" s="21">
        <f t="shared" si="29"/>
        <v>1846.2932175420001</v>
      </c>
      <c r="K166" s="52"/>
      <c r="N166" s="171">
        <f>SUM(J166)-D230</f>
        <v>0</v>
      </c>
    </row>
    <row r="167" spans="1:14" ht="11.25" customHeight="1">
      <c r="B167" s="146">
        <v>2017</v>
      </c>
      <c r="C167" s="15" t="s">
        <v>20</v>
      </c>
      <c r="D167" s="15">
        <v>494.87139694998592</v>
      </c>
      <c r="E167" s="15">
        <v>688.89236701658069</v>
      </c>
      <c r="F167" s="15">
        <v>330.03886259530196</v>
      </c>
      <c r="G167" s="15">
        <v>8.1100392417750307</v>
      </c>
      <c r="H167" s="15">
        <v>25.756969439022122</v>
      </c>
      <c r="I167" s="15">
        <v>492.70901709133386</v>
      </c>
      <c r="J167" s="21">
        <f t="shared" si="29"/>
        <v>2040.3786523339995</v>
      </c>
      <c r="K167" s="52">
        <f>SUM(J167:J178)</f>
        <v>18447.346771660003</v>
      </c>
      <c r="N167" s="171">
        <f t="shared" si="30"/>
        <v>0</v>
      </c>
    </row>
    <row r="168" spans="1:14" ht="11.25" customHeight="1">
      <c r="B168" s="146"/>
      <c r="C168" s="15" t="s">
        <v>21</v>
      </c>
      <c r="D168" s="15">
        <v>767.35259592835871</v>
      </c>
      <c r="E168" s="15">
        <v>355.13751458277875</v>
      </c>
      <c r="F168" s="15">
        <v>213.10986805143213</v>
      </c>
      <c r="G168" s="15">
        <v>2.1080100767452032</v>
      </c>
      <c r="H168" s="15">
        <v>32.167266156558384</v>
      </c>
      <c r="I168" s="15">
        <v>586.47596406612638</v>
      </c>
      <c r="J168" s="21">
        <f t="shared" si="29"/>
        <v>1956.3512188619995</v>
      </c>
      <c r="K168" s="53"/>
      <c r="N168" s="171">
        <f t="shared" si="30"/>
        <v>0</v>
      </c>
    </row>
    <row r="169" spans="1:14" ht="11.25" customHeight="1">
      <c r="B169" s="146"/>
      <c r="C169" s="15" t="s">
        <v>22</v>
      </c>
      <c r="D169" s="15">
        <v>773.80505678123359</v>
      </c>
      <c r="E169" s="15">
        <v>667.07071116111865</v>
      </c>
      <c r="F169" s="15">
        <v>382.13507925116801</v>
      </c>
      <c r="G169" s="15">
        <v>2.8195255388060736</v>
      </c>
      <c r="H169" s="15">
        <v>45.279845288798143</v>
      </c>
      <c r="I169" s="15">
        <v>829.85735371487579</v>
      </c>
      <c r="J169" s="21">
        <f t="shared" si="29"/>
        <v>2700.9675717360005</v>
      </c>
      <c r="K169" s="53"/>
      <c r="N169" s="171">
        <f t="shared" si="30"/>
        <v>0</v>
      </c>
    </row>
    <row r="170" spans="1:14" ht="11.25" customHeight="1">
      <c r="B170" s="146"/>
      <c r="C170" s="15" t="s">
        <v>23</v>
      </c>
      <c r="D170" s="15">
        <v>411.05121293253188</v>
      </c>
      <c r="E170" s="15">
        <v>376.87738289221119</v>
      </c>
      <c r="F170" s="15">
        <v>257.02328595538074</v>
      </c>
      <c r="G170" s="15">
        <v>7.9697713309693459</v>
      </c>
      <c r="H170" s="15">
        <v>52.603100625724124</v>
      </c>
      <c r="I170" s="15">
        <v>792.19724173118266</v>
      </c>
      <c r="J170" s="21">
        <f t="shared" si="29"/>
        <v>1897.7219954679999</v>
      </c>
      <c r="K170" s="53"/>
      <c r="N170" s="171">
        <f t="shared" si="30"/>
        <v>0</v>
      </c>
    </row>
    <row r="171" spans="1:14" ht="11.25" customHeight="1">
      <c r="B171" s="146"/>
      <c r="C171" s="15" t="s">
        <v>22</v>
      </c>
      <c r="D171" s="15">
        <v>372.08898534633016</v>
      </c>
      <c r="E171" s="15">
        <v>357.99022710004368</v>
      </c>
      <c r="F171" s="15">
        <v>242.78538872723874</v>
      </c>
      <c r="G171" s="15">
        <v>11.394579964670863</v>
      </c>
      <c r="H171" s="15">
        <v>49.810505053561464</v>
      </c>
      <c r="I171" s="15">
        <v>901.08884496415487</v>
      </c>
      <c r="J171" s="21">
        <f t="shared" si="29"/>
        <v>1935.1585311559998</v>
      </c>
      <c r="K171" s="53"/>
      <c r="N171" s="171">
        <f>SUM(J171)-D235</f>
        <v>0</v>
      </c>
    </row>
    <row r="172" spans="1:14" ht="11.25" customHeight="1">
      <c r="B172" s="146"/>
      <c r="C172" s="15" t="s">
        <v>24</v>
      </c>
      <c r="D172" s="15">
        <v>255.63864715356743</v>
      </c>
      <c r="E172" s="15">
        <v>328.22735718453686</v>
      </c>
      <c r="F172" s="15">
        <v>217.03462374834157</v>
      </c>
      <c r="G172" s="15">
        <v>29.151691238849509</v>
      </c>
      <c r="H172" s="15">
        <v>62.395401146544607</v>
      </c>
      <c r="I172" s="15">
        <v>745.15342330415979</v>
      </c>
      <c r="J172" s="21">
        <f t="shared" si="29"/>
        <v>1637.6011437759998</v>
      </c>
      <c r="K172" s="53"/>
      <c r="N172" s="171">
        <f t="shared" si="30"/>
        <v>0</v>
      </c>
    </row>
    <row r="173" spans="1:14" ht="11.25" customHeight="1">
      <c r="B173" s="146"/>
      <c r="C173" s="15" t="s">
        <v>24</v>
      </c>
      <c r="D173" s="15">
        <v>207.51932104312297</v>
      </c>
      <c r="E173" s="15">
        <v>171.51786445687716</v>
      </c>
      <c r="F173" s="15">
        <v>151.29276375481368</v>
      </c>
      <c r="G173" s="15">
        <v>25.438952764793747</v>
      </c>
      <c r="H173" s="15">
        <v>82.969767433987414</v>
      </c>
      <c r="I173" s="15">
        <v>554.04550949840541</v>
      </c>
      <c r="J173" s="21">
        <f t="shared" si="29"/>
        <v>1192.7841789520003</v>
      </c>
      <c r="K173" s="53"/>
      <c r="N173" s="171">
        <f t="shared" si="30"/>
        <v>0</v>
      </c>
    </row>
    <row r="174" spans="1:14" ht="11.25" customHeight="1">
      <c r="B174" s="146"/>
      <c r="C174" s="15" t="s">
        <v>23</v>
      </c>
      <c r="D174" s="15">
        <v>218.10311134989709</v>
      </c>
      <c r="E174" s="15">
        <v>157.9979541660262</v>
      </c>
      <c r="F174" s="15">
        <v>133.40744644443771</v>
      </c>
      <c r="G174" s="15">
        <v>22.879736292732137</v>
      </c>
      <c r="H174" s="15">
        <v>80.842673934229083</v>
      </c>
      <c r="I174" s="15">
        <v>469.20884654667748</v>
      </c>
      <c r="J174" s="21">
        <f t="shared" si="29"/>
        <v>1082.4397687339997</v>
      </c>
      <c r="K174" s="53"/>
      <c r="N174" s="171">
        <f t="shared" si="30"/>
        <v>0</v>
      </c>
    </row>
    <row r="175" spans="1:14" ht="11.25" customHeight="1">
      <c r="A175" s="128"/>
      <c r="B175" s="146"/>
      <c r="C175" s="15" t="s">
        <v>25</v>
      </c>
      <c r="D175" s="15">
        <v>486.62752806666668</v>
      </c>
      <c r="E175" s="15">
        <v>146.77318980133333</v>
      </c>
      <c r="F175" s="15">
        <v>104.40713581599999</v>
      </c>
      <c r="G175" s="15">
        <v>6.9019779999999997</v>
      </c>
      <c r="H175" s="15">
        <v>46.721004727999997</v>
      </c>
      <c r="I175" s="15">
        <v>356.14999965000004</v>
      </c>
      <c r="J175" s="21">
        <f t="shared" si="29"/>
        <v>1147.5808360620001</v>
      </c>
      <c r="K175" s="53"/>
      <c r="N175" s="171">
        <f t="shared" si="30"/>
        <v>0</v>
      </c>
    </row>
    <row r="176" spans="1:14" ht="11.25" customHeight="1">
      <c r="B176" s="146"/>
      <c r="C176" s="15" t="s">
        <v>26</v>
      </c>
      <c r="D176" s="15">
        <v>188.2988072666667</v>
      </c>
      <c r="E176" s="15">
        <v>180.87743740333335</v>
      </c>
      <c r="F176" s="15">
        <v>101.480181544</v>
      </c>
      <c r="G176" s="15">
        <v>1.4661590000000002</v>
      </c>
      <c r="H176" s="15">
        <v>18.220287560000003</v>
      </c>
      <c r="I176" s="15">
        <v>283.0134396040001</v>
      </c>
      <c r="J176" s="21">
        <f t="shared" si="29"/>
        <v>773.35631237800021</v>
      </c>
      <c r="K176" s="53"/>
      <c r="N176" s="171">
        <f t="shared" si="30"/>
        <v>0</v>
      </c>
    </row>
    <row r="177" spans="1:14" ht="11.25" customHeight="1">
      <c r="B177" s="146"/>
      <c r="C177" s="15" t="s">
        <v>27</v>
      </c>
      <c r="D177" s="15">
        <v>225.65116293333335</v>
      </c>
      <c r="E177" s="15">
        <v>220.69105219066674</v>
      </c>
      <c r="F177" s="15">
        <v>129.84585754400001</v>
      </c>
      <c r="G177" s="15">
        <v>1.4481190000000004</v>
      </c>
      <c r="H177" s="15">
        <v>8.3554400880000017</v>
      </c>
      <c r="I177" s="15">
        <v>246.43099977600005</v>
      </c>
      <c r="J177" s="21">
        <f t="shared" si="29"/>
        <v>832.4226315320002</v>
      </c>
      <c r="K177" s="53"/>
      <c r="N177" s="171">
        <f t="shared" si="30"/>
        <v>0</v>
      </c>
    </row>
    <row r="178" spans="1:14" ht="11.25" customHeight="1">
      <c r="B178" s="146"/>
      <c r="C178" s="15" t="s">
        <v>28</v>
      </c>
      <c r="D178" s="15">
        <v>630.33540693333316</v>
      </c>
      <c r="E178" s="15">
        <v>174.56216693666664</v>
      </c>
      <c r="F178" s="15">
        <v>98.72259809599997</v>
      </c>
      <c r="G178" s="15">
        <v>0.73611899999999975</v>
      </c>
      <c r="H178" s="15">
        <v>12.522921999999999</v>
      </c>
      <c r="I178" s="15">
        <v>333.7047177039999</v>
      </c>
      <c r="J178" s="21">
        <f t="shared" si="29"/>
        <v>1250.5839306699997</v>
      </c>
      <c r="K178" s="52"/>
      <c r="N178" s="171">
        <f t="shared" si="30"/>
        <v>0</v>
      </c>
    </row>
    <row r="179" spans="1:14" ht="11.25" customHeight="1">
      <c r="B179" s="146">
        <v>2018</v>
      </c>
      <c r="C179" s="15" t="s">
        <v>20</v>
      </c>
      <c r="D179" s="15">
        <v>1174.4502636000002</v>
      </c>
      <c r="E179" s="15">
        <v>343.201434608</v>
      </c>
      <c r="F179" s="15">
        <v>102.65476938400001</v>
      </c>
      <c r="G179" s="15">
        <v>0.69240000000000002</v>
      </c>
      <c r="H179" s="15">
        <v>21.144643471999998</v>
      </c>
      <c r="I179" s="15">
        <v>552.45905472199991</v>
      </c>
      <c r="J179" s="21">
        <f t="shared" si="29"/>
        <v>2194.602565786</v>
      </c>
      <c r="K179" s="52">
        <f>SUM(J179:J190)</f>
        <v>34114.075656872003</v>
      </c>
      <c r="N179" s="171">
        <f t="shared" si="30"/>
        <v>0</v>
      </c>
    </row>
    <row r="180" spans="1:14" ht="11.25" customHeight="1">
      <c r="B180" s="146"/>
      <c r="C180" s="15" t="s">
        <v>21</v>
      </c>
      <c r="D180" s="15">
        <v>1227.7611159</v>
      </c>
      <c r="E180" s="15">
        <v>397.88045511199999</v>
      </c>
      <c r="F180" s="15">
        <v>170.25123408800002</v>
      </c>
      <c r="G180" s="15">
        <v>1.7101030000000002</v>
      </c>
      <c r="H180" s="15">
        <v>12.381820184</v>
      </c>
      <c r="I180" s="15">
        <v>578.87627606600006</v>
      </c>
      <c r="J180" s="21">
        <f t="shared" si="29"/>
        <v>2388.8610043499998</v>
      </c>
      <c r="K180" s="53"/>
      <c r="N180" s="171">
        <f t="shared" si="30"/>
        <v>0</v>
      </c>
    </row>
    <row r="181" spans="1:14" ht="11.25" customHeight="1">
      <c r="B181" s="146"/>
      <c r="C181" s="15" t="s">
        <v>22</v>
      </c>
      <c r="D181" s="15">
        <v>1964.5117179333336</v>
      </c>
      <c r="E181" s="15">
        <v>903.67704693266671</v>
      </c>
      <c r="F181" s="15">
        <v>534.11030857600008</v>
      </c>
      <c r="G181" s="15">
        <v>2.4623100000000004</v>
      </c>
      <c r="H181" s="15">
        <v>73.052439760000013</v>
      </c>
      <c r="I181" s="15">
        <v>924.31056135400001</v>
      </c>
      <c r="J181" s="21">
        <f t="shared" si="29"/>
        <v>4402.1243845560002</v>
      </c>
      <c r="K181" s="53"/>
      <c r="N181" s="171">
        <f t="shared" si="30"/>
        <v>0</v>
      </c>
    </row>
    <row r="182" spans="1:14" ht="11.25" customHeight="1">
      <c r="B182" s="146"/>
      <c r="C182" s="15" t="s">
        <v>23</v>
      </c>
      <c r="D182" s="15">
        <v>1898.1507395666665</v>
      </c>
      <c r="E182" s="15">
        <v>1027.7955212513332</v>
      </c>
      <c r="F182" s="15">
        <v>452.17209201600002</v>
      </c>
      <c r="G182" s="15">
        <v>6.9123350000000006</v>
      </c>
      <c r="H182" s="15">
        <v>76.271690024000009</v>
      </c>
      <c r="I182" s="15">
        <v>1256.870502388</v>
      </c>
      <c r="J182" s="21">
        <f t="shared" si="29"/>
        <v>4718.1728802460002</v>
      </c>
      <c r="K182" s="53"/>
      <c r="N182" s="171">
        <f t="shared" si="30"/>
        <v>0</v>
      </c>
    </row>
    <row r="183" spans="1:14" ht="11.25" customHeight="1">
      <c r="B183" s="146"/>
      <c r="C183" s="15" t="s">
        <v>22</v>
      </c>
      <c r="D183" s="15">
        <v>992.31480126666679</v>
      </c>
      <c r="E183" s="15">
        <v>657.62222997933338</v>
      </c>
      <c r="F183" s="15">
        <v>377.75168162400001</v>
      </c>
      <c r="G183" s="15">
        <v>15.25468</v>
      </c>
      <c r="H183" s="15">
        <v>77.004711000000015</v>
      </c>
      <c r="I183" s="15">
        <v>1402.9120134540001</v>
      </c>
      <c r="J183" s="21">
        <f t="shared" si="29"/>
        <v>3522.8601173240004</v>
      </c>
      <c r="K183" s="53"/>
      <c r="N183" s="171">
        <f t="shared" si="30"/>
        <v>0</v>
      </c>
    </row>
    <row r="184" spans="1:14" ht="11.25" customHeight="1">
      <c r="B184" s="146"/>
      <c r="C184" s="15" t="s">
        <v>24</v>
      </c>
      <c r="D184" s="15">
        <v>940.94360629999994</v>
      </c>
      <c r="E184" s="15">
        <v>765.44969332400001</v>
      </c>
      <c r="F184" s="15">
        <v>423.06255288</v>
      </c>
      <c r="G184" s="15">
        <v>16.230951999999998</v>
      </c>
      <c r="H184" s="15">
        <v>101.85532828000001</v>
      </c>
      <c r="I184" s="15">
        <v>1470.2399978000001</v>
      </c>
      <c r="J184" s="21">
        <f t="shared" si="29"/>
        <v>3717.7821305839998</v>
      </c>
      <c r="K184" s="53"/>
      <c r="N184" s="171">
        <f t="shared" si="30"/>
        <v>0</v>
      </c>
    </row>
    <row r="185" spans="1:14" ht="11.25" customHeight="1">
      <c r="B185" s="146"/>
      <c r="C185" s="15" t="s">
        <v>24</v>
      </c>
      <c r="D185" s="15">
        <v>772.73662620000005</v>
      </c>
      <c r="E185" s="15">
        <v>709.24383376800006</v>
      </c>
      <c r="F185" s="15">
        <v>486.05522629599994</v>
      </c>
      <c r="G185" s="15">
        <v>22.591079000000001</v>
      </c>
      <c r="H185" s="15">
        <v>102.81406719199998</v>
      </c>
      <c r="I185" s="15">
        <v>933.65544513000009</v>
      </c>
      <c r="J185" s="21">
        <f t="shared" si="29"/>
        <v>3027.0962775859998</v>
      </c>
      <c r="K185" s="53"/>
      <c r="N185" s="171">
        <f t="shared" si="30"/>
        <v>0</v>
      </c>
    </row>
    <row r="186" spans="1:14" ht="11.25" customHeight="1">
      <c r="B186" s="146"/>
      <c r="C186" s="15" t="s">
        <v>23</v>
      </c>
      <c r="D186" s="15">
        <v>399.02165286666661</v>
      </c>
      <c r="E186" s="15">
        <v>587.65864651533332</v>
      </c>
      <c r="F186" s="15">
        <v>366.42704688800001</v>
      </c>
      <c r="G186" s="15">
        <v>29.429449000000002</v>
      </c>
      <c r="H186" s="15">
        <v>88.769183040000001</v>
      </c>
      <c r="I186" s="15">
        <v>633.983064582</v>
      </c>
      <c r="J186" s="21">
        <f t="shared" si="29"/>
        <v>2105.289042892</v>
      </c>
      <c r="K186" s="53"/>
      <c r="N186" s="171">
        <f t="shared" si="30"/>
        <v>0</v>
      </c>
    </row>
    <row r="187" spans="1:14" ht="11.25" customHeight="1">
      <c r="B187" s="146"/>
      <c r="C187" s="15" t="s">
        <v>25</v>
      </c>
      <c r="D187" s="15">
        <v>472.24190213333333</v>
      </c>
      <c r="E187" s="15">
        <v>562.38187944066681</v>
      </c>
      <c r="F187" s="15">
        <v>320.28894925599997</v>
      </c>
      <c r="G187" s="15">
        <v>12.842486000000001</v>
      </c>
      <c r="H187" s="15">
        <v>60.986341832000001</v>
      </c>
      <c r="I187" s="15">
        <v>497.82718710000006</v>
      </c>
      <c r="J187" s="21">
        <f t="shared" si="29"/>
        <v>1926.5687457620002</v>
      </c>
      <c r="K187" s="53"/>
      <c r="N187" s="171" t="str">
        <f>IF(SUM(J187)-D251&lt;0.1,"",)</f>
        <v/>
      </c>
    </row>
    <row r="188" spans="1:14" ht="11.25" customHeight="1">
      <c r="B188" s="146"/>
      <c r="C188" s="15" t="s">
        <v>26</v>
      </c>
      <c r="D188" s="15">
        <v>509.01390403333329</v>
      </c>
      <c r="E188" s="15">
        <v>304.92584253466663</v>
      </c>
      <c r="F188" s="15">
        <v>142.48478293600002</v>
      </c>
      <c r="G188" s="15">
        <v>2.2786999999999997</v>
      </c>
      <c r="H188" s="15">
        <v>34.018611535999995</v>
      </c>
      <c r="I188" s="15">
        <v>469.71600328800002</v>
      </c>
      <c r="J188" s="21">
        <f t="shared" si="29"/>
        <v>1462.4378443279998</v>
      </c>
      <c r="K188" s="53"/>
      <c r="N188" s="171" t="str">
        <f t="shared" ref="N188:N210" si="31">IF(SUM(J188)-D252&lt;0.1,"",)</f>
        <v/>
      </c>
    </row>
    <row r="189" spans="1:14" ht="11.25" customHeight="1">
      <c r="A189" s="129"/>
      <c r="B189" s="146"/>
      <c r="C189" s="15" t="s">
        <v>27</v>
      </c>
      <c r="D189" s="15">
        <v>911.55431276666661</v>
      </c>
      <c r="E189" s="15">
        <v>390.10247376333331</v>
      </c>
      <c r="F189" s="15">
        <v>158.64765647199999</v>
      </c>
      <c r="G189" s="15">
        <v>1.3113590000000002</v>
      </c>
      <c r="H189" s="15">
        <v>22.936912919999997</v>
      </c>
      <c r="I189" s="15">
        <v>677.25554989199998</v>
      </c>
      <c r="J189" s="21">
        <f t="shared" si="29"/>
        <v>2161.8082648139998</v>
      </c>
      <c r="K189" s="53"/>
      <c r="N189" s="171" t="str">
        <f t="shared" si="31"/>
        <v/>
      </c>
    </row>
    <row r="190" spans="1:14" ht="11.25" customHeight="1">
      <c r="A190" s="129"/>
      <c r="B190" s="146"/>
      <c r="C190" s="15" t="s">
        <v>28</v>
      </c>
      <c r="D190" s="15">
        <v>1172.2918773666668</v>
      </c>
      <c r="E190" s="15">
        <v>477.51902197733335</v>
      </c>
      <c r="F190" s="15">
        <v>201.03658580000004</v>
      </c>
      <c r="G190" s="15">
        <v>1.1266830000000001</v>
      </c>
      <c r="H190" s="15">
        <v>23.274892000000001</v>
      </c>
      <c r="I190" s="15">
        <v>611.22333850000007</v>
      </c>
      <c r="J190" s="21">
        <f t="shared" si="29"/>
        <v>2486.4723986439999</v>
      </c>
      <c r="K190" s="52"/>
      <c r="N190" s="171" t="str">
        <f t="shared" si="31"/>
        <v/>
      </c>
    </row>
    <row r="191" spans="1:14" ht="11.25" customHeight="1">
      <c r="A191" s="129"/>
      <c r="B191" s="146">
        <v>2019</v>
      </c>
      <c r="C191" s="15" t="s">
        <v>20</v>
      </c>
      <c r="D191" s="15">
        <v>925.84576510000011</v>
      </c>
      <c r="E191" s="15">
        <v>482.28205636000001</v>
      </c>
      <c r="F191" s="15">
        <v>267.12495027199998</v>
      </c>
      <c r="G191" s="15">
        <v>1.3587290000000001</v>
      </c>
      <c r="H191" s="15">
        <v>21.762398024000003</v>
      </c>
      <c r="I191" s="15">
        <v>428.58249649999999</v>
      </c>
      <c r="J191" s="21">
        <f t="shared" si="29"/>
        <v>2126.9563952560002</v>
      </c>
      <c r="K191" s="52">
        <f>SUM(J191:J202)</f>
        <v>24715.794609511999</v>
      </c>
      <c r="N191" s="171" t="str">
        <f t="shared" si="31"/>
        <v/>
      </c>
    </row>
    <row r="192" spans="1:14" ht="11.25" customHeight="1">
      <c r="A192" s="129"/>
      <c r="B192" s="147"/>
      <c r="C192" s="15" t="s">
        <v>21</v>
      </c>
      <c r="D192" s="15">
        <v>1235.8487231333334</v>
      </c>
      <c r="E192" s="15">
        <v>475.23110767066669</v>
      </c>
      <c r="F192" s="15">
        <v>146.813414768</v>
      </c>
      <c r="G192" s="15">
        <v>0.874865</v>
      </c>
      <c r="H192" s="15">
        <v>29.611557999999999</v>
      </c>
      <c r="I192" s="15">
        <v>594.79317000000003</v>
      </c>
      <c r="J192" s="21">
        <f t="shared" si="29"/>
        <v>2483.1728385720003</v>
      </c>
      <c r="K192" s="53"/>
      <c r="N192" s="171" t="str">
        <f t="shared" si="31"/>
        <v/>
      </c>
    </row>
    <row r="193" spans="1:14" ht="11.25" customHeight="1">
      <c r="A193" s="129"/>
      <c r="B193" s="147"/>
      <c r="C193" s="15" t="s">
        <v>22</v>
      </c>
      <c r="D193" s="15">
        <v>974.28631126666653</v>
      </c>
      <c r="E193" s="15">
        <v>459.20849492533335</v>
      </c>
      <c r="F193" s="15">
        <v>134.98669075999999</v>
      </c>
      <c r="G193" s="15">
        <v>7.5340580000000008</v>
      </c>
      <c r="H193" s="15">
        <v>33.103663999999995</v>
      </c>
      <c r="I193" s="15">
        <v>523.28255300000001</v>
      </c>
      <c r="J193" s="21">
        <f t="shared" si="29"/>
        <v>2132.4017719519998</v>
      </c>
      <c r="K193" s="53"/>
      <c r="N193" s="171" t="str">
        <f t="shared" si="31"/>
        <v/>
      </c>
    </row>
    <row r="194" spans="1:14" ht="11.25" customHeight="1">
      <c r="A194" s="129"/>
      <c r="B194" s="147"/>
      <c r="C194" s="15" t="s">
        <v>23</v>
      </c>
      <c r="D194" s="15">
        <v>883.71066943333324</v>
      </c>
      <c r="E194" s="15">
        <v>330.48163611466663</v>
      </c>
      <c r="F194" s="15">
        <v>164.585230768</v>
      </c>
      <c r="G194" s="15">
        <v>8.2150759999999998</v>
      </c>
      <c r="H194" s="15">
        <v>37.840184871999995</v>
      </c>
      <c r="I194" s="15">
        <v>500.96465599999993</v>
      </c>
      <c r="J194" s="21">
        <f t="shared" si="29"/>
        <v>1925.7974531879997</v>
      </c>
      <c r="K194" s="53"/>
      <c r="N194" s="171" t="str">
        <f t="shared" si="31"/>
        <v/>
      </c>
    </row>
    <row r="195" spans="1:14" ht="11.25" customHeight="1">
      <c r="A195" s="129"/>
      <c r="B195" s="147"/>
      <c r="C195" s="15" t="s">
        <v>22</v>
      </c>
      <c r="D195" s="15">
        <v>623.93300350000004</v>
      </c>
      <c r="E195" s="15">
        <v>247.14572666800001</v>
      </c>
      <c r="F195" s="15">
        <v>174.222063432</v>
      </c>
      <c r="G195" s="15">
        <v>12.715120000000001</v>
      </c>
      <c r="H195" s="15">
        <v>83.644461175999993</v>
      </c>
      <c r="I195" s="15">
        <v>793.42397600000004</v>
      </c>
      <c r="J195" s="21">
        <f t="shared" si="29"/>
        <v>1935.0843507760001</v>
      </c>
      <c r="K195" s="53"/>
      <c r="N195" s="171" t="str">
        <f t="shared" si="31"/>
        <v/>
      </c>
    </row>
    <row r="196" spans="1:14" ht="11.25" customHeight="1">
      <c r="A196" s="129"/>
      <c r="B196" s="147"/>
      <c r="C196" s="15" t="s">
        <v>24</v>
      </c>
      <c r="D196" s="15">
        <v>352.78570100000002</v>
      </c>
      <c r="E196" s="15">
        <v>157.05617856200001</v>
      </c>
      <c r="F196" s="15">
        <v>298.866879488</v>
      </c>
      <c r="G196" s="15">
        <v>30.770559000000002</v>
      </c>
      <c r="H196" s="15">
        <v>88.974768359999999</v>
      </c>
      <c r="I196" s="15">
        <v>698.18874649999998</v>
      </c>
      <c r="J196" s="21">
        <f t="shared" si="29"/>
        <v>1626.6428329099999</v>
      </c>
      <c r="K196" s="53"/>
      <c r="N196" s="171" t="str">
        <f t="shared" si="31"/>
        <v/>
      </c>
    </row>
    <row r="197" spans="1:14" ht="11.25" customHeight="1">
      <c r="A197" s="129"/>
      <c r="B197" s="147"/>
      <c r="C197" s="15" t="s">
        <v>24</v>
      </c>
      <c r="D197" s="15">
        <v>380.09757819999999</v>
      </c>
      <c r="E197" s="15">
        <v>271.86633520600003</v>
      </c>
      <c r="F197" s="15">
        <v>289.74926307999999</v>
      </c>
      <c r="G197" s="15">
        <v>32.090527999999999</v>
      </c>
      <c r="H197" s="15">
        <v>88.124094840000012</v>
      </c>
      <c r="I197" s="15">
        <v>520.03948549999996</v>
      </c>
      <c r="J197" s="21">
        <f t="shared" si="29"/>
        <v>1581.967284826</v>
      </c>
      <c r="K197" s="53"/>
      <c r="N197" s="171" t="str">
        <f t="shared" si="31"/>
        <v/>
      </c>
    </row>
    <row r="198" spans="1:14" ht="11.25" customHeight="1">
      <c r="A198" s="129"/>
      <c r="B198" s="147"/>
      <c r="C198" s="15" t="s">
        <v>23</v>
      </c>
      <c r="D198" s="15">
        <v>212.99236370000003</v>
      </c>
      <c r="E198" s="15">
        <v>290.15097698799997</v>
      </c>
      <c r="F198" s="15">
        <v>207.958704248</v>
      </c>
      <c r="G198" s="15">
        <v>23.082661000000002</v>
      </c>
      <c r="H198" s="15">
        <v>77.569848392000011</v>
      </c>
      <c r="I198" s="15">
        <v>442.98134750000003</v>
      </c>
      <c r="J198" s="21">
        <f t="shared" si="29"/>
        <v>1254.7359018280001</v>
      </c>
      <c r="K198" s="53"/>
      <c r="N198" s="171" t="str">
        <f t="shared" si="31"/>
        <v/>
      </c>
    </row>
    <row r="199" spans="1:14" ht="11.25" customHeight="1">
      <c r="A199" s="129"/>
      <c r="B199" s="147"/>
      <c r="C199" s="15" t="s">
        <v>25</v>
      </c>
      <c r="D199" s="15">
        <v>275.82327980000002</v>
      </c>
      <c r="E199" s="15">
        <v>355.98207747600003</v>
      </c>
      <c r="F199" s="15">
        <v>212.48128728800003</v>
      </c>
      <c r="G199" s="15">
        <v>3.4520420000000005</v>
      </c>
      <c r="H199" s="15">
        <v>37.416314103999994</v>
      </c>
      <c r="I199" s="15">
        <v>339.84870599999999</v>
      </c>
      <c r="J199" s="21">
        <f t="shared" si="29"/>
        <v>1225.0037066679999</v>
      </c>
      <c r="K199" s="178" t="e">
        <f>D199-N199</f>
        <v>#VALUE!</v>
      </c>
      <c r="N199" s="171" t="str">
        <f t="shared" si="31"/>
        <v/>
      </c>
    </row>
    <row r="200" spans="1:14" ht="11.25" customHeight="1">
      <c r="A200" s="129"/>
      <c r="B200" s="147"/>
      <c r="C200" s="15" t="s">
        <v>26</v>
      </c>
      <c r="D200" s="15">
        <v>475.39704493333335</v>
      </c>
      <c r="E200" s="15">
        <v>183.03813223866666</v>
      </c>
      <c r="F200" s="15">
        <v>70.988082919999997</v>
      </c>
      <c r="G200" s="15">
        <v>2.1505990000000001</v>
      </c>
      <c r="H200" s="15">
        <v>19.401620368</v>
      </c>
      <c r="I200" s="15">
        <v>371.07322499999998</v>
      </c>
      <c r="J200" s="21">
        <f t="shared" si="29"/>
        <v>1122.04870446</v>
      </c>
      <c r="K200" s="178" t="e">
        <f t="shared" ref="K200:K210" si="32">D200-N200</f>
        <v>#VALUE!</v>
      </c>
      <c r="N200" s="171" t="str">
        <f t="shared" si="31"/>
        <v/>
      </c>
    </row>
    <row r="201" spans="1:14" ht="11.25" customHeight="1">
      <c r="A201" s="129"/>
      <c r="B201" s="147"/>
      <c r="C201" s="15" t="s">
        <v>27</v>
      </c>
      <c r="D201" s="15">
        <v>1598.9935661333336</v>
      </c>
      <c r="E201" s="15">
        <v>347.08312306666664</v>
      </c>
      <c r="F201" s="15">
        <v>156.22870283999998</v>
      </c>
      <c r="G201" s="15">
        <v>0.66393699999999989</v>
      </c>
      <c r="H201" s="15">
        <v>16.432694759999997</v>
      </c>
      <c r="I201" s="15">
        <v>543.66050750000011</v>
      </c>
      <c r="J201" s="21">
        <f t="shared" si="29"/>
        <v>2663.0625313</v>
      </c>
      <c r="K201" s="178" t="e">
        <f t="shared" si="32"/>
        <v>#VALUE!</v>
      </c>
      <c r="N201" s="171" t="str">
        <f t="shared" si="31"/>
        <v/>
      </c>
    </row>
    <row r="202" spans="1:14" ht="11.25" customHeight="1">
      <c r="A202" s="129"/>
      <c r="B202" s="146"/>
      <c r="C202" s="15" t="s">
        <v>28</v>
      </c>
      <c r="D202" s="15">
        <v>2281.9198835000002</v>
      </c>
      <c r="E202" s="15">
        <v>1206.9994201239999</v>
      </c>
      <c r="F202" s="15">
        <v>196.23498552000001</v>
      </c>
      <c r="G202" s="15">
        <v>0.64813799999999999</v>
      </c>
      <c r="H202" s="15">
        <v>30.487924632000002</v>
      </c>
      <c r="I202" s="15">
        <v>922.63048599999991</v>
      </c>
      <c r="J202" s="21">
        <f t="shared" si="29"/>
        <v>4638.9208377760006</v>
      </c>
      <c r="K202" s="178" t="e">
        <f t="shared" si="32"/>
        <v>#VALUE!</v>
      </c>
      <c r="N202" s="171" t="str">
        <f t="shared" si="31"/>
        <v/>
      </c>
    </row>
    <row r="203" spans="1:14" ht="11.25" customHeight="1">
      <c r="A203" s="129"/>
      <c r="B203" s="146">
        <v>2020</v>
      </c>
      <c r="C203" s="15" t="s">
        <v>20</v>
      </c>
      <c r="D203" s="15">
        <v>1667.2232806333332</v>
      </c>
      <c r="E203" s="15">
        <v>1029.8747016446666</v>
      </c>
      <c r="F203" s="15">
        <v>199.63205015199998</v>
      </c>
      <c r="G203" s="15">
        <v>0.46525000000000011</v>
      </c>
      <c r="H203" s="15">
        <v>36.659481</v>
      </c>
      <c r="I203" s="15">
        <v>795.18476049999981</v>
      </c>
      <c r="J203" s="21">
        <f t="shared" si="29"/>
        <v>3729.0395239300001</v>
      </c>
      <c r="K203" s="178" t="e">
        <f t="shared" si="32"/>
        <v>#VALUE!</v>
      </c>
      <c r="N203" s="171" t="str">
        <f t="shared" si="31"/>
        <v/>
      </c>
    </row>
    <row r="204" spans="1:14" ht="11.25" customHeight="1">
      <c r="A204" s="129"/>
      <c r="B204" s="147"/>
      <c r="C204" s="15" t="s">
        <v>21</v>
      </c>
      <c r="D204" s="15">
        <v>1241.3048893333334</v>
      </c>
      <c r="E204" s="15">
        <v>691.28179995266657</v>
      </c>
      <c r="F204" s="15">
        <v>154.76036715199999</v>
      </c>
      <c r="G204" s="15">
        <v>0.68137000000000003</v>
      </c>
      <c r="H204" s="15">
        <v>27.694863000000002</v>
      </c>
      <c r="I204" s="15">
        <v>722.6144240000001</v>
      </c>
      <c r="J204" s="21">
        <f t="shared" si="29"/>
        <v>2838.3377134379998</v>
      </c>
      <c r="K204" s="178" t="e">
        <f t="shared" si="32"/>
        <v>#VALUE!</v>
      </c>
      <c r="N204" s="171" t="str">
        <f t="shared" si="31"/>
        <v/>
      </c>
    </row>
    <row r="205" spans="1:14" ht="11.25" customHeight="1">
      <c r="A205" s="129"/>
      <c r="B205" s="147"/>
      <c r="C205" s="15" t="s">
        <v>22</v>
      </c>
      <c r="D205" s="15">
        <v>1461.9290456333335</v>
      </c>
      <c r="E205" s="15">
        <v>459.31591840866668</v>
      </c>
      <c r="F205" s="15">
        <v>169.67851090400001</v>
      </c>
      <c r="G205" s="15">
        <v>2.1306769999999995</v>
      </c>
      <c r="H205" s="15">
        <v>26.270022000000001</v>
      </c>
      <c r="I205" s="15">
        <v>994.43784949999997</v>
      </c>
      <c r="J205" s="21">
        <f t="shared" si="29"/>
        <v>3113.7620234460005</v>
      </c>
      <c r="K205" s="178" t="e">
        <f t="shared" si="32"/>
        <v>#VALUE!</v>
      </c>
      <c r="N205" s="171" t="str">
        <f t="shared" si="31"/>
        <v/>
      </c>
    </row>
    <row r="206" spans="1:14" ht="11.25" customHeight="1">
      <c r="A206" s="129"/>
      <c r="B206" s="147"/>
      <c r="C206" s="15" t="s">
        <v>23</v>
      </c>
      <c r="D206" s="15">
        <v>838.35938039999996</v>
      </c>
      <c r="E206" s="15">
        <v>650.49012171000004</v>
      </c>
      <c r="F206" s="15">
        <v>231.50683841600002</v>
      </c>
      <c r="G206" s="15">
        <v>1.5112249999999998</v>
      </c>
      <c r="H206" s="15">
        <v>33.210757000000001</v>
      </c>
      <c r="I206" s="15">
        <v>1107.0079029999999</v>
      </c>
      <c r="J206" s="21">
        <f t="shared" si="29"/>
        <v>2862.0862255259999</v>
      </c>
      <c r="K206" s="178" t="e">
        <f t="shared" si="32"/>
        <v>#VALUE!</v>
      </c>
      <c r="N206" s="171" t="str">
        <f t="shared" si="31"/>
        <v/>
      </c>
    </row>
    <row r="207" spans="1:14" ht="11.25" customHeight="1">
      <c r="A207" s="129"/>
      <c r="B207" s="147"/>
      <c r="C207" s="15" t="s">
        <v>22</v>
      </c>
      <c r="D207" s="15">
        <v>839.34858826666675</v>
      </c>
      <c r="E207" s="15">
        <v>522.21145172733338</v>
      </c>
      <c r="F207" s="15">
        <v>245.16296363199999</v>
      </c>
      <c r="G207" s="15">
        <v>4.2854140000000003</v>
      </c>
      <c r="H207" s="15">
        <v>49.395714999999996</v>
      </c>
      <c r="I207" s="15">
        <v>1199.594607</v>
      </c>
      <c r="J207" s="21">
        <f t="shared" si="29"/>
        <v>2859.9987396259999</v>
      </c>
      <c r="K207" s="178" t="e">
        <f t="shared" si="32"/>
        <v>#VALUE!</v>
      </c>
      <c r="N207" s="171" t="str">
        <f t="shared" si="31"/>
        <v/>
      </c>
    </row>
    <row r="208" spans="1:14" ht="11.25" customHeight="1">
      <c r="A208" s="129"/>
      <c r="B208" s="147"/>
      <c r="C208" s="15" t="s">
        <v>24</v>
      </c>
      <c r="D208" s="15">
        <v>562.67958453333335</v>
      </c>
      <c r="E208" s="15">
        <v>356.75103267066669</v>
      </c>
      <c r="F208" s="15">
        <v>287.08536144600004</v>
      </c>
      <c r="G208" s="15">
        <v>17.783167000000002</v>
      </c>
      <c r="H208" s="15">
        <v>76.961190999999985</v>
      </c>
      <c r="I208" s="15">
        <v>961.06818649999991</v>
      </c>
      <c r="J208" s="21">
        <f t="shared" si="29"/>
        <v>2262.3285231500004</v>
      </c>
      <c r="K208" s="178" t="e">
        <f t="shared" si="32"/>
        <v>#VALUE!</v>
      </c>
      <c r="N208" s="171" t="str">
        <f t="shared" si="31"/>
        <v/>
      </c>
    </row>
    <row r="209" spans="1:22" ht="11.25" customHeight="1">
      <c r="A209" s="129"/>
      <c r="B209" s="147"/>
      <c r="C209" s="15" t="s">
        <v>24</v>
      </c>
      <c r="D209" s="15">
        <v>393.78427616666664</v>
      </c>
      <c r="E209" s="15">
        <v>294.40727824933333</v>
      </c>
      <c r="F209" s="15">
        <v>337.88357679199999</v>
      </c>
      <c r="G209" s="15">
        <v>30.722390999999998</v>
      </c>
      <c r="H209" s="15">
        <v>95.623992000000015</v>
      </c>
      <c r="I209" s="15">
        <v>684.49880900000005</v>
      </c>
      <c r="J209" s="21">
        <f t="shared" si="29"/>
        <v>1836.9203232079999</v>
      </c>
      <c r="K209" s="178" t="e">
        <f t="shared" si="32"/>
        <v>#VALUE!</v>
      </c>
      <c r="N209" s="171" t="str">
        <f t="shared" si="31"/>
        <v/>
      </c>
    </row>
    <row r="210" spans="1:22" ht="11.25" customHeight="1">
      <c r="A210" s="129"/>
      <c r="B210" s="147"/>
      <c r="C210" s="15" t="s">
        <v>23</v>
      </c>
      <c r="D210" s="15">
        <v>371.33962609999998</v>
      </c>
      <c r="E210" s="15">
        <v>599.30130700400002</v>
      </c>
      <c r="F210" s="15">
        <v>307.71706358400002</v>
      </c>
      <c r="G210" s="15">
        <v>17.994264999999999</v>
      </c>
      <c r="H210" s="15">
        <v>81.202321255999991</v>
      </c>
      <c r="I210" s="15">
        <v>508.46488149999988</v>
      </c>
      <c r="J210" s="21">
        <f t="shared" si="29"/>
        <v>1886.0194644439998</v>
      </c>
      <c r="K210" s="178" t="e">
        <f t="shared" si="32"/>
        <v>#VALUE!</v>
      </c>
      <c r="N210" s="171" t="str">
        <f t="shared" si="31"/>
        <v/>
      </c>
    </row>
    <row r="211" spans="1:22" ht="11.25" customHeight="1">
      <c r="A211" s="129"/>
      <c r="B211" s="147"/>
      <c r="C211" s="15" t="s">
        <v>25</v>
      </c>
      <c r="D211" s="15">
        <v>527.08464016666676</v>
      </c>
      <c r="E211" s="15">
        <v>440.66535117333331</v>
      </c>
      <c r="F211" s="15">
        <v>219.62178092000002</v>
      </c>
      <c r="G211" s="15">
        <v>2.0391219999999999</v>
      </c>
      <c r="H211" s="15">
        <v>39.676088111999995</v>
      </c>
      <c r="I211" s="15">
        <v>449.25581599999998</v>
      </c>
      <c r="J211" s="21">
        <f t="shared" si="29"/>
        <v>1678.3427983719998</v>
      </c>
      <c r="K211" s="169"/>
      <c r="N211" s="168"/>
    </row>
    <row r="212" spans="1:22" ht="11.25" customHeight="1">
      <c r="A212" s="129"/>
      <c r="B212" s="147"/>
      <c r="C212" s="15" t="s">
        <v>26</v>
      </c>
      <c r="D212" s="15">
        <v>546.42793713333333</v>
      </c>
      <c r="E212" s="15">
        <v>556.4475035206666</v>
      </c>
      <c r="F212" s="15">
        <v>162.280781432</v>
      </c>
      <c r="G212" s="15">
        <v>0.69449400000000006</v>
      </c>
      <c r="H212" s="15">
        <v>14.906830856000001</v>
      </c>
      <c r="I212" s="15">
        <v>612.2458519999999</v>
      </c>
      <c r="J212" s="21">
        <f t="shared" si="29"/>
        <v>1893.0033989419999</v>
      </c>
      <c r="K212" s="169"/>
      <c r="N212" s="168"/>
    </row>
    <row r="213" spans="1:22" ht="11.25" customHeight="1">
      <c r="A213" s="129"/>
      <c r="B213" s="147"/>
      <c r="C213" s="15" t="s">
        <v>27</v>
      </c>
      <c r="D213" s="15">
        <v>822.36642096666674</v>
      </c>
      <c r="E213" s="15">
        <v>804.40248877733336</v>
      </c>
      <c r="F213" s="15">
        <v>263.87826340800001</v>
      </c>
      <c r="G213" s="15">
        <v>0.65147599999999994</v>
      </c>
      <c r="H213" s="15">
        <v>8.5864441439999997</v>
      </c>
      <c r="I213" s="15">
        <v>559.86715500000003</v>
      </c>
      <c r="J213" s="21">
        <f t="shared" si="29"/>
        <v>2459.7522482960003</v>
      </c>
      <c r="K213" s="169"/>
      <c r="N213" s="168"/>
    </row>
    <row r="214" spans="1:22" ht="11.25" customHeight="1">
      <c r="A214" s="129"/>
      <c r="B214" s="148"/>
      <c r="C214" s="19" t="s">
        <v>28</v>
      </c>
      <c r="D214" s="19">
        <v>1508.0541033999998</v>
      </c>
      <c r="E214" s="19">
        <v>740.19247554799995</v>
      </c>
      <c r="F214" s="19">
        <v>301.17347301600006</v>
      </c>
      <c r="G214" s="19">
        <v>0.5518289999999999</v>
      </c>
      <c r="H214" s="19">
        <v>16.444065584000001</v>
      </c>
      <c r="I214" s="19">
        <v>624.95720400000005</v>
      </c>
      <c r="J214" s="21">
        <f t="shared" si="29"/>
        <v>3191.373150548</v>
      </c>
      <c r="K214" s="170"/>
      <c r="N214" s="168"/>
    </row>
    <row r="215" spans="1:22" ht="11.25" customHeight="1">
      <c r="A215" s="129"/>
      <c r="N215" s="168"/>
    </row>
    <row r="216" spans="1:22" ht="11.25" customHeight="1">
      <c r="A216" s="129"/>
      <c r="B216" s="13" t="s">
        <v>139</v>
      </c>
      <c r="N216" s="109"/>
    </row>
    <row r="217" spans="1:22" ht="26.25" customHeight="1">
      <c r="A217" s="129"/>
      <c r="B217" s="33"/>
      <c r="C217" s="33"/>
      <c r="D217" s="200" t="s">
        <v>48</v>
      </c>
      <c r="E217" s="200"/>
      <c r="F217" s="200"/>
      <c r="G217" s="200" t="s">
        <v>38</v>
      </c>
      <c r="H217" s="200" t="s">
        <v>126</v>
      </c>
      <c r="I217" s="200" t="s">
        <v>39</v>
      </c>
      <c r="J217" s="200" t="s">
        <v>56</v>
      </c>
      <c r="K217" s="200" t="s">
        <v>134</v>
      </c>
      <c r="N217" s="109"/>
    </row>
    <row r="218" spans="1:22" ht="21.75" customHeight="1">
      <c r="A218" s="129"/>
      <c r="B218" s="28"/>
      <c r="C218" s="28"/>
      <c r="D218" s="34" t="s">
        <v>0</v>
      </c>
      <c r="E218" s="34" t="s">
        <v>1</v>
      </c>
      <c r="F218" s="34" t="s">
        <v>2</v>
      </c>
      <c r="G218" s="201"/>
      <c r="H218" s="201"/>
      <c r="I218" s="201"/>
      <c r="J218" s="201"/>
      <c r="K218" s="201"/>
      <c r="N218" s="109"/>
    </row>
    <row r="219" spans="1:22" ht="11.25" customHeight="1">
      <c r="A219" s="129"/>
      <c r="B219" s="146">
        <v>2016</v>
      </c>
      <c r="C219" s="15" t="s">
        <v>20</v>
      </c>
      <c r="D219" s="15">
        <v>3441.5204669499999</v>
      </c>
      <c r="E219" s="21">
        <v>0.30766199999999999</v>
      </c>
      <c r="F219" s="15">
        <v>3441.8281289500001</v>
      </c>
      <c r="G219" s="15">
        <v>-897.52000399999997</v>
      </c>
      <c r="H219" s="15">
        <v>454.98487605000003</v>
      </c>
      <c r="I219" s="15">
        <v>22682.954322999998</v>
      </c>
      <c r="J219" s="15" t="s">
        <v>163</v>
      </c>
      <c r="K219" s="21">
        <v>15.173632499273097</v>
      </c>
      <c r="L219" s="59">
        <f t="shared" ref="L219" si="33">SUM(D219:D230)</f>
        <v>36111.434365772002</v>
      </c>
      <c r="M219" s="59">
        <f>SUM(E219:E230)</f>
        <v>3.4539610000000001</v>
      </c>
      <c r="N219" s="149">
        <f>SUM(D219:D230)-C146</f>
        <v>0</v>
      </c>
      <c r="O219" s="149">
        <f t="shared" ref="O219" si="34">SUM(E219:E230)-D146</f>
        <v>0</v>
      </c>
      <c r="P219" s="149">
        <f>SUM(F219:F230)-E146</f>
        <v>0</v>
      </c>
      <c r="S219" s="149">
        <f>SUM(I219:I230)-H146</f>
        <v>0</v>
      </c>
      <c r="T219" s="109"/>
      <c r="U219" s="109"/>
      <c r="V219" s="109"/>
    </row>
    <row r="220" spans="1:22" ht="11.25" customHeight="1">
      <c r="A220" s="129"/>
      <c r="B220" s="146"/>
      <c r="C220" s="15" t="s">
        <v>21</v>
      </c>
      <c r="D220" s="15">
        <v>4052.6014005740003</v>
      </c>
      <c r="E220" s="21">
        <v>0.28030500000000003</v>
      </c>
      <c r="F220" s="15">
        <v>4052.8817055740005</v>
      </c>
      <c r="G220" s="15">
        <v>-716.57851924000011</v>
      </c>
      <c r="H220" s="15">
        <v>434.36759242599999</v>
      </c>
      <c r="I220" s="15">
        <v>21666.409197999998</v>
      </c>
      <c r="J220" s="15" t="s">
        <v>163</v>
      </c>
      <c r="K220" s="21">
        <v>18.705830156425353</v>
      </c>
      <c r="L220" s="54"/>
      <c r="M220" s="54"/>
      <c r="N220" s="54"/>
      <c r="O220" s="54"/>
      <c r="P220" s="54"/>
      <c r="S220" s="109"/>
      <c r="T220" s="109"/>
      <c r="U220" s="109"/>
      <c r="V220" s="109"/>
    </row>
    <row r="221" spans="1:22" ht="11.25" customHeight="1">
      <c r="A221" s="129"/>
      <c r="B221" s="146"/>
      <c r="C221" s="15" t="s">
        <v>22</v>
      </c>
      <c r="D221" s="15">
        <v>4366.2379949660008</v>
      </c>
      <c r="E221" s="21">
        <v>0.30942799999999998</v>
      </c>
      <c r="F221" s="15">
        <v>4366.5474229660003</v>
      </c>
      <c r="G221" s="15">
        <v>-590.27206849200002</v>
      </c>
      <c r="H221" s="15">
        <v>351.10246903400002</v>
      </c>
      <c r="I221" s="15">
        <v>23045.054903</v>
      </c>
      <c r="J221" s="15" t="s">
        <v>163</v>
      </c>
      <c r="K221" s="21">
        <v>18.947871642508275</v>
      </c>
      <c r="L221" s="54"/>
      <c r="M221" s="54"/>
      <c r="N221" s="54"/>
      <c r="O221" s="54"/>
      <c r="P221" s="54"/>
      <c r="S221" s="109"/>
      <c r="T221" s="109"/>
      <c r="U221" s="109"/>
      <c r="V221" s="109"/>
    </row>
    <row r="222" spans="1:22" ht="11.25" customHeight="1">
      <c r="A222" s="129"/>
      <c r="B222" s="146"/>
      <c r="C222" s="15" t="s">
        <v>23</v>
      </c>
      <c r="D222" s="15">
        <v>5244.5851729240003</v>
      </c>
      <c r="E222" s="21">
        <v>0.29727199999999998</v>
      </c>
      <c r="F222" s="15">
        <v>5244.8824449240001</v>
      </c>
      <c r="G222" s="15">
        <v>-584.37827990400001</v>
      </c>
      <c r="H222" s="15">
        <v>429.29966807599999</v>
      </c>
      <c r="I222" s="15">
        <v>21727.260152999999</v>
      </c>
      <c r="J222" s="15">
        <v>5244.8824449240001</v>
      </c>
      <c r="K222" s="21">
        <v>24.139640285937343</v>
      </c>
      <c r="L222" s="54"/>
      <c r="M222" s="54"/>
      <c r="N222" s="54"/>
      <c r="O222" s="54"/>
      <c r="P222" s="54"/>
      <c r="S222" s="109"/>
      <c r="T222" s="109"/>
      <c r="U222" s="109"/>
      <c r="V222" s="109"/>
    </row>
    <row r="223" spans="1:22" ht="11.25" customHeight="1">
      <c r="A223" s="129"/>
      <c r="B223" s="146"/>
      <c r="C223" s="15" t="s">
        <v>22</v>
      </c>
      <c r="D223" s="15">
        <v>5100.8993495119994</v>
      </c>
      <c r="E223" s="21">
        <v>0.30625400000000003</v>
      </c>
      <c r="F223" s="15">
        <v>5101.2056035119995</v>
      </c>
      <c r="G223" s="15">
        <v>-474.93249372000002</v>
      </c>
      <c r="H223" s="15">
        <v>316.01911348800002</v>
      </c>
      <c r="I223" s="15">
        <v>20606.489100999999</v>
      </c>
      <c r="J223" s="15" t="s">
        <v>163</v>
      </c>
      <c r="K223" s="21">
        <v>24.755335945435004</v>
      </c>
      <c r="L223" s="54"/>
      <c r="M223" s="54"/>
      <c r="N223" s="54"/>
      <c r="O223" s="54"/>
      <c r="P223" s="54"/>
      <c r="S223" s="109"/>
      <c r="T223" s="109"/>
      <c r="U223" s="109"/>
      <c r="V223" s="109"/>
    </row>
    <row r="224" spans="1:22" ht="11.25" customHeight="1">
      <c r="A224" s="129"/>
      <c r="B224" s="146"/>
      <c r="C224" s="15" t="s">
        <v>24</v>
      </c>
      <c r="D224" s="15">
        <v>2955.8731448839999</v>
      </c>
      <c r="E224" s="21">
        <v>0.29906099999999997</v>
      </c>
      <c r="F224" s="15">
        <v>2956.172205884</v>
      </c>
      <c r="G224" s="15">
        <v>-211.03821543999999</v>
      </c>
      <c r="H224" s="15">
        <v>169.55252211600001</v>
      </c>
      <c r="I224" s="15">
        <v>20618.054828</v>
      </c>
      <c r="J224" s="15" t="s">
        <v>163</v>
      </c>
      <c r="K224" s="21">
        <v>14.337784192277056</v>
      </c>
      <c r="L224" s="54"/>
      <c r="M224" s="54"/>
      <c r="N224" s="54"/>
      <c r="O224" s="54"/>
      <c r="P224" s="54"/>
      <c r="S224" s="109"/>
      <c r="T224" s="109"/>
      <c r="U224" s="109"/>
      <c r="V224" s="109"/>
    </row>
    <row r="225" spans="1:22" ht="11.25" customHeight="1">
      <c r="A225" s="129"/>
      <c r="B225" s="146"/>
      <c r="C225" s="15" t="s">
        <v>24</v>
      </c>
      <c r="D225" s="15">
        <v>2272.8888052259999</v>
      </c>
      <c r="E225" s="21">
        <v>0.31160500000000002</v>
      </c>
      <c r="F225" s="15">
        <v>2273.2004102259998</v>
      </c>
      <c r="G225" s="15">
        <v>-141.90742776799999</v>
      </c>
      <c r="H225" s="15">
        <v>96.849533773999994</v>
      </c>
      <c r="I225" s="15">
        <v>22867.446884000001</v>
      </c>
      <c r="J225" s="15" t="s">
        <v>163</v>
      </c>
      <c r="K225" s="21">
        <v>9.9407704837242807</v>
      </c>
      <c r="L225" s="54"/>
      <c r="M225" s="54"/>
      <c r="N225" s="54"/>
      <c r="O225" s="54"/>
      <c r="P225" s="54"/>
      <c r="S225" s="109"/>
      <c r="T225" s="109"/>
      <c r="U225" s="109"/>
      <c r="V225" s="109"/>
    </row>
    <row r="226" spans="1:22" ht="11.25" customHeight="1">
      <c r="A226" s="129"/>
      <c r="B226" s="146"/>
      <c r="C226" s="15" t="s">
        <v>23</v>
      </c>
      <c r="D226" s="15">
        <v>2046.8134319440001</v>
      </c>
      <c r="E226" s="21">
        <v>0.26492300000000002</v>
      </c>
      <c r="F226" s="15">
        <v>2047.078354944</v>
      </c>
      <c r="G226" s="15">
        <v>-161.324649776</v>
      </c>
      <c r="H226" s="15">
        <v>110.35765205600001</v>
      </c>
      <c r="I226" s="15">
        <v>22033.548119999999</v>
      </c>
      <c r="J226" s="15" t="s">
        <v>163</v>
      </c>
      <c r="K226" s="21">
        <v>9.290734037909461</v>
      </c>
      <c r="L226" s="54"/>
      <c r="M226" s="54"/>
      <c r="N226" s="54"/>
      <c r="O226" s="54"/>
      <c r="P226" s="54"/>
      <c r="S226" s="109"/>
      <c r="T226" s="109"/>
      <c r="U226" s="109"/>
      <c r="V226" s="109"/>
    </row>
    <row r="227" spans="1:22" ht="11.25" customHeight="1">
      <c r="A227" s="129"/>
      <c r="B227" s="146"/>
      <c r="C227" s="15" t="s">
        <v>25</v>
      </c>
      <c r="D227" s="15">
        <v>1653.36592744</v>
      </c>
      <c r="E227" s="21">
        <v>0.28044000000000002</v>
      </c>
      <c r="F227" s="15">
        <v>1653.6463674399999</v>
      </c>
      <c r="G227" s="15">
        <v>-122.898689</v>
      </c>
      <c r="H227" s="15">
        <v>101.23997756</v>
      </c>
      <c r="I227" s="15">
        <v>21164.434872000002</v>
      </c>
      <c r="J227" s="15" t="s">
        <v>163</v>
      </c>
      <c r="K227" s="21">
        <v>7.8133263535788107</v>
      </c>
      <c r="L227" s="54"/>
      <c r="M227" s="54"/>
      <c r="N227" s="54"/>
      <c r="O227" s="54"/>
      <c r="P227" s="54"/>
      <c r="S227" s="109"/>
      <c r="T227" s="109"/>
      <c r="U227" s="109"/>
      <c r="V227" s="109"/>
    </row>
    <row r="228" spans="1:22" ht="11.25" customHeight="1">
      <c r="A228" s="129"/>
      <c r="B228" s="146"/>
      <c r="C228" s="15" t="s">
        <v>26</v>
      </c>
      <c r="D228" s="15">
        <v>1631.5607705920002</v>
      </c>
      <c r="E228" s="21">
        <v>0.26973399999999997</v>
      </c>
      <c r="F228" s="15">
        <v>1631.8305045920001</v>
      </c>
      <c r="G228" s="15">
        <v>-230.009151952</v>
      </c>
      <c r="H228" s="15">
        <v>161.43736240799998</v>
      </c>
      <c r="I228" s="15">
        <v>21755.901377000002</v>
      </c>
      <c r="J228" s="15" t="s">
        <v>163</v>
      </c>
      <c r="K228" s="21">
        <v>7.5006338570607136</v>
      </c>
      <c r="L228" s="54"/>
      <c r="M228" s="54"/>
      <c r="N228" s="54"/>
      <c r="O228" s="54"/>
      <c r="P228" s="54"/>
      <c r="S228" s="109"/>
      <c r="T228" s="109"/>
      <c r="U228" s="109"/>
      <c r="V228" s="109"/>
    </row>
    <row r="229" spans="1:22" ht="11.25" customHeight="1">
      <c r="A229" s="129"/>
      <c r="B229" s="146"/>
      <c r="C229" s="15" t="s">
        <v>27</v>
      </c>
      <c r="D229" s="15">
        <v>1498.794683218</v>
      </c>
      <c r="E229" s="21">
        <v>0.25859300000000002</v>
      </c>
      <c r="F229" s="15">
        <v>1499.0532762180001</v>
      </c>
      <c r="G229" s="15">
        <v>-353.599471376</v>
      </c>
      <c r="H229" s="15">
        <v>258.23356678200003</v>
      </c>
      <c r="I229" s="15">
        <v>21765.361636000001</v>
      </c>
      <c r="J229" s="15" t="s">
        <v>163</v>
      </c>
      <c r="K229" s="21">
        <v>6.8873345698909016</v>
      </c>
      <c r="L229" s="54"/>
      <c r="M229" s="54"/>
      <c r="N229" s="54"/>
      <c r="O229" s="54"/>
      <c r="P229" s="54"/>
      <c r="S229" s="109"/>
      <c r="T229" s="109"/>
      <c r="U229" s="109"/>
      <c r="V229" s="109"/>
    </row>
    <row r="230" spans="1:22" ht="11.25" customHeight="1">
      <c r="A230" s="129"/>
      <c r="B230" s="146"/>
      <c r="C230" s="15" t="s">
        <v>28</v>
      </c>
      <c r="D230" s="15">
        <v>1846.2932175420001</v>
      </c>
      <c r="E230" s="21">
        <v>0.26868400000000003</v>
      </c>
      <c r="F230" s="15">
        <v>1846.561901542</v>
      </c>
      <c r="G230" s="15">
        <v>-343.12609700000002</v>
      </c>
      <c r="H230" s="15">
        <v>250.884576458</v>
      </c>
      <c r="I230" s="15">
        <v>21902.776089000003</v>
      </c>
      <c r="J230" s="15" t="s">
        <v>163</v>
      </c>
      <c r="K230" s="21">
        <v>8.4307208092648089</v>
      </c>
      <c r="L230" s="54"/>
      <c r="M230" s="54"/>
      <c r="N230" s="54"/>
      <c r="O230" s="54"/>
      <c r="P230" s="54"/>
      <c r="S230" s="109"/>
      <c r="T230" s="109"/>
      <c r="U230" s="109"/>
      <c r="V230" s="109"/>
    </row>
    <row r="231" spans="1:22" ht="11.25" customHeight="1">
      <c r="A231" s="129"/>
      <c r="B231" s="146">
        <v>2017</v>
      </c>
      <c r="C231" s="15" t="s">
        <v>20</v>
      </c>
      <c r="D231" s="15">
        <v>2040.378652334</v>
      </c>
      <c r="E231" s="21">
        <v>0.26254500000000003</v>
      </c>
      <c r="F231" s="15">
        <v>2040.641197334</v>
      </c>
      <c r="G231" s="15">
        <v>-434.60426672</v>
      </c>
      <c r="H231" s="15">
        <v>291.21301766599998</v>
      </c>
      <c r="I231" s="15">
        <v>25304.377052</v>
      </c>
      <c r="J231" s="15" t="s">
        <v>163</v>
      </c>
      <c r="K231" s="21">
        <v>8.0643802972921339</v>
      </c>
      <c r="L231" s="59">
        <f t="shared" ref="L231" si="35">SUM(D231:D242)</f>
        <v>18447.346771660003</v>
      </c>
      <c r="M231" s="59">
        <f>SUM(E231:E242)</f>
        <v>3.271979</v>
      </c>
      <c r="N231" s="149">
        <f>SUM(D231:D242)-C147</f>
        <v>0</v>
      </c>
      <c r="O231" s="149">
        <f t="shared" ref="O231" si="36">SUM(E231:E242)-D147</f>
        <v>0</v>
      </c>
      <c r="P231" s="149">
        <f>ROUND(SUM(F231:F242),1)-ROUND(E147,1)</f>
        <v>0</v>
      </c>
      <c r="S231" s="149">
        <f>SUM(I231:I242)-H147</f>
        <v>0</v>
      </c>
      <c r="T231" s="109"/>
      <c r="U231" s="109"/>
      <c r="V231" s="109"/>
    </row>
    <row r="232" spans="1:22" ht="11.25" customHeight="1">
      <c r="A232" s="129"/>
      <c r="B232" s="146"/>
      <c r="C232" s="15" t="s">
        <v>21</v>
      </c>
      <c r="D232" s="15">
        <v>1956.351218862</v>
      </c>
      <c r="E232" s="21">
        <v>0.23711000000000002</v>
      </c>
      <c r="F232" s="15">
        <v>1956.588328862</v>
      </c>
      <c r="G232" s="15">
        <v>-482.99988120800003</v>
      </c>
      <c r="H232" s="15">
        <v>267.73958013800001</v>
      </c>
      <c r="I232" s="15">
        <v>20993.318284000001</v>
      </c>
      <c r="J232" s="15" t="s">
        <v>163</v>
      </c>
      <c r="K232" s="21">
        <v>9.320052706261345</v>
      </c>
      <c r="L232" s="54"/>
      <c r="M232" s="54"/>
      <c r="N232" s="54"/>
      <c r="O232" s="54"/>
      <c r="P232" s="54"/>
      <c r="S232" s="109"/>
      <c r="T232" s="109"/>
      <c r="U232" s="109"/>
      <c r="V232" s="109"/>
    </row>
    <row r="233" spans="1:22" ht="11.25" customHeight="1">
      <c r="A233" s="129"/>
      <c r="B233" s="146"/>
      <c r="C233" s="15" t="s">
        <v>22</v>
      </c>
      <c r="D233" s="15">
        <v>2700.9675717360001</v>
      </c>
      <c r="E233" s="21">
        <v>0.26347899999999996</v>
      </c>
      <c r="F233" s="15">
        <v>2701.2310507360003</v>
      </c>
      <c r="G233" s="15">
        <v>-334.470282166</v>
      </c>
      <c r="H233" s="15">
        <v>241.22357426400001</v>
      </c>
      <c r="I233" s="15">
        <v>21142.563109000002</v>
      </c>
      <c r="J233" s="15">
        <v>2701.2310507360003</v>
      </c>
      <c r="K233" s="21">
        <v>12.776270487215127</v>
      </c>
      <c r="L233" s="54"/>
      <c r="M233" s="54"/>
      <c r="N233" s="54"/>
      <c r="O233" s="54"/>
      <c r="P233" s="54"/>
      <c r="S233" s="109"/>
      <c r="T233" s="109"/>
      <c r="U233" s="109"/>
      <c r="V233" s="109"/>
    </row>
    <row r="234" spans="1:22" ht="11.25" customHeight="1">
      <c r="A234" s="129"/>
      <c r="B234" s="146"/>
      <c r="C234" s="15" t="s">
        <v>23</v>
      </c>
      <c r="D234" s="15">
        <v>1897.7219954679999</v>
      </c>
      <c r="E234" s="21">
        <v>0.26003300000000001</v>
      </c>
      <c r="F234" s="15">
        <v>1897.982028468</v>
      </c>
      <c r="G234" s="15">
        <v>-342.53471273999997</v>
      </c>
      <c r="H234" s="15">
        <v>199.433449532</v>
      </c>
      <c r="I234" s="15">
        <v>19415.513127999999</v>
      </c>
      <c r="J234" s="15" t="s">
        <v>163</v>
      </c>
      <c r="K234" s="21">
        <v>9.7755955042508429</v>
      </c>
      <c r="L234" s="54"/>
      <c r="M234" s="54"/>
      <c r="N234" s="54"/>
      <c r="O234" s="54"/>
      <c r="P234" s="54"/>
      <c r="S234" s="109"/>
      <c r="T234" s="109"/>
      <c r="U234" s="109"/>
      <c r="V234" s="109"/>
    </row>
    <row r="235" spans="1:22" ht="11.25" customHeight="1">
      <c r="A235" s="129"/>
      <c r="B235" s="146"/>
      <c r="C235" s="15" t="s">
        <v>22</v>
      </c>
      <c r="D235" s="15">
        <v>1935.158531156</v>
      </c>
      <c r="E235" s="21">
        <v>0.269847</v>
      </c>
      <c r="F235" s="15">
        <v>1935.428378156</v>
      </c>
      <c r="G235" s="15">
        <v>-229.22229382399999</v>
      </c>
      <c r="H235" s="15">
        <v>162.454982844</v>
      </c>
      <c r="I235" s="15">
        <v>20233.318166999998</v>
      </c>
      <c r="J235" s="15" t="s">
        <v>163</v>
      </c>
      <c r="K235" s="21">
        <v>9.5655510489259843</v>
      </c>
      <c r="L235" s="54"/>
      <c r="M235" s="54"/>
      <c r="N235" s="54"/>
      <c r="O235" s="54"/>
      <c r="P235" s="54"/>
      <c r="S235" s="109"/>
      <c r="T235" s="109"/>
      <c r="U235" s="109"/>
      <c r="V235" s="109"/>
    </row>
    <row r="236" spans="1:22" ht="11.25" customHeight="1">
      <c r="A236" s="129"/>
      <c r="B236" s="146"/>
      <c r="C236" s="15" t="s">
        <v>24</v>
      </c>
      <c r="D236" s="15">
        <v>1637.6011437760001</v>
      </c>
      <c r="E236" s="21">
        <v>0.270343</v>
      </c>
      <c r="F236" s="15">
        <v>1637.871486776</v>
      </c>
      <c r="G236" s="15">
        <v>-192.691575</v>
      </c>
      <c r="H236" s="15">
        <v>91.897749223999995</v>
      </c>
      <c r="I236" s="15">
        <v>22087.737512</v>
      </c>
      <c r="J236" s="15" t="s">
        <v>163</v>
      </c>
      <c r="K236" s="21">
        <v>7.4152976776646513</v>
      </c>
      <c r="L236" s="54"/>
      <c r="M236" s="54"/>
      <c r="N236" s="54"/>
      <c r="O236" s="54"/>
      <c r="P236" s="54"/>
      <c r="S236" s="109"/>
      <c r="T236" s="109"/>
      <c r="U236" s="109"/>
      <c r="V236" s="109"/>
    </row>
    <row r="237" spans="1:22" ht="11.25" customHeight="1">
      <c r="A237" s="129"/>
      <c r="B237" s="146"/>
      <c r="C237" s="15" t="s">
        <v>24</v>
      </c>
      <c r="D237" s="15">
        <v>1192.784178952</v>
      </c>
      <c r="E237" s="21">
        <v>0.27507100000000001</v>
      </c>
      <c r="F237" s="15">
        <v>1193.0592499520001</v>
      </c>
      <c r="G237" s="15">
        <v>-174.03281200000001</v>
      </c>
      <c r="H237" s="15">
        <v>98.826694048000007</v>
      </c>
      <c r="I237" s="15">
        <v>22798.594934000001</v>
      </c>
      <c r="J237" s="15" t="s">
        <v>163</v>
      </c>
      <c r="K237" s="21">
        <v>5.2330384982311653</v>
      </c>
      <c r="L237" s="54"/>
      <c r="M237" s="54"/>
      <c r="N237" s="54"/>
      <c r="O237" s="54"/>
      <c r="P237" s="54"/>
      <c r="S237" s="109"/>
      <c r="T237" s="109"/>
      <c r="U237" s="109"/>
      <c r="V237" s="109"/>
    </row>
    <row r="238" spans="1:22" ht="11.25" customHeight="1">
      <c r="A238" s="129"/>
      <c r="B238" s="146"/>
      <c r="C238" s="15" t="s">
        <v>23</v>
      </c>
      <c r="D238" s="15">
        <v>1082.4397687339999</v>
      </c>
      <c r="E238" s="21">
        <v>0.28712300000000002</v>
      </c>
      <c r="F238" s="15">
        <v>1082.726891734</v>
      </c>
      <c r="G238" s="15">
        <v>-204.91962000000001</v>
      </c>
      <c r="H238" s="15">
        <v>112.205176266</v>
      </c>
      <c r="I238" s="15">
        <v>21699.271913</v>
      </c>
      <c r="J238" s="15" t="s">
        <v>163</v>
      </c>
      <c r="K238" s="21">
        <v>4.9896922628327447</v>
      </c>
      <c r="L238" s="54"/>
      <c r="M238" s="54"/>
      <c r="N238" s="54"/>
      <c r="O238" s="54"/>
      <c r="P238" s="54"/>
      <c r="Q238" s="54"/>
      <c r="R238" s="109"/>
      <c r="S238" s="109"/>
      <c r="T238" s="109"/>
      <c r="U238" s="109"/>
      <c r="V238" s="109"/>
    </row>
    <row r="239" spans="1:22" ht="11.25" customHeight="1">
      <c r="A239" s="129"/>
      <c r="B239" s="146"/>
      <c r="C239" s="15" t="s">
        <v>25</v>
      </c>
      <c r="D239" s="15">
        <v>1147.5808360619999</v>
      </c>
      <c r="E239" s="21">
        <v>0.26760700000000004</v>
      </c>
      <c r="F239" s="15">
        <v>1147.8484430619999</v>
      </c>
      <c r="G239" s="15">
        <v>-164.38873100000001</v>
      </c>
      <c r="H239" s="15">
        <v>118.471554938</v>
      </c>
      <c r="I239" s="15">
        <v>20247.136274999997</v>
      </c>
      <c r="J239" s="15" t="s">
        <v>163</v>
      </c>
      <c r="K239" s="21">
        <v>5.6691891014696099</v>
      </c>
      <c r="L239" s="54"/>
      <c r="M239" s="54"/>
      <c r="N239" s="54"/>
      <c r="O239" s="54"/>
      <c r="P239" s="54"/>
      <c r="Q239" s="54"/>
      <c r="R239" s="109"/>
      <c r="S239" s="109"/>
      <c r="T239" s="109"/>
      <c r="U239" s="109"/>
      <c r="V239" s="109"/>
    </row>
    <row r="240" spans="1:22" ht="11.25" customHeight="1">
      <c r="A240" s="129"/>
      <c r="B240" s="146"/>
      <c r="C240" s="15" t="s">
        <v>26</v>
      </c>
      <c r="D240" s="15">
        <v>773.35631237799998</v>
      </c>
      <c r="E240" s="21">
        <v>0.29359800000000003</v>
      </c>
      <c r="F240" s="15">
        <v>773.64991037799996</v>
      </c>
      <c r="G240" s="15">
        <v>-222.16092699999999</v>
      </c>
      <c r="H240" s="15">
        <v>133.820917622</v>
      </c>
      <c r="I240" s="15">
        <v>21398.096679999999</v>
      </c>
      <c r="J240" s="15" t="s">
        <v>163</v>
      </c>
      <c r="K240" s="21">
        <v>3.6155080610562038</v>
      </c>
      <c r="L240" s="54"/>
      <c r="M240" s="54"/>
      <c r="N240" s="54"/>
      <c r="O240" s="54"/>
      <c r="P240" s="54"/>
      <c r="Q240" s="54"/>
      <c r="R240" s="109"/>
      <c r="S240" s="109"/>
      <c r="T240" s="109"/>
      <c r="U240" s="109"/>
      <c r="V240" s="109"/>
    </row>
    <row r="241" spans="1:22" ht="11.25" customHeight="1">
      <c r="A241" s="129"/>
      <c r="B241" s="146"/>
      <c r="C241" s="15" t="s">
        <v>27</v>
      </c>
      <c r="D241" s="15">
        <v>832.42263153200008</v>
      </c>
      <c r="E241" s="21">
        <v>0.27379399999999998</v>
      </c>
      <c r="F241" s="15">
        <v>832.69642553200003</v>
      </c>
      <c r="G241" s="15">
        <v>-270.17416399999996</v>
      </c>
      <c r="H241" s="15">
        <v>222.09125546799999</v>
      </c>
      <c r="I241" s="15">
        <v>22694.120559999999</v>
      </c>
      <c r="J241" s="15" t="s">
        <v>163</v>
      </c>
      <c r="K241" s="21">
        <v>3.6692165414846989</v>
      </c>
      <c r="L241" s="54"/>
      <c r="M241" s="54"/>
      <c r="N241" s="54"/>
      <c r="O241" s="54"/>
      <c r="P241" s="54"/>
      <c r="Q241" s="54"/>
      <c r="R241" s="109"/>
      <c r="S241" s="109"/>
      <c r="T241" s="109"/>
      <c r="U241" s="109"/>
      <c r="V241" s="109"/>
    </row>
    <row r="242" spans="1:22" ht="11.25" customHeight="1">
      <c r="A242" s="129"/>
      <c r="B242" s="146"/>
      <c r="C242" s="15" t="s">
        <v>28</v>
      </c>
      <c r="D242" s="15">
        <v>1250.58393067</v>
      </c>
      <c r="E242" s="21">
        <v>0.31142899999999996</v>
      </c>
      <c r="F242" s="15">
        <v>1250.8953596700001</v>
      </c>
      <c r="G242" s="15">
        <v>-555.38172199999997</v>
      </c>
      <c r="H242" s="15">
        <v>309.58646633000001</v>
      </c>
      <c r="I242" s="15">
        <v>24291.710489000001</v>
      </c>
      <c r="J242" s="15" t="s">
        <v>163</v>
      </c>
      <c r="K242" s="21">
        <v>5.1494741806528701</v>
      </c>
      <c r="L242" s="54"/>
      <c r="M242" s="54"/>
      <c r="N242" s="54"/>
      <c r="O242" s="54"/>
      <c r="P242" s="54"/>
      <c r="Q242" s="54"/>
      <c r="R242" s="109"/>
      <c r="S242" s="109"/>
      <c r="T242" s="109"/>
      <c r="U242" s="109"/>
      <c r="V242" s="109"/>
    </row>
    <row r="243" spans="1:22" ht="11.25" customHeight="1">
      <c r="A243" s="129"/>
      <c r="B243" s="146">
        <v>2018</v>
      </c>
      <c r="C243" s="15" t="s">
        <v>20</v>
      </c>
      <c r="D243" s="15">
        <v>2194.602565786</v>
      </c>
      <c r="E243" s="21">
        <v>0.27943200000000001</v>
      </c>
      <c r="F243" s="15">
        <v>2194.8819977859998</v>
      </c>
      <c r="G243" s="15">
        <v>-391.45797700000003</v>
      </c>
      <c r="H243" s="15">
        <v>273.43649621399999</v>
      </c>
      <c r="I243" s="15">
        <v>22875.457094999998</v>
      </c>
      <c r="J243" s="15" t="s">
        <v>163</v>
      </c>
      <c r="K243" s="21">
        <v>9.5949208300880073</v>
      </c>
      <c r="L243" s="59">
        <f t="shared" ref="L243" si="37">SUM(D243:D254)</f>
        <v>34113.964229871999</v>
      </c>
      <c r="M243" s="59">
        <f>SUM(E243:E254)</f>
        <v>3.2771119999999998</v>
      </c>
      <c r="N243" s="149">
        <f>SUM(D243:D254)-C148</f>
        <v>0</v>
      </c>
      <c r="O243" s="149">
        <f t="shared" ref="O243:S243" si="38">SUM(E243:E254)-D148</f>
        <v>0</v>
      </c>
      <c r="P243" s="149">
        <f t="shared" si="38"/>
        <v>0</v>
      </c>
      <c r="Q243" s="149">
        <f t="shared" si="38"/>
        <v>0</v>
      </c>
      <c r="R243" s="149">
        <f t="shared" si="38"/>
        <v>0</v>
      </c>
      <c r="S243" s="149">
        <f t="shared" si="38"/>
        <v>0</v>
      </c>
      <c r="T243" s="109"/>
      <c r="U243" s="109"/>
      <c r="V243" s="109"/>
    </row>
    <row r="244" spans="1:22" ht="11.25" customHeight="1">
      <c r="A244" s="129"/>
      <c r="B244" s="146"/>
      <c r="C244" s="15" t="s">
        <v>21</v>
      </c>
      <c r="D244" s="15">
        <v>2388.8610043500003</v>
      </c>
      <c r="E244" s="21">
        <v>3.4173000000000002E-2</v>
      </c>
      <c r="F244" s="15">
        <v>2388.8951773500003</v>
      </c>
      <c r="G244" s="15">
        <v>-253.86108900000002</v>
      </c>
      <c r="H244" s="15">
        <v>180.62302364999999</v>
      </c>
      <c r="I244" s="15">
        <v>21845.686317000003</v>
      </c>
      <c r="J244" s="15" t="s">
        <v>163</v>
      </c>
      <c r="K244" s="21">
        <v>10.935317584831363</v>
      </c>
      <c r="L244" s="54"/>
      <c r="M244" s="54"/>
      <c r="N244" s="54"/>
      <c r="O244" s="54"/>
      <c r="P244" s="54"/>
      <c r="Q244" s="54"/>
      <c r="R244" s="109"/>
      <c r="S244" s="109"/>
      <c r="T244" s="109"/>
      <c r="U244" s="109"/>
      <c r="V244" s="109"/>
    </row>
    <row r="245" spans="1:22" ht="11.25" customHeight="1">
      <c r="A245" s="129"/>
      <c r="B245" s="146"/>
      <c r="C245" s="15" t="s">
        <v>22</v>
      </c>
      <c r="D245" s="15">
        <v>4402.1243845560002</v>
      </c>
      <c r="E245" s="21">
        <v>0.309946</v>
      </c>
      <c r="F245" s="15">
        <v>4402.4343305560005</v>
      </c>
      <c r="G245" s="15">
        <v>-733.49642400000005</v>
      </c>
      <c r="H245" s="15">
        <v>369.77771444399997</v>
      </c>
      <c r="I245" s="15">
        <v>24308.656679</v>
      </c>
      <c r="J245" s="15" t="s">
        <v>163</v>
      </c>
      <c r="K245" s="21">
        <v>18.110561964368927</v>
      </c>
      <c r="L245" s="54"/>
      <c r="M245" s="54"/>
      <c r="N245" s="54"/>
      <c r="O245" s="54"/>
      <c r="P245" s="54"/>
      <c r="Q245" s="54"/>
      <c r="R245" s="109"/>
      <c r="S245" s="109"/>
      <c r="T245" s="109"/>
      <c r="U245" s="109"/>
      <c r="V245" s="109"/>
    </row>
    <row r="246" spans="1:22" ht="11.25" customHeight="1">
      <c r="A246" s="129"/>
      <c r="B246" s="146"/>
      <c r="C246" s="15" t="s">
        <v>23</v>
      </c>
      <c r="D246" s="15">
        <v>4718.1728802460002</v>
      </c>
      <c r="E246" s="21">
        <v>0.27612300000000001</v>
      </c>
      <c r="F246" s="15">
        <v>4718.4490032459998</v>
      </c>
      <c r="G246" s="15">
        <v>-560.06841218400007</v>
      </c>
      <c r="H246" s="15">
        <v>345.63732475400002</v>
      </c>
      <c r="I246" s="15">
        <v>20765.549651000001</v>
      </c>
      <c r="J246" s="15">
        <v>4718.4490032459998</v>
      </c>
      <c r="K246" s="21">
        <v>22.722485474969236</v>
      </c>
      <c r="L246" s="54"/>
      <c r="M246" s="54"/>
      <c r="N246" s="54"/>
      <c r="O246" s="54"/>
      <c r="P246" s="54"/>
      <c r="Q246" s="54"/>
      <c r="R246" s="109"/>
      <c r="S246" s="109"/>
      <c r="T246" s="109"/>
      <c r="U246" s="109"/>
      <c r="V246" s="109"/>
    </row>
    <row r="247" spans="1:22" ht="11.25" customHeight="1">
      <c r="A247" s="129"/>
      <c r="B247" s="146"/>
      <c r="C247" s="15" t="s">
        <v>22</v>
      </c>
      <c r="D247" s="15">
        <v>3522.8601173240004</v>
      </c>
      <c r="E247" s="21">
        <v>0.308334</v>
      </c>
      <c r="F247" s="15">
        <v>3523.1684513240002</v>
      </c>
      <c r="G247" s="15">
        <v>-213.24354462900001</v>
      </c>
      <c r="H247" s="15">
        <v>153.27436067600001</v>
      </c>
      <c r="I247" s="15">
        <v>20153.202954</v>
      </c>
      <c r="J247" s="15" t="s">
        <v>163</v>
      </c>
      <c r="K247" s="21">
        <v>17.481928105252983</v>
      </c>
      <c r="L247" s="54"/>
      <c r="M247" s="54"/>
      <c r="N247" s="54"/>
      <c r="O247" s="54"/>
      <c r="P247" s="54"/>
      <c r="Q247" s="54"/>
      <c r="R247" s="109"/>
      <c r="S247" s="109"/>
      <c r="T247" s="109"/>
      <c r="U247" s="109"/>
      <c r="V247" s="109"/>
    </row>
    <row r="248" spans="1:22" ht="11.25" customHeight="1">
      <c r="A248" s="129"/>
      <c r="B248" s="146"/>
      <c r="C248" s="15" t="s">
        <v>24</v>
      </c>
      <c r="D248" s="15">
        <v>3717.7821305840002</v>
      </c>
      <c r="E248" s="21">
        <v>0.29448200000000002</v>
      </c>
      <c r="F248" s="15">
        <v>3718.076612584</v>
      </c>
      <c r="G248" s="15">
        <v>-83.652090872000002</v>
      </c>
      <c r="H248" s="15">
        <v>58.722846416000003</v>
      </c>
      <c r="I248" s="15">
        <v>19832.814199</v>
      </c>
      <c r="J248" s="15" t="s">
        <v>163</v>
      </c>
      <c r="K248" s="21">
        <v>18.747095471561828</v>
      </c>
      <c r="L248" s="54"/>
      <c r="M248" s="54"/>
      <c r="N248" s="54"/>
      <c r="O248" s="54"/>
      <c r="P248" s="54"/>
      <c r="Q248" s="54"/>
      <c r="R248" s="109"/>
      <c r="S248" s="109"/>
      <c r="T248" s="109"/>
      <c r="U248" s="109"/>
      <c r="V248" s="109"/>
    </row>
    <row r="249" spans="1:22" ht="11.25" customHeight="1">
      <c r="A249" s="129"/>
      <c r="B249" s="146"/>
      <c r="C249" s="15" t="s">
        <v>24</v>
      </c>
      <c r="D249" s="15">
        <v>3027.0962775859998</v>
      </c>
      <c r="E249" s="21">
        <v>0.29559600000000003</v>
      </c>
      <c r="F249" s="15">
        <v>3027.3918735859997</v>
      </c>
      <c r="G249" s="15">
        <v>-57.907585936000004</v>
      </c>
      <c r="H249" s="15">
        <v>35.299306414</v>
      </c>
      <c r="I249" s="15">
        <v>21825.978739999999</v>
      </c>
      <c r="J249" s="15" t="s">
        <v>163</v>
      </c>
      <c r="K249" s="21">
        <v>13.870589308500353</v>
      </c>
      <c r="L249" s="54"/>
      <c r="M249" s="54"/>
      <c r="N249" s="54"/>
      <c r="O249" s="54"/>
      <c r="P249" s="54"/>
      <c r="Q249" s="54"/>
      <c r="R249" s="109"/>
      <c r="S249" s="109"/>
      <c r="T249" s="109"/>
      <c r="U249" s="109"/>
      <c r="V249" s="109"/>
    </row>
    <row r="250" spans="1:22" ht="11.25" customHeight="1">
      <c r="A250" s="129"/>
      <c r="B250" s="146"/>
      <c r="C250" s="15" t="s">
        <v>23</v>
      </c>
      <c r="D250" s="15">
        <v>2105.289042892</v>
      </c>
      <c r="E250" s="21">
        <v>0.30763999999999997</v>
      </c>
      <c r="F250" s="15">
        <v>2105.596682892</v>
      </c>
      <c r="G250" s="15">
        <v>-68.84204416</v>
      </c>
      <c r="H250" s="15">
        <v>59.999602107999998</v>
      </c>
      <c r="I250" s="15">
        <v>22334.748743</v>
      </c>
      <c r="J250" s="15" t="s">
        <v>163</v>
      </c>
      <c r="K250" s="21">
        <v>9.427447369659447</v>
      </c>
      <c r="L250" s="54"/>
      <c r="M250" s="54"/>
      <c r="N250" s="54"/>
      <c r="O250" s="54"/>
      <c r="P250" s="54"/>
      <c r="Q250" s="54"/>
      <c r="R250" s="109"/>
      <c r="S250" s="109"/>
      <c r="T250" s="109"/>
      <c r="U250" s="109"/>
      <c r="V250" s="109"/>
    </row>
    <row r="251" spans="1:22" ht="11.25" customHeight="1">
      <c r="A251" s="129"/>
      <c r="B251" s="146"/>
      <c r="C251" s="15" t="s">
        <v>25</v>
      </c>
      <c r="D251" s="15">
        <v>1926.556481762</v>
      </c>
      <c r="E251" s="21">
        <v>0.28839900000000002</v>
      </c>
      <c r="F251" s="15">
        <v>1926.844880762</v>
      </c>
      <c r="G251" s="15">
        <v>-48.817158288000002</v>
      </c>
      <c r="H251" s="15">
        <v>39.235246795999998</v>
      </c>
      <c r="I251" s="15">
        <v>21046.977537557999</v>
      </c>
      <c r="J251" s="15" t="s">
        <v>163</v>
      </c>
      <c r="K251" s="21">
        <v>9.1549719066482389</v>
      </c>
      <c r="L251" s="54"/>
      <c r="M251" s="54"/>
      <c r="N251" s="54"/>
      <c r="O251" s="54"/>
      <c r="P251" s="54"/>
      <c r="Q251" s="54"/>
      <c r="R251" s="109"/>
      <c r="S251" s="109"/>
      <c r="T251" s="109"/>
      <c r="U251" s="109"/>
      <c r="V251" s="109"/>
    </row>
    <row r="252" spans="1:22" ht="11.25" customHeight="1">
      <c r="A252" s="129"/>
      <c r="B252" s="146"/>
      <c r="C252" s="15" t="s">
        <v>26</v>
      </c>
      <c r="D252" s="15">
        <v>1462.4150283280001</v>
      </c>
      <c r="E252" s="21">
        <v>0.297373</v>
      </c>
      <c r="F252" s="15">
        <v>1462.7124013280002</v>
      </c>
      <c r="G252" s="15">
        <v>-343.46447804800005</v>
      </c>
      <c r="H252" s="15">
        <v>206.75095075799999</v>
      </c>
      <c r="I252" s="15">
        <v>22105.572259086002</v>
      </c>
      <c r="J252" s="15" t="s">
        <v>163</v>
      </c>
      <c r="K252" s="21">
        <v>6.6169397660663813</v>
      </c>
      <c r="L252" s="54"/>
      <c r="M252" s="54"/>
      <c r="N252" s="54"/>
      <c r="O252" s="54"/>
      <c r="P252" s="54"/>
      <c r="Q252" s="54"/>
      <c r="R252" s="109"/>
      <c r="S252" s="109"/>
      <c r="T252" s="109"/>
      <c r="U252" s="109"/>
      <c r="V252" s="109"/>
    </row>
    <row r="253" spans="1:22" ht="11.25" customHeight="1">
      <c r="A253" s="129"/>
      <c r="B253" s="146"/>
      <c r="C253" s="15" t="s">
        <v>27</v>
      </c>
      <c r="D253" s="15">
        <v>2161.7754838139999</v>
      </c>
      <c r="E253" s="21">
        <v>0.28930700000000004</v>
      </c>
      <c r="F253" s="15">
        <v>2162.0647908139999</v>
      </c>
      <c r="G253" s="15">
        <v>-220.547036048</v>
      </c>
      <c r="H253" s="15">
        <v>138.76057288799998</v>
      </c>
      <c r="I253" s="15">
        <v>22230.258014701998</v>
      </c>
      <c r="J253" s="15" t="s">
        <v>163</v>
      </c>
      <c r="K253" s="21">
        <v>9.7257746148700424</v>
      </c>
      <c r="L253" s="54"/>
      <c r="M253" s="54"/>
      <c r="N253" s="54"/>
      <c r="O253" s="54"/>
      <c r="P253" s="54"/>
      <c r="Q253" s="54"/>
      <c r="R253" s="109"/>
      <c r="S253" s="109"/>
      <c r="T253" s="109"/>
      <c r="U253" s="109"/>
      <c r="V253" s="109"/>
    </row>
    <row r="254" spans="1:22" ht="11.25" customHeight="1">
      <c r="A254" s="129"/>
      <c r="B254" s="146"/>
      <c r="C254" s="15" t="s">
        <v>28</v>
      </c>
      <c r="D254" s="15">
        <v>2486.4288326440001</v>
      </c>
      <c r="E254" s="21">
        <v>0.29630700000000004</v>
      </c>
      <c r="F254" s="15">
        <f t="shared" ref="F254:F266" si="39">SUM(D254:E254)</f>
        <v>2486.7251396440001</v>
      </c>
      <c r="G254" s="15">
        <v>-223.074538808</v>
      </c>
      <c r="H254" s="15">
        <v>132.478563576</v>
      </c>
      <c r="I254" s="15">
        <v>21656.99984022</v>
      </c>
      <c r="J254" s="15" t="s">
        <v>163</v>
      </c>
      <c r="K254" s="21">
        <v>11.48231591628778</v>
      </c>
      <c r="L254" s="54"/>
      <c r="M254" s="54"/>
      <c r="N254" s="54"/>
      <c r="O254" s="54"/>
      <c r="P254" s="54"/>
      <c r="Q254" s="54"/>
      <c r="R254" s="109"/>
      <c r="S254" s="109"/>
      <c r="T254" s="109"/>
      <c r="U254" s="109"/>
      <c r="V254" s="109"/>
    </row>
    <row r="255" spans="1:22" ht="11.25" customHeight="1">
      <c r="A255" s="129"/>
      <c r="B255" s="146">
        <v>2019</v>
      </c>
      <c r="C255" s="15" t="s">
        <v>20</v>
      </c>
      <c r="D255" s="15">
        <v>2126.922141256</v>
      </c>
      <c r="E255" s="21">
        <v>0.29291600000000001</v>
      </c>
      <c r="F255" s="15">
        <f t="shared" si="39"/>
        <v>2127.2150572559999</v>
      </c>
      <c r="G255" s="15">
        <v>-268.75495043199999</v>
      </c>
      <c r="H255" s="15">
        <v>160.23613672599998</v>
      </c>
      <c r="I255" s="15">
        <v>24588.556021982</v>
      </c>
      <c r="J255" s="15" t="s">
        <v>163</v>
      </c>
      <c r="K255" s="21">
        <v>8.6512402572736864</v>
      </c>
      <c r="L255" s="59">
        <f>SUM(D255:D266)</f>
        <v>24715.505746511997</v>
      </c>
      <c r="M255" s="59">
        <f>SUM(E255:E266)</f>
        <v>3.5095190000000001</v>
      </c>
      <c r="N255" s="182">
        <f>(SUM(D255:D266))-C149</f>
        <v>0</v>
      </c>
      <c r="O255" s="149">
        <f t="shared" ref="O255:R255" si="40">SUM(E255:E266)-D149</f>
        <v>0</v>
      </c>
      <c r="P255" s="149">
        <f>SUM(F255:F266)-E149</f>
        <v>0</v>
      </c>
      <c r="Q255" s="149">
        <f t="shared" si="40"/>
        <v>0</v>
      </c>
      <c r="R255" s="149">
        <f t="shared" si="40"/>
        <v>0</v>
      </c>
      <c r="S255" s="149">
        <f>SUM(I255:I266)-H149</f>
        <v>0</v>
      </c>
      <c r="T255" s="109"/>
      <c r="U255" s="109"/>
      <c r="V255" s="109"/>
    </row>
    <row r="256" spans="1:22" ht="11.25" customHeight="1">
      <c r="A256" s="129"/>
      <c r="B256" s="147"/>
      <c r="C256" s="15" t="s">
        <v>21</v>
      </c>
      <c r="D256" s="15">
        <v>2483.1404345720002</v>
      </c>
      <c r="E256" s="21">
        <v>0.26504899999999998</v>
      </c>
      <c r="F256" s="15">
        <f t="shared" si="39"/>
        <v>2483.4054835720003</v>
      </c>
      <c r="G256" s="15">
        <v>-304.12485214399999</v>
      </c>
      <c r="H256" s="15">
        <v>184.627649926</v>
      </c>
      <c r="I256" s="15">
        <v>20572.878892498</v>
      </c>
      <c r="J256" s="15" t="s">
        <v>163</v>
      </c>
      <c r="K256" s="21">
        <v>12.071258945084182</v>
      </c>
      <c r="L256" s="54"/>
      <c r="M256" s="54"/>
      <c r="N256" s="54"/>
      <c r="O256" s="54"/>
      <c r="P256" s="54"/>
      <c r="Q256" s="54"/>
      <c r="R256" s="109"/>
      <c r="S256" s="109"/>
      <c r="T256" s="109"/>
      <c r="U256" s="109"/>
      <c r="V256" s="109"/>
    </row>
    <row r="257" spans="1:22" ht="11.25" customHeight="1">
      <c r="A257" s="129"/>
      <c r="B257" s="147"/>
      <c r="C257" s="15" t="s">
        <v>22</v>
      </c>
      <c r="D257" s="15">
        <v>2132.3689869519999</v>
      </c>
      <c r="E257" s="21">
        <v>0.298315</v>
      </c>
      <c r="F257" s="15">
        <f t="shared" si="39"/>
        <v>2132.6673019519999</v>
      </c>
      <c r="G257" s="15">
        <v>-332.55576095800001</v>
      </c>
      <c r="H257" s="15">
        <v>182.22746525800002</v>
      </c>
      <c r="I257" s="15">
        <v>20875.922745209999</v>
      </c>
      <c r="J257" s="15" t="s">
        <v>163</v>
      </c>
      <c r="K257" s="21">
        <v>10.215918730784452</v>
      </c>
      <c r="L257" s="54"/>
      <c r="M257" s="54"/>
      <c r="N257" s="54"/>
      <c r="O257" s="54"/>
      <c r="P257" s="54"/>
      <c r="Q257" s="54"/>
      <c r="R257" s="109"/>
      <c r="S257" s="109"/>
      <c r="T257" s="109"/>
      <c r="U257" s="109"/>
      <c r="V257" s="109"/>
    </row>
    <row r="258" spans="1:22" ht="11.25" customHeight="1">
      <c r="A258" s="129"/>
      <c r="B258" s="147"/>
      <c r="C258" s="15" t="s">
        <v>23</v>
      </c>
      <c r="D258" s="15">
        <v>1925.7686431879999</v>
      </c>
      <c r="E258" s="21">
        <v>0.29675299999999999</v>
      </c>
      <c r="F258" s="15">
        <f t="shared" si="39"/>
        <v>1926.065396188</v>
      </c>
      <c r="G258" s="15">
        <v>-213.48191795199998</v>
      </c>
      <c r="H258" s="15">
        <v>129.46685282000001</v>
      </c>
      <c r="I258" s="15">
        <v>19814.571930008002</v>
      </c>
      <c r="J258" s="15" t="s">
        <v>163</v>
      </c>
      <c r="K258" s="21">
        <v>9.7204491875551824</v>
      </c>
      <c r="L258" s="54"/>
      <c r="M258" s="54"/>
      <c r="N258" s="54"/>
      <c r="O258" s="54"/>
      <c r="P258" s="54"/>
      <c r="Q258" s="54"/>
      <c r="R258" s="109"/>
      <c r="S258" s="109"/>
      <c r="T258" s="109"/>
      <c r="U258" s="109"/>
      <c r="V258" s="109"/>
    </row>
    <row r="259" spans="1:22" ht="11.25" customHeight="1">
      <c r="A259" s="129"/>
      <c r="B259" s="147"/>
      <c r="C259" s="15" t="s">
        <v>22</v>
      </c>
      <c r="D259" s="15">
        <v>1935.0616367760001</v>
      </c>
      <c r="E259" s="21">
        <v>0.30594199999999999</v>
      </c>
      <c r="F259" s="15">
        <f t="shared" si="39"/>
        <v>1935.3675787760001</v>
      </c>
      <c r="G259" s="15">
        <v>-222.71179390399999</v>
      </c>
      <c r="H259" s="15">
        <v>124.931396316</v>
      </c>
      <c r="I259" s="15">
        <v>20609.203429092002</v>
      </c>
      <c r="J259" s="15" t="s">
        <v>163</v>
      </c>
      <c r="K259" s="21">
        <v>9.3907927370158824</v>
      </c>
      <c r="L259" s="54"/>
      <c r="M259" s="54"/>
      <c r="N259" s="54"/>
      <c r="O259" s="54"/>
      <c r="P259" s="54"/>
      <c r="Q259" s="54"/>
      <c r="R259" s="109"/>
      <c r="S259" s="109"/>
      <c r="T259" s="109"/>
      <c r="U259" s="109"/>
      <c r="V259" s="109"/>
    </row>
    <row r="260" spans="1:22" ht="11.25" customHeight="1">
      <c r="A260" s="129"/>
      <c r="B260" s="147"/>
      <c r="C260" s="15" t="s">
        <v>24</v>
      </c>
      <c r="D260" s="15">
        <v>1626.6262979099999</v>
      </c>
      <c r="E260" s="21">
        <v>0.27668100000000001</v>
      </c>
      <c r="F260" s="15">
        <f t="shared" si="39"/>
        <v>1626.90297891</v>
      </c>
      <c r="G260" s="15">
        <v>-70.794484952000005</v>
      </c>
      <c r="H260" s="15">
        <v>54.725804748000002</v>
      </c>
      <c r="I260" s="15">
        <v>20792.878644657998</v>
      </c>
      <c r="J260" s="15" t="s">
        <v>163</v>
      </c>
      <c r="K260" s="21">
        <v>7.8234305499464769</v>
      </c>
      <c r="L260" s="54"/>
      <c r="M260" s="54"/>
      <c r="N260" s="54"/>
      <c r="O260" s="54"/>
      <c r="P260" s="54"/>
      <c r="Q260" s="54"/>
      <c r="R260" s="109"/>
      <c r="S260" s="109"/>
      <c r="T260" s="109"/>
      <c r="U260" s="109"/>
      <c r="V260" s="109"/>
    </row>
    <row r="261" spans="1:22" ht="11.25" customHeight="1">
      <c r="A261" s="129"/>
      <c r="B261" s="147"/>
      <c r="C261" s="15" t="s">
        <v>24</v>
      </c>
      <c r="D261" s="15">
        <v>1581.9464948259999</v>
      </c>
      <c r="E261" s="21">
        <v>0.29841899999999999</v>
      </c>
      <c r="F261" s="15">
        <f t="shared" si="39"/>
        <v>1582.2449138259999</v>
      </c>
      <c r="G261" s="15">
        <v>-79.22942195200001</v>
      </c>
      <c r="H261" s="15">
        <v>24.305235334000002</v>
      </c>
      <c r="I261" s="15">
        <v>23646.118549160001</v>
      </c>
      <c r="J261" s="15" t="s">
        <v>163</v>
      </c>
      <c r="K261" s="21">
        <v>6.6836534603383218</v>
      </c>
      <c r="L261" s="54"/>
      <c r="M261" s="54"/>
      <c r="N261" s="54"/>
      <c r="O261" s="54"/>
      <c r="P261" s="54"/>
      <c r="Q261" s="54"/>
      <c r="R261" s="109"/>
      <c r="S261" s="109"/>
      <c r="T261" s="109"/>
      <c r="U261" s="109"/>
      <c r="V261" s="109"/>
    </row>
    <row r="262" spans="1:22" ht="11.25" customHeight="1">
      <c r="A262" s="129"/>
      <c r="B262" s="147"/>
      <c r="C262" s="15" t="s">
        <v>23</v>
      </c>
      <c r="D262" s="15">
        <v>1254.7128498279999</v>
      </c>
      <c r="E262" s="21">
        <v>0.29929</v>
      </c>
      <c r="F262" s="15">
        <f t="shared" si="39"/>
        <v>1255.0121398279998</v>
      </c>
      <c r="G262" s="15">
        <v>-113.611379904</v>
      </c>
      <c r="H262" s="15">
        <v>70.640000060000006</v>
      </c>
      <c r="I262" s="15">
        <v>22475.738790888001</v>
      </c>
      <c r="J262" s="15" t="s">
        <v>163</v>
      </c>
      <c r="K262" s="21">
        <v>5.5837103311792831</v>
      </c>
      <c r="L262" s="54"/>
      <c r="M262" s="54"/>
      <c r="N262" s="54"/>
      <c r="O262" s="54"/>
      <c r="P262" s="54"/>
      <c r="Q262" s="54"/>
      <c r="R262" s="109"/>
      <c r="S262" s="109"/>
      <c r="T262" s="109"/>
      <c r="U262" s="109"/>
      <c r="V262" s="109"/>
    </row>
    <row r="263" spans="1:22" ht="11.25" customHeight="1">
      <c r="A263" s="129"/>
      <c r="B263" s="147"/>
      <c r="C263" s="15" t="s">
        <v>25</v>
      </c>
      <c r="D263" s="15">
        <v>1224.9819326679999</v>
      </c>
      <c r="E263" s="21">
        <v>0.28253899999999998</v>
      </c>
      <c r="F263" s="15">
        <f t="shared" si="39"/>
        <v>1225.2644716679999</v>
      </c>
      <c r="G263" s="15">
        <v>-188.46613504799998</v>
      </c>
      <c r="H263" s="15">
        <v>104.26472389999999</v>
      </c>
      <c r="I263" s="15">
        <v>21388.213522567999</v>
      </c>
      <c r="J263" s="15" t="s">
        <v>163</v>
      </c>
      <c r="K263" s="21">
        <v>5.7290318704241718</v>
      </c>
      <c r="L263" s="54"/>
      <c r="M263" s="54"/>
      <c r="N263" s="54"/>
      <c r="O263" s="54"/>
      <c r="P263" s="54"/>
      <c r="Q263" s="54"/>
      <c r="R263" s="109"/>
      <c r="S263" s="109"/>
      <c r="T263" s="109"/>
      <c r="U263" s="109"/>
      <c r="V263" s="109"/>
    </row>
    <row r="264" spans="1:22" ht="11.25" customHeight="1">
      <c r="A264" s="129"/>
      <c r="B264" s="147"/>
      <c r="C264" s="15" t="s">
        <v>26</v>
      </c>
      <c r="D264" s="15">
        <v>1122.02994646</v>
      </c>
      <c r="E264" s="21">
        <v>0.29794700000000002</v>
      </c>
      <c r="F264" s="15">
        <f t="shared" si="39"/>
        <v>1122.32789346</v>
      </c>
      <c r="G264" s="15">
        <v>-180.30089699999999</v>
      </c>
      <c r="H264" s="15">
        <v>116.03074081</v>
      </c>
      <c r="I264" s="15">
        <v>21054.206147270001</v>
      </c>
      <c r="J264" s="15" t="s">
        <v>163</v>
      </c>
      <c r="K264" s="21">
        <v>5.3313971676482534</v>
      </c>
      <c r="L264" s="54"/>
      <c r="M264" s="54"/>
      <c r="N264" s="54"/>
      <c r="O264" s="54"/>
      <c r="P264" s="54"/>
      <c r="Q264" s="54"/>
      <c r="R264" s="109"/>
      <c r="S264" s="109"/>
      <c r="T264" s="109"/>
      <c r="U264" s="109"/>
      <c r="V264" s="109"/>
    </row>
    <row r="265" spans="1:22" ht="11.25" customHeight="1">
      <c r="A265" s="129"/>
      <c r="B265" s="147"/>
      <c r="C265" s="15" t="s">
        <v>27</v>
      </c>
      <c r="D265" s="15">
        <v>2663.0366553000003</v>
      </c>
      <c r="E265" s="21">
        <v>0.29652300000000004</v>
      </c>
      <c r="F265" s="15">
        <f t="shared" si="39"/>
        <v>2663.3331783000003</v>
      </c>
      <c r="G265" s="15">
        <v>-350.171471</v>
      </c>
      <c r="H265" s="15">
        <v>172.10635217000001</v>
      </c>
      <c r="I265" s="15">
        <v>22645.326867470001</v>
      </c>
      <c r="J265" s="15" t="s">
        <v>163</v>
      </c>
      <c r="K265" s="21">
        <v>11.759440886309477</v>
      </c>
      <c r="L265" s="54"/>
      <c r="M265" s="54"/>
      <c r="N265" s="54"/>
      <c r="O265" s="54"/>
      <c r="P265" s="54"/>
      <c r="Q265" s="54"/>
      <c r="R265" s="109"/>
      <c r="S265" s="109"/>
      <c r="T265" s="109"/>
      <c r="U265" s="109"/>
      <c r="V265" s="109"/>
    </row>
    <row r="266" spans="1:22" ht="11.25" customHeight="1">
      <c r="A266" s="129"/>
      <c r="B266" s="146"/>
      <c r="C266" s="15" t="s">
        <v>28</v>
      </c>
      <c r="D266" s="15">
        <v>4638.9097267759998</v>
      </c>
      <c r="E266" s="21">
        <v>0.29914499999999999</v>
      </c>
      <c r="F266" s="15">
        <f t="shared" si="39"/>
        <v>4639.2088717759998</v>
      </c>
      <c r="G266" s="15">
        <v>-703.10755799999993</v>
      </c>
      <c r="H266" s="15">
        <v>321.94269827400001</v>
      </c>
      <c r="I266" s="15">
        <v>22365.22103805</v>
      </c>
      <c r="J266" s="15">
        <v>4636.3909737760005</v>
      </c>
      <c r="K266" s="21">
        <v>20.739946580311326</v>
      </c>
      <c r="L266" s="54"/>
      <c r="M266" s="54"/>
      <c r="N266" s="54"/>
      <c r="O266" s="54"/>
      <c r="P266" s="54"/>
      <c r="Q266" s="54"/>
      <c r="R266" s="109"/>
      <c r="S266" s="109"/>
      <c r="T266" s="109"/>
      <c r="U266" s="109"/>
      <c r="V266" s="109"/>
    </row>
    <row r="267" spans="1:22" ht="11.25" customHeight="1">
      <c r="A267" s="129"/>
      <c r="B267" s="146">
        <v>2020</v>
      </c>
      <c r="C267" s="15" t="s">
        <v>20</v>
      </c>
      <c r="D267" s="15">
        <v>3729.0395239300001</v>
      </c>
      <c r="E267" s="21">
        <v>0.30431400000000003</v>
      </c>
      <c r="F267" s="15">
        <f t="shared" ref="F267:F278" si="41">SUM(D267:E267)</f>
        <v>3729.3438379300001</v>
      </c>
      <c r="G267" s="15">
        <v>-399.378153</v>
      </c>
      <c r="H267" s="15">
        <v>233.77888705200002</v>
      </c>
      <c r="I267" s="15">
        <v>22743.282043981999</v>
      </c>
      <c r="J267" s="15">
        <f>IF(F267=MAX($F$267:$F$278),F267,"")</f>
        <v>3729.3438379300001</v>
      </c>
      <c r="K267" s="21">
        <f t="shared" ref="K267:K278" si="42">F267*100/I267</f>
        <v>16.397562281107998</v>
      </c>
      <c r="L267" s="59">
        <f t="shared" ref="L267" si="43">SUM(D267:D278)</f>
        <v>30610.772670926002</v>
      </c>
      <c r="M267" s="59">
        <f>SUM(E267:E278)</f>
        <v>3.4808159999999999</v>
      </c>
      <c r="N267" s="182">
        <f>SUM(D267:D278)-C150</f>
        <v>0</v>
      </c>
      <c r="O267" s="149">
        <f t="shared" ref="O267:S267" si="44">SUM(E267:E278)-D150</f>
        <v>0</v>
      </c>
      <c r="P267" s="149">
        <f>SUM(F267:F278)-E150</f>
        <v>0</v>
      </c>
      <c r="Q267" s="149">
        <f>ROUND(SUM(G267:G278),4)-ROUND(F150,4)</f>
        <v>0</v>
      </c>
      <c r="R267" s="149">
        <f t="shared" si="44"/>
        <v>0</v>
      </c>
      <c r="S267" s="149">
        <f t="shared" si="44"/>
        <v>0</v>
      </c>
      <c r="T267" s="109"/>
      <c r="U267" s="109"/>
      <c r="V267" s="109"/>
    </row>
    <row r="268" spans="1:22" ht="11.25" customHeight="1">
      <c r="A268" s="129"/>
      <c r="B268" s="147"/>
      <c r="C268" s="15" t="s">
        <v>21</v>
      </c>
      <c r="D268" s="15">
        <v>2838.3377134380003</v>
      </c>
      <c r="E268" s="21">
        <v>0.26768999999999998</v>
      </c>
      <c r="F268" s="15">
        <f t="shared" si="41"/>
        <v>2838.6054034380004</v>
      </c>
      <c r="G268" s="15">
        <v>-392.60482500000001</v>
      </c>
      <c r="H268" s="15">
        <v>229.83714941400001</v>
      </c>
      <c r="I268" s="15">
        <v>20337.793064851998</v>
      </c>
      <c r="J268" s="15" t="str">
        <f t="shared" ref="J268:J277" si="45">IF(F268=MAX($F$267:$F$278),F268,"")</f>
        <v/>
      </c>
      <c r="K268" s="21">
        <f t="shared" si="42"/>
        <v>13.957293175254645</v>
      </c>
      <c r="L268" s="54"/>
      <c r="M268" s="54"/>
      <c r="N268" s="54"/>
      <c r="O268" s="54"/>
      <c r="P268" s="54"/>
      <c r="Q268" s="54"/>
      <c r="R268" s="109"/>
      <c r="S268" s="109"/>
      <c r="T268" s="109"/>
      <c r="U268" s="109"/>
      <c r="V268" s="109"/>
    </row>
    <row r="269" spans="1:22" ht="11.25" customHeight="1">
      <c r="A269" s="129"/>
      <c r="B269" s="147"/>
      <c r="C269" s="15" t="s">
        <v>22</v>
      </c>
      <c r="D269" s="15">
        <v>3113.7620234460001</v>
      </c>
      <c r="E269" s="21">
        <v>0.29931200000000002</v>
      </c>
      <c r="F269" s="15">
        <f t="shared" si="41"/>
        <v>3114.0613354460002</v>
      </c>
      <c r="G269" s="15">
        <v>-600.24192497599995</v>
      </c>
      <c r="H269" s="15">
        <v>303.52379088800001</v>
      </c>
      <c r="I269" s="15">
        <v>21033.199348334001</v>
      </c>
      <c r="J269" s="15" t="str">
        <f t="shared" si="45"/>
        <v/>
      </c>
      <c r="K269" s="21">
        <f t="shared" si="42"/>
        <v>14.805457238689932</v>
      </c>
      <c r="L269" s="54"/>
      <c r="M269" s="54"/>
      <c r="N269" s="54"/>
      <c r="O269" s="54"/>
      <c r="P269" s="54"/>
      <c r="Q269" s="54"/>
      <c r="R269" s="109"/>
      <c r="S269" s="109"/>
      <c r="T269" s="109"/>
      <c r="U269" s="109"/>
      <c r="V269" s="109"/>
    </row>
    <row r="270" spans="1:22" ht="11.25" customHeight="1">
      <c r="A270" s="129"/>
      <c r="B270" s="147"/>
      <c r="C270" s="15" t="s">
        <v>23</v>
      </c>
      <c r="D270" s="15">
        <v>2862.0862255259999</v>
      </c>
      <c r="E270" s="21">
        <v>0.288387</v>
      </c>
      <c r="F270" s="15">
        <f t="shared" si="41"/>
        <v>2862.374612526</v>
      </c>
      <c r="G270" s="15">
        <v>-679.70917919199997</v>
      </c>
      <c r="H270" s="15">
        <v>314.35098405000002</v>
      </c>
      <c r="I270" s="15">
        <v>17508.183724576</v>
      </c>
      <c r="J270" s="15" t="str">
        <f t="shared" si="45"/>
        <v/>
      </c>
      <c r="K270" s="21">
        <f t="shared" si="42"/>
        <v>16.348780990389791</v>
      </c>
      <c r="L270" s="54"/>
      <c r="M270" s="54"/>
      <c r="N270" s="54"/>
      <c r="O270" s="54"/>
      <c r="P270" s="54"/>
      <c r="Q270" s="54"/>
      <c r="R270" s="109"/>
      <c r="S270" s="109"/>
      <c r="T270" s="109"/>
      <c r="U270" s="109"/>
      <c r="V270" s="109"/>
    </row>
    <row r="271" spans="1:22" ht="11.25" customHeight="1">
      <c r="A271" s="129"/>
      <c r="B271" s="147"/>
      <c r="C271" s="15" t="s">
        <v>22</v>
      </c>
      <c r="D271" s="15">
        <v>2859.971565626</v>
      </c>
      <c r="E271" s="21">
        <v>0.28846300000000002</v>
      </c>
      <c r="F271" s="15">
        <f t="shared" si="41"/>
        <v>2860.2600286259999</v>
      </c>
      <c r="G271" s="15">
        <v>-366.54343990900003</v>
      </c>
      <c r="H271" s="15">
        <v>243.63992918599999</v>
      </c>
      <c r="I271" s="15">
        <v>17990.955721811999</v>
      </c>
      <c r="J271" s="15" t="str">
        <f t="shared" si="45"/>
        <v/>
      </c>
      <c r="K271" s="21">
        <f t="shared" si="42"/>
        <v>15.898321761518527</v>
      </c>
      <c r="L271" s="54"/>
      <c r="M271" s="54"/>
      <c r="N271" s="54"/>
      <c r="O271" s="54"/>
      <c r="P271" s="54"/>
      <c r="Q271" s="54"/>
      <c r="R271" s="109"/>
      <c r="S271" s="109"/>
      <c r="T271" s="109"/>
      <c r="U271" s="109"/>
      <c r="V271" s="109"/>
    </row>
    <row r="272" spans="1:22" ht="11.25" customHeight="1">
      <c r="A272" s="129"/>
      <c r="B272" s="147"/>
      <c r="C272" s="15" t="s">
        <v>24</v>
      </c>
      <c r="D272" s="15">
        <v>2262.29681415</v>
      </c>
      <c r="E272" s="21">
        <v>0.27233300000000005</v>
      </c>
      <c r="F272" s="15">
        <f t="shared" si="41"/>
        <v>2262.5691471499999</v>
      </c>
      <c r="G272" s="15">
        <v>-213.878454</v>
      </c>
      <c r="H272" s="15">
        <v>152.39581989600001</v>
      </c>
      <c r="I272" s="15">
        <v>19295.357342046002</v>
      </c>
      <c r="J272" s="15" t="str">
        <f t="shared" si="45"/>
        <v/>
      </c>
      <c r="K272" s="21">
        <f t="shared" si="42"/>
        <v>11.725976912693374</v>
      </c>
      <c r="L272" s="54"/>
      <c r="M272" s="54"/>
      <c r="N272" s="54"/>
      <c r="O272" s="54"/>
      <c r="P272" s="54"/>
      <c r="Q272" s="54"/>
      <c r="R272" s="109"/>
      <c r="S272" s="109"/>
      <c r="T272" s="109"/>
      <c r="U272" s="109"/>
      <c r="V272" s="109"/>
    </row>
    <row r="273" spans="1:22" ht="11.25" customHeight="1">
      <c r="A273" s="129"/>
      <c r="B273" s="147"/>
      <c r="C273" s="15" t="s">
        <v>24</v>
      </c>
      <c r="D273" s="15">
        <v>1836.876773208</v>
      </c>
      <c r="E273" s="21">
        <v>0.29030099999999998</v>
      </c>
      <c r="F273" s="15">
        <f t="shared" si="41"/>
        <v>1837.167074208</v>
      </c>
      <c r="G273" s="15">
        <v>-303.17795204800001</v>
      </c>
      <c r="H273" s="15">
        <v>167.16093403400001</v>
      </c>
      <c r="I273" s="15">
        <v>23945.935229242001</v>
      </c>
      <c r="J273" s="15" t="str">
        <f t="shared" si="45"/>
        <v/>
      </c>
      <c r="K273" s="21">
        <f t="shared" si="42"/>
        <v>7.6721458427921876</v>
      </c>
      <c r="L273" s="54"/>
      <c r="M273" s="54"/>
      <c r="N273" s="54"/>
      <c r="O273" s="54"/>
      <c r="P273" s="54"/>
      <c r="Q273" s="54"/>
      <c r="R273" s="109"/>
      <c r="S273" s="109"/>
      <c r="T273" s="109"/>
      <c r="U273" s="109"/>
      <c r="V273" s="109"/>
    </row>
    <row r="274" spans="1:22" ht="11.25" customHeight="1">
      <c r="A274" s="129"/>
      <c r="B274" s="147"/>
      <c r="C274" s="15" t="s">
        <v>23</v>
      </c>
      <c r="D274" s="15">
        <v>1886.0039274440001</v>
      </c>
      <c r="E274" s="21">
        <v>0.29413899999999998</v>
      </c>
      <c r="F274" s="15">
        <f t="shared" si="41"/>
        <v>1886.2980664440001</v>
      </c>
      <c r="G274" s="15">
        <v>-259.28085923999998</v>
      </c>
      <c r="H274" s="15">
        <v>158.85512119999999</v>
      </c>
      <c r="I274" s="15">
        <v>22558.757474644</v>
      </c>
      <c r="J274" s="15" t="str">
        <f t="shared" si="45"/>
        <v/>
      </c>
      <c r="K274" s="21">
        <f t="shared" si="42"/>
        <v>8.3617108281083095</v>
      </c>
      <c r="L274" s="54"/>
      <c r="M274" s="54"/>
      <c r="N274" s="54"/>
      <c r="O274" s="54"/>
      <c r="P274" s="54"/>
      <c r="Q274" s="54"/>
      <c r="R274" s="109"/>
      <c r="S274" s="109"/>
      <c r="T274" s="109"/>
      <c r="U274" s="109"/>
      <c r="V274" s="109"/>
    </row>
    <row r="275" spans="1:22" ht="11.25" customHeight="1">
      <c r="A275" s="129"/>
      <c r="B275" s="147"/>
      <c r="C275" s="15" t="s">
        <v>25</v>
      </c>
      <c r="D275" s="15">
        <v>1678.3274013720002</v>
      </c>
      <c r="E275" s="21">
        <v>0.29165099999999999</v>
      </c>
      <c r="F275" s="15">
        <f t="shared" si="41"/>
        <v>1678.6190523720002</v>
      </c>
      <c r="G275" s="15">
        <v>-221.76098604799998</v>
      </c>
      <c r="H275" s="15">
        <v>187.668031348</v>
      </c>
      <c r="I275" s="15">
        <v>21346.779744719999</v>
      </c>
      <c r="J275" s="15" t="str">
        <f t="shared" si="45"/>
        <v/>
      </c>
      <c r="K275" s="21">
        <f t="shared" si="42"/>
        <v>7.8635703953763656</v>
      </c>
      <c r="L275" s="54"/>
      <c r="M275" s="54"/>
      <c r="N275" s="54"/>
      <c r="O275" s="54"/>
      <c r="P275" s="54"/>
      <c r="Q275" s="54"/>
      <c r="R275" s="109"/>
      <c r="S275" s="109"/>
      <c r="T275" s="109"/>
      <c r="U275" s="109"/>
      <c r="V275" s="109"/>
    </row>
    <row r="276" spans="1:22" ht="11.25" customHeight="1">
      <c r="A276" s="129"/>
      <c r="B276" s="147"/>
      <c r="C276" s="15" t="s">
        <v>26</v>
      </c>
      <c r="D276" s="15">
        <v>1892.9846669419999</v>
      </c>
      <c r="E276" s="21">
        <v>0.29936900000000005</v>
      </c>
      <c r="F276" s="15">
        <f t="shared" si="41"/>
        <v>1893.2840359419999</v>
      </c>
      <c r="G276" s="15">
        <v>-360.25418199999996</v>
      </c>
      <c r="H276" s="15">
        <v>229.96202238999999</v>
      </c>
      <c r="I276" s="15">
        <v>20927.093907332001</v>
      </c>
      <c r="J276" s="15" t="str">
        <f t="shared" si="45"/>
        <v/>
      </c>
      <c r="K276" s="21">
        <f t="shared" si="42"/>
        <v>9.0470470688654512</v>
      </c>
      <c r="L276" s="54"/>
      <c r="M276" s="54"/>
      <c r="N276" s="54"/>
      <c r="O276" s="54"/>
      <c r="P276" s="54"/>
      <c r="Q276" s="54"/>
      <c r="R276" s="109"/>
      <c r="S276" s="109"/>
      <c r="T276" s="109"/>
      <c r="U276" s="109"/>
      <c r="V276" s="109"/>
    </row>
    <row r="277" spans="1:22" ht="11.25" customHeight="1">
      <c r="A277" s="129"/>
      <c r="B277" s="147"/>
      <c r="C277" s="15" t="s">
        <v>27</v>
      </c>
      <c r="D277" s="15">
        <v>2459.7328362960002</v>
      </c>
      <c r="E277" s="21">
        <v>0.28527600000000003</v>
      </c>
      <c r="F277" s="15">
        <f t="shared" si="41"/>
        <v>2460.0181122960003</v>
      </c>
      <c r="G277" s="15">
        <v>-296.43321600000002</v>
      </c>
      <c r="H277" s="15">
        <v>205.997806862</v>
      </c>
      <c r="I277" s="15">
        <v>19893.769198157999</v>
      </c>
      <c r="J277" s="15" t="str">
        <f t="shared" si="45"/>
        <v/>
      </c>
      <c r="K277" s="21">
        <f t="shared" si="42"/>
        <v>12.3657718544547</v>
      </c>
      <c r="L277" s="54"/>
      <c r="M277" s="54"/>
      <c r="N277" s="54"/>
      <c r="O277" s="54"/>
      <c r="P277" s="54"/>
      <c r="Q277" s="54"/>
      <c r="R277" s="109"/>
      <c r="S277" s="109"/>
      <c r="T277" s="109"/>
      <c r="U277" s="109"/>
      <c r="V277" s="109"/>
    </row>
    <row r="278" spans="1:22" ht="11.25" customHeight="1">
      <c r="A278" s="129"/>
      <c r="B278" s="148"/>
      <c r="C278" s="19" t="s">
        <v>28</v>
      </c>
      <c r="D278" s="19">
        <v>3191.3531995479998</v>
      </c>
      <c r="E278" s="22">
        <v>0.29958100000000004</v>
      </c>
      <c r="F278" s="19">
        <f t="shared" si="41"/>
        <v>3191.652780548</v>
      </c>
      <c r="G278" s="19">
        <v>-528.06515300000001</v>
      </c>
      <c r="H278" s="19">
        <v>320.93024189800002</v>
      </c>
      <c r="I278" s="19">
        <v>23751.781713445998</v>
      </c>
      <c r="J278" s="19" t="str">
        <f>IF(F278=MAX($F$267:$F$278),F278,"")</f>
        <v/>
      </c>
      <c r="K278" s="22">
        <f t="shared" si="42"/>
        <v>13.437529946400568</v>
      </c>
      <c r="L278" s="54"/>
      <c r="M278" s="54"/>
      <c r="N278" s="54"/>
      <c r="O278" s="54"/>
      <c r="P278" s="54"/>
      <c r="Q278" s="54"/>
      <c r="R278" s="54"/>
    </row>
    <row r="279" spans="1:22" ht="11.25" customHeight="1">
      <c r="A279" s="129"/>
      <c r="B279" s="46"/>
      <c r="N279" s="111"/>
    </row>
    <row r="280" spans="1:22" ht="11.25" customHeight="1">
      <c r="A280" s="129"/>
      <c r="B280" s="46"/>
      <c r="D280" s="15">
        <v>1000</v>
      </c>
      <c r="L280"/>
      <c r="M280"/>
      <c r="N280" s="111"/>
    </row>
    <row r="281" spans="1:22" ht="11.25" customHeight="1">
      <c r="B281" s="13" t="s">
        <v>151</v>
      </c>
      <c r="J281" s="50">
        <f>J267/J266-1</f>
        <v>-0.19563646400322388</v>
      </c>
      <c r="N281" s="111"/>
    </row>
    <row r="282" spans="1:22" ht="11.25" customHeight="1">
      <c r="B282" s="55" t="s">
        <v>58</v>
      </c>
      <c r="C282" s="20" t="s">
        <v>57</v>
      </c>
      <c r="J282" s="144"/>
      <c r="N282" s="111"/>
    </row>
    <row r="283" spans="1:22" ht="11.25" customHeight="1">
      <c r="B283" s="14">
        <v>1</v>
      </c>
      <c r="C283" s="21">
        <v>12.19211595983028</v>
      </c>
      <c r="D283" s="125"/>
      <c r="E283" s="185"/>
      <c r="N283" s="111"/>
    </row>
    <row r="284" spans="1:22" ht="11.25" customHeight="1">
      <c r="B284" s="14">
        <v>2</v>
      </c>
      <c r="C284" s="21">
        <v>11.171939469146153</v>
      </c>
      <c r="D284" s="130"/>
      <c r="E284" s="185"/>
      <c r="J284" s="50"/>
      <c r="N284" s="111"/>
    </row>
    <row r="285" spans="1:22" ht="11.25" customHeight="1">
      <c r="B285" s="14">
        <v>3</v>
      </c>
      <c r="C285" s="21">
        <v>10.193659801335022</v>
      </c>
      <c r="D285" s="130"/>
      <c r="E285" s="185"/>
      <c r="N285" s="111"/>
    </row>
    <row r="286" spans="1:22" ht="11.25" customHeight="1">
      <c r="B286" s="14">
        <v>4</v>
      </c>
      <c r="C286" s="21">
        <v>9.7590059840729584</v>
      </c>
      <c r="D286" s="130"/>
      <c r="E286" s="185"/>
      <c r="N286" s="111"/>
    </row>
    <row r="287" spans="1:22" ht="11.25" customHeight="1">
      <c r="B287" s="14">
        <v>5</v>
      </c>
      <c r="C287" s="21">
        <v>9.6781559397812345</v>
      </c>
      <c r="D287" s="130"/>
      <c r="E287" s="185"/>
      <c r="N287" s="111"/>
    </row>
    <row r="288" spans="1:22" ht="11.25" customHeight="1">
      <c r="B288" s="14">
        <v>6</v>
      </c>
      <c r="C288" s="21">
        <v>10.044785120894607</v>
      </c>
      <c r="D288" s="130"/>
      <c r="E288" s="185"/>
      <c r="N288" s="111"/>
    </row>
    <row r="289" spans="2:14" ht="11.25" customHeight="1">
      <c r="B289" s="14">
        <v>7</v>
      </c>
      <c r="C289" s="21">
        <v>11.485380884016811</v>
      </c>
      <c r="D289" s="130"/>
      <c r="E289" s="185"/>
      <c r="N289" s="111"/>
    </row>
    <row r="290" spans="2:14" ht="11.25" customHeight="1">
      <c r="B290" s="14">
        <v>8</v>
      </c>
      <c r="C290" s="21">
        <v>13.310333292461921</v>
      </c>
      <c r="D290" s="130"/>
      <c r="E290" s="185"/>
      <c r="N290" s="111"/>
    </row>
    <row r="291" spans="2:14" ht="11.25" customHeight="1">
      <c r="B291" s="14">
        <v>9</v>
      </c>
      <c r="C291" s="21">
        <v>14.126446661612112</v>
      </c>
      <c r="D291" s="130"/>
      <c r="E291" s="185"/>
      <c r="N291" s="50"/>
    </row>
    <row r="292" spans="2:14" ht="11.25" customHeight="1">
      <c r="B292" s="14">
        <v>10</v>
      </c>
      <c r="C292" s="21">
        <v>13.862903844210438</v>
      </c>
      <c r="D292" s="130"/>
      <c r="E292" s="185"/>
      <c r="N292" s="50"/>
    </row>
    <row r="293" spans="2:14" ht="11.25" customHeight="1">
      <c r="B293" s="14">
        <v>11</v>
      </c>
      <c r="C293" s="21">
        <v>12.939676210040565</v>
      </c>
      <c r="D293" s="130"/>
      <c r="E293" s="185"/>
      <c r="N293" s="50"/>
    </row>
    <row r="294" spans="2:14" ht="11.25" customHeight="1">
      <c r="B294" s="14">
        <v>12</v>
      </c>
      <c r="C294" s="21">
        <v>12.037944996845621</v>
      </c>
      <c r="D294" s="130"/>
      <c r="E294" s="185"/>
      <c r="N294" s="50"/>
    </row>
    <row r="295" spans="2:14" ht="11.25" customHeight="1">
      <c r="B295" s="14">
        <v>13</v>
      </c>
      <c r="C295" s="21">
        <v>11.424315387061437</v>
      </c>
      <c r="D295" s="130"/>
      <c r="E295" s="185"/>
      <c r="N295" s="112"/>
    </row>
    <row r="296" spans="2:14" ht="11.25" customHeight="1">
      <c r="B296" s="14">
        <v>14</v>
      </c>
      <c r="C296" s="21">
        <v>10.873071748546176</v>
      </c>
      <c r="D296" s="130"/>
      <c r="E296" s="185"/>
      <c r="N296" s="50"/>
    </row>
    <row r="297" spans="2:14" ht="11.25" customHeight="1">
      <c r="B297" s="14">
        <v>15</v>
      </c>
      <c r="C297" s="21">
        <v>10.253131020915934</v>
      </c>
      <c r="D297" s="130"/>
      <c r="E297" s="185"/>
      <c r="N297" s="50"/>
    </row>
    <row r="298" spans="2:14" ht="11.25" customHeight="1">
      <c r="B298" s="14">
        <v>16</v>
      </c>
      <c r="C298" s="21">
        <v>9.8193339726742028</v>
      </c>
      <c r="D298" s="130"/>
      <c r="E298" s="185"/>
      <c r="N298" s="50"/>
    </row>
    <row r="299" spans="2:14" ht="11.25" customHeight="1">
      <c r="B299" s="14">
        <v>17</v>
      </c>
      <c r="C299" s="21">
        <v>10.141379290159559</v>
      </c>
      <c r="D299" s="130"/>
      <c r="E299" s="185"/>
      <c r="N299" s="50"/>
    </row>
    <row r="300" spans="2:14" ht="11.25" customHeight="1">
      <c r="B300" s="14">
        <v>18</v>
      </c>
      <c r="C300" s="21">
        <v>11.480937871834849</v>
      </c>
      <c r="D300" s="130"/>
      <c r="E300" s="185"/>
      <c r="N300" s="50"/>
    </row>
    <row r="301" spans="2:14" ht="11.25" customHeight="1">
      <c r="B301" s="14">
        <v>19</v>
      </c>
      <c r="C301" s="21">
        <v>13.272462379186251</v>
      </c>
      <c r="D301" s="130"/>
      <c r="E301" s="185"/>
      <c r="N301" s="50"/>
    </row>
    <row r="302" spans="2:14" ht="11.25" customHeight="1">
      <c r="B302" s="14">
        <v>20</v>
      </c>
      <c r="C302" s="21">
        <v>15.089120362597452</v>
      </c>
      <c r="D302" s="130"/>
      <c r="E302" s="185"/>
      <c r="N302" s="50"/>
    </row>
    <row r="303" spans="2:14" ht="11.25" customHeight="1">
      <c r="B303" s="14">
        <v>21</v>
      </c>
      <c r="C303" s="21">
        <v>16.470600363877779</v>
      </c>
      <c r="D303" s="130"/>
      <c r="E303" s="185"/>
    </row>
    <row r="304" spans="2:14" ht="11.25" customHeight="1">
      <c r="B304" s="14">
        <v>22</v>
      </c>
      <c r="C304" s="21">
        <v>16.724713596321308</v>
      </c>
      <c r="D304" s="130"/>
      <c r="E304" s="185"/>
    </row>
    <row r="305" spans="1:5" ht="11.25" customHeight="1">
      <c r="B305" s="14">
        <v>23</v>
      </c>
      <c r="C305" s="21">
        <v>15.668839873204211</v>
      </c>
      <c r="D305" s="130"/>
      <c r="E305" s="185"/>
    </row>
    <row r="306" spans="1:5" ht="11.25" customHeight="1">
      <c r="B306" s="150">
        <v>24</v>
      </c>
      <c r="C306" s="151">
        <v>13.692842405294543</v>
      </c>
      <c r="D306" s="130"/>
      <c r="E306" s="185"/>
    </row>
    <row r="307" spans="1:5" ht="11.25" customHeight="1">
      <c r="A307" s="125"/>
      <c r="E307" s="185"/>
    </row>
  </sheetData>
  <sortState xmlns:xlrd2="http://schemas.microsoft.com/office/spreadsheetml/2017/richdata2" ref="G90:H108">
    <sortCondition descending="1" ref="H90:H108"/>
  </sortState>
  <mergeCells count="12">
    <mergeCell ref="K217:K218"/>
    <mergeCell ref="D153:J153"/>
    <mergeCell ref="F132:F133"/>
    <mergeCell ref="G132:G133"/>
    <mergeCell ref="H132:H133"/>
    <mergeCell ref="I132:I133"/>
    <mergeCell ref="C132:E132"/>
    <mergeCell ref="J217:J218"/>
    <mergeCell ref="I217:I218"/>
    <mergeCell ref="H217:H218"/>
    <mergeCell ref="G217:G218"/>
    <mergeCell ref="D217:F217"/>
  </mergeCells>
  <conditionalFormatting sqref="E46">
    <cfRule type="cellIs" dxfId="13" priority="19" operator="notEqual">
      <formula>0</formula>
    </cfRule>
  </conditionalFormatting>
  <conditionalFormatting sqref="F108">
    <cfRule type="cellIs" dxfId="12" priority="18" operator="notEqual">
      <formula>0</formula>
    </cfRule>
  </conditionalFormatting>
  <conditionalFormatting sqref="F109">
    <cfRule type="cellIs" dxfId="11" priority="17" operator="notEqual">
      <formula>0</formula>
    </cfRule>
  </conditionalFormatting>
  <conditionalFormatting sqref="N219:P219 S219">
    <cfRule type="cellIs" dxfId="10" priority="16" operator="notEqual">
      <formula>0</formula>
    </cfRule>
  </conditionalFormatting>
  <conditionalFormatting sqref="O231 S231">
    <cfRule type="cellIs" dxfId="9" priority="15" operator="notEqual">
      <formula>0</formula>
    </cfRule>
  </conditionalFormatting>
  <conditionalFormatting sqref="O243:S243">
    <cfRule type="cellIs" dxfId="8" priority="14" operator="notEqual">
      <formula>0</formula>
    </cfRule>
  </conditionalFormatting>
  <conditionalFormatting sqref="O255:S255">
    <cfRule type="cellIs" dxfId="7" priority="12" operator="notEqual">
      <formula>0</formula>
    </cfRule>
  </conditionalFormatting>
  <conditionalFormatting sqref="O267:S267">
    <cfRule type="cellIs" dxfId="6" priority="11" operator="notEqual">
      <formula>0</formula>
    </cfRule>
  </conditionalFormatting>
  <conditionalFormatting sqref="N155:N215">
    <cfRule type="cellIs" dxfId="5" priority="10" operator="notEqual">
      <formula>0</formula>
    </cfRule>
  </conditionalFormatting>
  <conditionalFormatting sqref="N231">
    <cfRule type="cellIs" dxfId="4" priority="9" operator="notEqual">
      <formula>0</formula>
    </cfRule>
  </conditionalFormatting>
  <conditionalFormatting sqref="N243">
    <cfRule type="cellIs" dxfId="3" priority="8" operator="notEqual">
      <formula>0</formula>
    </cfRule>
  </conditionalFormatting>
  <conditionalFormatting sqref="N255">
    <cfRule type="cellIs" dxfId="2" priority="7" operator="notEqual">
      <formula>0</formula>
    </cfRule>
  </conditionalFormatting>
  <conditionalFormatting sqref="P231">
    <cfRule type="cellIs" dxfId="1" priority="4" operator="notEqual">
      <formula>0</formula>
    </cfRule>
  </conditionalFormatting>
  <conditionalFormatting sqref="N267">
    <cfRule type="cellIs" dxfId="0" priority="1" operator="notEqual">
      <formula>0</formula>
    </cfRule>
  </conditionalFormatting>
  <hyperlinks>
    <hyperlink ref="B3" location="Indice!A1" display="Indice!A1" xr:uid="{00000000-0004-0000-1200-000000000000}"/>
  </hyperlinks>
  <pageMargins left="0.7" right="0.7" top="0.75" bottom="0.75" header="0.3" footer="0.3"/>
  <pageSetup paperSize="9" orientation="portrait" r:id="rId1"/>
  <ignoredErrors>
    <ignoredError sqref="E150 L220:M230 L271:M277 O270:R270 O278:R278 C109:D109 O269:R269 L256:L266 L219 L255 E23 L238:M242 L231:M231 L244:L254 L243 L268:M268 L267 M267 M243 M244:M254 M255 M256:M266 O243:S243 O267 S256:S266 O255 S244:S254 O220:P230 O219 O231 S220:S230 R267:S267 M219 E86 S231 L232:M237 O256:R266 O271:R277 O238:R242 O268:R268 O244:R254 O232:P237 N256:N266 N232:N237 N220:N230 N244:N254 N268 N238:N242 N269 N270 N271:N277 N219 N278 N243 N255 N231 N267 E7:E22 E70:E85 Q255:S25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C1:U28"/>
  <sheetViews>
    <sheetView showGridLines="0" showRowColHeaders="0" showOutlineSymbols="0" zoomScaleNormal="100" workbookViewId="0">
      <selection activeCell="I9" sqref="I9"/>
    </sheetView>
  </sheetViews>
  <sheetFormatPr baseColWidth="10" defaultRowHeight="10"/>
  <cols>
    <col min="1" max="1" width="0.1796875" style="3" customWidth="1"/>
    <col min="2" max="2" width="2.54296875" style="3" customWidth="1"/>
    <col min="3" max="3" width="23.54296875" style="3" customWidth="1"/>
    <col min="4" max="4" width="1.453125" style="4" customWidth="1"/>
    <col min="5" max="5" width="105.54296875" style="3" customWidth="1"/>
    <col min="6" max="8" width="6.81640625" style="3" customWidth="1"/>
    <col min="9" max="10" width="6.453125" style="3" customWidth="1"/>
    <col min="11" max="11" width="6.81640625" style="3" customWidth="1"/>
    <col min="12" max="14" width="6.453125" style="3" customWidth="1"/>
    <col min="15" max="15" width="6.81640625" style="3" customWidth="1"/>
    <col min="16" max="22" width="6.453125" style="3" customWidth="1"/>
    <col min="23" max="23" width="7.453125" style="3" customWidth="1"/>
    <col min="24" max="256" width="11.453125" style="3"/>
    <col min="257" max="257" width="0.1796875" style="3" customWidth="1"/>
    <col min="258" max="258" width="2.54296875" style="3" customWidth="1"/>
    <col min="259" max="259" width="15.453125" style="3" customWidth="1"/>
    <col min="260" max="260" width="1.453125" style="3" customWidth="1"/>
    <col min="261" max="261" width="71.453125" style="3" customWidth="1"/>
    <col min="262" max="264" width="6.81640625" style="3" customWidth="1"/>
    <col min="265" max="266" width="6.453125" style="3" customWidth="1"/>
    <col min="267" max="267" width="6.81640625" style="3" customWidth="1"/>
    <col min="268" max="270" width="6.453125" style="3" customWidth="1"/>
    <col min="271" max="271" width="6.81640625" style="3" customWidth="1"/>
    <col min="272" max="278" width="6.453125" style="3" customWidth="1"/>
    <col min="279" max="279" width="7.453125" style="3" customWidth="1"/>
    <col min="280" max="512" width="11.453125" style="3"/>
    <col min="513" max="513" width="0.1796875" style="3" customWidth="1"/>
    <col min="514" max="514" width="2.54296875" style="3" customWidth="1"/>
    <col min="515" max="515" width="15.453125" style="3" customWidth="1"/>
    <col min="516" max="516" width="1.453125" style="3" customWidth="1"/>
    <col min="517" max="517" width="71.453125" style="3" customWidth="1"/>
    <col min="518" max="520" width="6.81640625" style="3" customWidth="1"/>
    <col min="521" max="522" width="6.453125" style="3" customWidth="1"/>
    <col min="523" max="523" width="6.81640625" style="3" customWidth="1"/>
    <col min="524" max="526" width="6.453125" style="3" customWidth="1"/>
    <col min="527" max="527" width="6.81640625" style="3" customWidth="1"/>
    <col min="528" max="534" width="6.453125" style="3" customWidth="1"/>
    <col min="535" max="535" width="7.453125" style="3" customWidth="1"/>
    <col min="536" max="768" width="11.453125" style="3"/>
    <col min="769" max="769" width="0.1796875" style="3" customWidth="1"/>
    <col min="770" max="770" width="2.54296875" style="3" customWidth="1"/>
    <col min="771" max="771" width="15.453125" style="3" customWidth="1"/>
    <col min="772" max="772" width="1.453125" style="3" customWidth="1"/>
    <col min="773" max="773" width="71.453125" style="3" customWidth="1"/>
    <col min="774" max="776" width="6.81640625" style="3" customWidth="1"/>
    <col min="777" max="778" width="6.453125" style="3" customWidth="1"/>
    <col min="779" max="779" width="6.81640625" style="3" customWidth="1"/>
    <col min="780" max="782" width="6.453125" style="3" customWidth="1"/>
    <col min="783" max="783" width="6.81640625" style="3" customWidth="1"/>
    <col min="784" max="790" width="6.453125" style="3" customWidth="1"/>
    <col min="791" max="791" width="7.453125" style="3" customWidth="1"/>
    <col min="792" max="1024" width="11.453125" style="3"/>
    <col min="1025" max="1025" width="0.1796875" style="3" customWidth="1"/>
    <col min="1026" max="1026" width="2.54296875" style="3" customWidth="1"/>
    <col min="1027" max="1027" width="15.453125" style="3" customWidth="1"/>
    <col min="1028" max="1028" width="1.453125" style="3" customWidth="1"/>
    <col min="1029" max="1029" width="71.453125" style="3" customWidth="1"/>
    <col min="1030" max="1032" width="6.81640625" style="3" customWidth="1"/>
    <col min="1033" max="1034" width="6.453125" style="3" customWidth="1"/>
    <col min="1035" max="1035" width="6.81640625" style="3" customWidth="1"/>
    <col min="1036" max="1038" width="6.453125" style="3" customWidth="1"/>
    <col min="1039" max="1039" width="6.81640625" style="3" customWidth="1"/>
    <col min="1040" max="1046" width="6.453125" style="3" customWidth="1"/>
    <col min="1047" max="1047" width="7.453125" style="3" customWidth="1"/>
    <col min="1048" max="1280" width="11.453125" style="3"/>
    <col min="1281" max="1281" width="0.1796875" style="3" customWidth="1"/>
    <col min="1282" max="1282" width="2.54296875" style="3" customWidth="1"/>
    <col min="1283" max="1283" width="15.453125" style="3" customWidth="1"/>
    <col min="1284" max="1284" width="1.453125" style="3" customWidth="1"/>
    <col min="1285" max="1285" width="71.453125" style="3" customWidth="1"/>
    <col min="1286" max="1288" width="6.81640625" style="3" customWidth="1"/>
    <col min="1289" max="1290" width="6.453125" style="3" customWidth="1"/>
    <col min="1291" max="1291" width="6.81640625" style="3" customWidth="1"/>
    <col min="1292" max="1294" width="6.453125" style="3" customWidth="1"/>
    <col min="1295" max="1295" width="6.81640625" style="3" customWidth="1"/>
    <col min="1296" max="1302" width="6.453125" style="3" customWidth="1"/>
    <col min="1303" max="1303" width="7.453125" style="3" customWidth="1"/>
    <col min="1304" max="1536" width="11.453125" style="3"/>
    <col min="1537" max="1537" width="0.1796875" style="3" customWidth="1"/>
    <col min="1538" max="1538" width="2.54296875" style="3" customWidth="1"/>
    <col min="1539" max="1539" width="15.453125" style="3" customWidth="1"/>
    <col min="1540" max="1540" width="1.453125" style="3" customWidth="1"/>
    <col min="1541" max="1541" width="71.453125" style="3" customWidth="1"/>
    <col min="1542" max="1544" width="6.81640625" style="3" customWidth="1"/>
    <col min="1545" max="1546" width="6.453125" style="3" customWidth="1"/>
    <col min="1547" max="1547" width="6.81640625" style="3" customWidth="1"/>
    <col min="1548" max="1550" width="6.453125" style="3" customWidth="1"/>
    <col min="1551" max="1551" width="6.81640625" style="3" customWidth="1"/>
    <col min="1552" max="1558" width="6.453125" style="3" customWidth="1"/>
    <col min="1559" max="1559" width="7.453125" style="3" customWidth="1"/>
    <col min="1560" max="1792" width="11.453125" style="3"/>
    <col min="1793" max="1793" width="0.1796875" style="3" customWidth="1"/>
    <col min="1794" max="1794" width="2.54296875" style="3" customWidth="1"/>
    <col min="1795" max="1795" width="15.453125" style="3" customWidth="1"/>
    <col min="1796" max="1796" width="1.453125" style="3" customWidth="1"/>
    <col min="1797" max="1797" width="71.453125" style="3" customWidth="1"/>
    <col min="1798" max="1800" width="6.81640625" style="3" customWidth="1"/>
    <col min="1801" max="1802" width="6.453125" style="3" customWidth="1"/>
    <col min="1803" max="1803" width="6.81640625" style="3" customWidth="1"/>
    <col min="1804" max="1806" width="6.453125" style="3" customWidth="1"/>
    <col min="1807" max="1807" width="6.81640625" style="3" customWidth="1"/>
    <col min="1808" max="1814" width="6.453125" style="3" customWidth="1"/>
    <col min="1815" max="1815" width="7.453125" style="3" customWidth="1"/>
    <col min="1816" max="2048" width="11.453125" style="3"/>
    <col min="2049" max="2049" width="0.1796875" style="3" customWidth="1"/>
    <col min="2050" max="2050" width="2.54296875" style="3" customWidth="1"/>
    <col min="2051" max="2051" width="15.453125" style="3" customWidth="1"/>
    <col min="2052" max="2052" width="1.453125" style="3" customWidth="1"/>
    <col min="2053" max="2053" width="71.453125" style="3" customWidth="1"/>
    <col min="2054" max="2056" width="6.81640625" style="3" customWidth="1"/>
    <col min="2057" max="2058" width="6.453125" style="3" customWidth="1"/>
    <col min="2059" max="2059" width="6.81640625" style="3" customWidth="1"/>
    <col min="2060" max="2062" width="6.453125" style="3" customWidth="1"/>
    <col min="2063" max="2063" width="6.81640625" style="3" customWidth="1"/>
    <col min="2064" max="2070" width="6.453125" style="3" customWidth="1"/>
    <col min="2071" max="2071" width="7.453125" style="3" customWidth="1"/>
    <col min="2072" max="2304" width="11.453125" style="3"/>
    <col min="2305" max="2305" width="0.1796875" style="3" customWidth="1"/>
    <col min="2306" max="2306" width="2.54296875" style="3" customWidth="1"/>
    <col min="2307" max="2307" width="15.453125" style="3" customWidth="1"/>
    <col min="2308" max="2308" width="1.453125" style="3" customWidth="1"/>
    <col min="2309" max="2309" width="71.453125" style="3" customWidth="1"/>
    <col min="2310" max="2312" width="6.81640625" style="3" customWidth="1"/>
    <col min="2313" max="2314" width="6.453125" style="3" customWidth="1"/>
    <col min="2315" max="2315" width="6.81640625" style="3" customWidth="1"/>
    <col min="2316" max="2318" width="6.453125" style="3" customWidth="1"/>
    <col min="2319" max="2319" width="6.81640625" style="3" customWidth="1"/>
    <col min="2320" max="2326" width="6.453125" style="3" customWidth="1"/>
    <col min="2327" max="2327" width="7.453125" style="3" customWidth="1"/>
    <col min="2328" max="2560" width="11.453125" style="3"/>
    <col min="2561" max="2561" width="0.1796875" style="3" customWidth="1"/>
    <col min="2562" max="2562" width="2.54296875" style="3" customWidth="1"/>
    <col min="2563" max="2563" width="15.453125" style="3" customWidth="1"/>
    <col min="2564" max="2564" width="1.453125" style="3" customWidth="1"/>
    <col min="2565" max="2565" width="71.453125" style="3" customWidth="1"/>
    <col min="2566" max="2568" width="6.81640625" style="3" customWidth="1"/>
    <col min="2569" max="2570" width="6.453125" style="3" customWidth="1"/>
    <col min="2571" max="2571" width="6.81640625" style="3" customWidth="1"/>
    <col min="2572" max="2574" width="6.453125" style="3" customWidth="1"/>
    <col min="2575" max="2575" width="6.81640625" style="3" customWidth="1"/>
    <col min="2576" max="2582" width="6.453125" style="3" customWidth="1"/>
    <col min="2583" max="2583" width="7.453125" style="3" customWidth="1"/>
    <col min="2584" max="2816" width="11.453125" style="3"/>
    <col min="2817" max="2817" width="0.1796875" style="3" customWidth="1"/>
    <col min="2818" max="2818" width="2.54296875" style="3" customWidth="1"/>
    <col min="2819" max="2819" width="15.453125" style="3" customWidth="1"/>
    <col min="2820" max="2820" width="1.453125" style="3" customWidth="1"/>
    <col min="2821" max="2821" width="71.453125" style="3" customWidth="1"/>
    <col min="2822" max="2824" width="6.81640625" style="3" customWidth="1"/>
    <col min="2825" max="2826" width="6.453125" style="3" customWidth="1"/>
    <col min="2827" max="2827" width="6.81640625" style="3" customWidth="1"/>
    <col min="2828" max="2830" width="6.453125" style="3" customWidth="1"/>
    <col min="2831" max="2831" width="6.81640625" style="3" customWidth="1"/>
    <col min="2832" max="2838" width="6.453125" style="3" customWidth="1"/>
    <col min="2839" max="2839" width="7.453125" style="3" customWidth="1"/>
    <col min="2840" max="3072" width="11.453125" style="3"/>
    <col min="3073" max="3073" width="0.1796875" style="3" customWidth="1"/>
    <col min="3074" max="3074" width="2.54296875" style="3" customWidth="1"/>
    <col min="3075" max="3075" width="15.453125" style="3" customWidth="1"/>
    <col min="3076" max="3076" width="1.453125" style="3" customWidth="1"/>
    <col min="3077" max="3077" width="71.453125" style="3" customWidth="1"/>
    <col min="3078" max="3080" width="6.81640625" style="3" customWidth="1"/>
    <col min="3081" max="3082" width="6.453125" style="3" customWidth="1"/>
    <col min="3083" max="3083" width="6.81640625" style="3" customWidth="1"/>
    <col min="3084" max="3086" width="6.453125" style="3" customWidth="1"/>
    <col min="3087" max="3087" width="6.81640625" style="3" customWidth="1"/>
    <col min="3088" max="3094" width="6.453125" style="3" customWidth="1"/>
    <col min="3095" max="3095" width="7.453125" style="3" customWidth="1"/>
    <col min="3096" max="3328" width="11.453125" style="3"/>
    <col min="3329" max="3329" width="0.1796875" style="3" customWidth="1"/>
    <col min="3330" max="3330" width="2.54296875" style="3" customWidth="1"/>
    <col min="3331" max="3331" width="15.453125" style="3" customWidth="1"/>
    <col min="3332" max="3332" width="1.453125" style="3" customWidth="1"/>
    <col min="3333" max="3333" width="71.453125" style="3" customWidth="1"/>
    <col min="3334" max="3336" width="6.81640625" style="3" customWidth="1"/>
    <col min="3337" max="3338" width="6.453125" style="3" customWidth="1"/>
    <col min="3339" max="3339" width="6.81640625" style="3" customWidth="1"/>
    <col min="3340" max="3342" width="6.453125" style="3" customWidth="1"/>
    <col min="3343" max="3343" width="6.81640625" style="3" customWidth="1"/>
    <col min="3344" max="3350" width="6.453125" style="3" customWidth="1"/>
    <col min="3351" max="3351" width="7.453125" style="3" customWidth="1"/>
    <col min="3352" max="3584" width="11.453125" style="3"/>
    <col min="3585" max="3585" width="0.1796875" style="3" customWidth="1"/>
    <col min="3586" max="3586" width="2.54296875" style="3" customWidth="1"/>
    <col min="3587" max="3587" width="15.453125" style="3" customWidth="1"/>
    <col min="3588" max="3588" width="1.453125" style="3" customWidth="1"/>
    <col min="3589" max="3589" width="71.453125" style="3" customWidth="1"/>
    <col min="3590" max="3592" width="6.81640625" style="3" customWidth="1"/>
    <col min="3593" max="3594" width="6.453125" style="3" customWidth="1"/>
    <col min="3595" max="3595" width="6.81640625" style="3" customWidth="1"/>
    <col min="3596" max="3598" width="6.453125" style="3" customWidth="1"/>
    <col min="3599" max="3599" width="6.81640625" style="3" customWidth="1"/>
    <col min="3600" max="3606" width="6.453125" style="3" customWidth="1"/>
    <col min="3607" max="3607" width="7.453125" style="3" customWidth="1"/>
    <col min="3608" max="3840" width="11.453125" style="3"/>
    <col min="3841" max="3841" width="0.1796875" style="3" customWidth="1"/>
    <col min="3842" max="3842" width="2.54296875" style="3" customWidth="1"/>
    <col min="3843" max="3843" width="15.453125" style="3" customWidth="1"/>
    <col min="3844" max="3844" width="1.453125" style="3" customWidth="1"/>
    <col min="3845" max="3845" width="71.453125" style="3" customWidth="1"/>
    <col min="3846" max="3848" width="6.81640625" style="3" customWidth="1"/>
    <col min="3849" max="3850" width="6.453125" style="3" customWidth="1"/>
    <col min="3851" max="3851" width="6.81640625" style="3" customWidth="1"/>
    <col min="3852" max="3854" width="6.453125" style="3" customWidth="1"/>
    <col min="3855" max="3855" width="6.81640625" style="3" customWidth="1"/>
    <col min="3856" max="3862" width="6.453125" style="3" customWidth="1"/>
    <col min="3863" max="3863" width="7.453125" style="3" customWidth="1"/>
    <col min="3864" max="4096" width="11.453125" style="3"/>
    <col min="4097" max="4097" width="0.1796875" style="3" customWidth="1"/>
    <col min="4098" max="4098" width="2.54296875" style="3" customWidth="1"/>
    <col min="4099" max="4099" width="15.453125" style="3" customWidth="1"/>
    <col min="4100" max="4100" width="1.453125" style="3" customWidth="1"/>
    <col min="4101" max="4101" width="71.453125" style="3" customWidth="1"/>
    <col min="4102" max="4104" width="6.81640625" style="3" customWidth="1"/>
    <col min="4105" max="4106" width="6.453125" style="3" customWidth="1"/>
    <col min="4107" max="4107" width="6.81640625" style="3" customWidth="1"/>
    <col min="4108" max="4110" width="6.453125" style="3" customWidth="1"/>
    <col min="4111" max="4111" width="6.81640625" style="3" customWidth="1"/>
    <col min="4112" max="4118" width="6.453125" style="3" customWidth="1"/>
    <col min="4119" max="4119" width="7.453125" style="3" customWidth="1"/>
    <col min="4120" max="4352" width="11.453125" style="3"/>
    <col min="4353" max="4353" width="0.1796875" style="3" customWidth="1"/>
    <col min="4354" max="4354" width="2.54296875" style="3" customWidth="1"/>
    <col min="4355" max="4355" width="15.453125" style="3" customWidth="1"/>
    <col min="4356" max="4356" width="1.453125" style="3" customWidth="1"/>
    <col min="4357" max="4357" width="71.453125" style="3" customWidth="1"/>
    <col min="4358" max="4360" width="6.81640625" style="3" customWidth="1"/>
    <col min="4361" max="4362" width="6.453125" style="3" customWidth="1"/>
    <col min="4363" max="4363" width="6.81640625" style="3" customWidth="1"/>
    <col min="4364" max="4366" width="6.453125" style="3" customWidth="1"/>
    <col min="4367" max="4367" width="6.81640625" style="3" customWidth="1"/>
    <col min="4368" max="4374" width="6.453125" style="3" customWidth="1"/>
    <col min="4375" max="4375" width="7.453125" style="3" customWidth="1"/>
    <col min="4376" max="4608" width="11.453125" style="3"/>
    <col min="4609" max="4609" width="0.1796875" style="3" customWidth="1"/>
    <col min="4610" max="4610" width="2.54296875" style="3" customWidth="1"/>
    <col min="4611" max="4611" width="15.453125" style="3" customWidth="1"/>
    <col min="4612" max="4612" width="1.453125" style="3" customWidth="1"/>
    <col min="4613" max="4613" width="71.453125" style="3" customWidth="1"/>
    <col min="4614" max="4616" width="6.81640625" style="3" customWidth="1"/>
    <col min="4617" max="4618" width="6.453125" style="3" customWidth="1"/>
    <col min="4619" max="4619" width="6.81640625" style="3" customWidth="1"/>
    <col min="4620" max="4622" width="6.453125" style="3" customWidth="1"/>
    <col min="4623" max="4623" width="6.81640625" style="3" customWidth="1"/>
    <col min="4624" max="4630" width="6.453125" style="3" customWidth="1"/>
    <col min="4631" max="4631" width="7.453125" style="3" customWidth="1"/>
    <col min="4632" max="4864" width="11.453125" style="3"/>
    <col min="4865" max="4865" width="0.1796875" style="3" customWidth="1"/>
    <col min="4866" max="4866" width="2.54296875" style="3" customWidth="1"/>
    <col min="4867" max="4867" width="15.453125" style="3" customWidth="1"/>
    <col min="4868" max="4868" width="1.453125" style="3" customWidth="1"/>
    <col min="4869" max="4869" width="71.453125" style="3" customWidth="1"/>
    <col min="4870" max="4872" width="6.81640625" style="3" customWidth="1"/>
    <col min="4873" max="4874" width="6.453125" style="3" customWidth="1"/>
    <col min="4875" max="4875" width="6.81640625" style="3" customWidth="1"/>
    <col min="4876" max="4878" width="6.453125" style="3" customWidth="1"/>
    <col min="4879" max="4879" width="6.81640625" style="3" customWidth="1"/>
    <col min="4880" max="4886" width="6.453125" style="3" customWidth="1"/>
    <col min="4887" max="4887" width="7.453125" style="3" customWidth="1"/>
    <col min="4888" max="5120" width="11.453125" style="3"/>
    <col min="5121" max="5121" width="0.1796875" style="3" customWidth="1"/>
    <col min="5122" max="5122" width="2.54296875" style="3" customWidth="1"/>
    <col min="5123" max="5123" width="15.453125" style="3" customWidth="1"/>
    <col min="5124" max="5124" width="1.453125" style="3" customWidth="1"/>
    <col min="5125" max="5125" width="71.453125" style="3" customWidth="1"/>
    <col min="5126" max="5128" width="6.81640625" style="3" customWidth="1"/>
    <col min="5129" max="5130" width="6.453125" style="3" customWidth="1"/>
    <col min="5131" max="5131" width="6.81640625" style="3" customWidth="1"/>
    <col min="5132" max="5134" width="6.453125" style="3" customWidth="1"/>
    <col min="5135" max="5135" width="6.81640625" style="3" customWidth="1"/>
    <col min="5136" max="5142" width="6.453125" style="3" customWidth="1"/>
    <col min="5143" max="5143" width="7.453125" style="3" customWidth="1"/>
    <col min="5144" max="5376" width="11.453125" style="3"/>
    <col min="5377" max="5377" width="0.1796875" style="3" customWidth="1"/>
    <col min="5378" max="5378" width="2.54296875" style="3" customWidth="1"/>
    <col min="5379" max="5379" width="15.453125" style="3" customWidth="1"/>
    <col min="5380" max="5380" width="1.453125" style="3" customWidth="1"/>
    <col min="5381" max="5381" width="71.453125" style="3" customWidth="1"/>
    <col min="5382" max="5384" width="6.81640625" style="3" customWidth="1"/>
    <col min="5385" max="5386" width="6.453125" style="3" customWidth="1"/>
    <col min="5387" max="5387" width="6.81640625" style="3" customWidth="1"/>
    <col min="5388" max="5390" width="6.453125" style="3" customWidth="1"/>
    <col min="5391" max="5391" width="6.81640625" style="3" customWidth="1"/>
    <col min="5392" max="5398" width="6.453125" style="3" customWidth="1"/>
    <col min="5399" max="5399" width="7.453125" style="3" customWidth="1"/>
    <col min="5400" max="5632" width="11.453125" style="3"/>
    <col min="5633" max="5633" width="0.1796875" style="3" customWidth="1"/>
    <col min="5634" max="5634" width="2.54296875" style="3" customWidth="1"/>
    <col min="5635" max="5635" width="15.453125" style="3" customWidth="1"/>
    <col min="5636" max="5636" width="1.453125" style="3" customWidth="1"/>
    <col min="5637" max="5637" width="71.453125" style="3" customWidth="1"/>
    <col min="5638" max="5640" width="6.81640625" style="3" customWidth="1"/>
    <col min="5641" max="5642" width="6.453125" style="3" customWidth="1"/>
    <col min="5643" max="5643" width="6.81640625" style="3" customWidth="1"/>
    <col min="5644" max="5646" width="6.453125" style="3" customWidth="1"/>
    <col min="5647" max="5647" width="6.81640625" style="3" customWidth="1"/>
    <col min="5648" max="5654" width="6.453125" style="3" customWidth="1"/>
    <col min="5655" max="5655" width="7.453125" style="3" customWidth="1"/>
    <col min="5656" max="5888" width="11.453125" style="3"/>
    <col min="5889" max="5889" width="0.1796875" style="3" customWidth="1"/>
    <col min="5890" max="5890" width="2.54296875" style="3" customWidth="1"/>
    <col min="5891" max="5891" width="15.453125" style="3" customWidth="1"/>
    <col min="5892" max="5892" width="1.453125" style="3" customWidth="1"/>
    <col min="5893" max="5893" width="71.453125" style="3" customWidth="1"/>
    <col min="5894" max="5896" width="6.81640625" style="3" customWidth="1"/>
    <col min="5897" max="5898" width="6.453125" style="3" customWidth="1"/>
    <col min="5899" max="5899" width="6.81640625" style="3" customWidth="1"/>
    <col min="5900" max="5902" width="6.453125" style="3" customWidth="1"/>
    <col min="5903" max="5903" width="6.81640625" style="3" customWidth="1"/>
    <col min="5904" max="5910" width="6.453125" style="3" customWidth="1"/>
    <col min="5911" max="5911" width="7.453125" style="3" customWidth="1"/>
    <col min="5912" max="6144" width="11.453125" style="3"/>
    <col min="6145" max="6145" width="0.1796875" style="3" customWidth="1"/>
    <col min="6146" max="6146" width="2.54296875" style="3" customWidth="1"/>
    <col min="6147" max="6147" width="15.453125" style="3" customWidth="1"/>
    <col min="6148" max="6148" width="1.453125" style="3" customWidth="1"/>
    <col min="6149" max="6149" width="71.453125" style="3" customWidth="1"/>
    <col min="6150" max="6152" width="6.81640625" style="3" customWidth="1"/>
    <col min="6153" max="6154" width="6.453125" style="3" customWidth="1"/>
    <col min="6155" max="6155" width="6.81640625" style="3" customWidth="1"/>
    <col min="6156" max="6158" width="6.453125" style="3" customWidth="1"/>
    <col min="6159" max="6159" width="6.81640625" style="3" customWidth="1"/>
    <col min="6160" max="6166" width="6.453125" style="3" customWidth="1"/>
    <col min="6167" max="6167" width="7.453125" style="3" customWidth="1"/>
    <col min="6168" max="6400" width="11.453125" style="3"/>
    <col min="6401" max="6401" width="0.1796875" style="3" customWidth="1"/>
    <col min="6402" max="6402" width="2.54296875" style="3" customWidth="1"/>
    <col min="6403" max="6403" width="15.453125" style="3" customWidth="1"/>
    <col min="6404" max="6404" width="1.453125" style="3" customWidth="1"/>
    <col min="6405" max="6405" width="71.453125" style="3" customWidth="1"/>
    <col min="6406" max="6408" width="6.81640625" style="3" customWidth="1"/>
    <col min="6409" max="6410" width="6.453125" style="3" customWidth="1"/>
    <col min="6411" max="6411" width="6.81640625" style="3" customWidth="1"/>
    <col min="6412" max="6414" width="6.453125" style="3" customWidth="1"/>
    <col min="6415" max="6415" width="6.81640625" style="3" customWidth="1"/>
    <col min="6416" max="6422" width="6.453125" style="3" customWidth="1"/>
    <col min="6423" max="6423" width="7.453125" style="3" customWidth="1"/>
    <col min="6424" max="6656" width="11.453125" style="3"/>
    <col min="6657" max="6657" width="0.1796875" style="3" customWidth="1"/>
    <col min="6658" max="6658" width="2.54296875" style="3" customWidth="1"/>
    <col min="6659" max="6659" width="15.453125" style="3" customWidth="1"/>
    <col min="6660" max="6660" width="1.453125" style="3" customWidth="1"/>
    <col min="6661" max="6661" width="71.453125" style="3" customWidth="1"/>
    <col min="6662" max="6664" width="6.81640625" style="3" customWidth="1"/>
    <col min="6665" max="6666" width="6.453125" style="3" customWidth="1"/>
    <col min="6667" max="6667" width="6.81640625" style="3" customWidth="1"/>
    <col min="6668" max="6670" width="6.453125" style="3" customWidth="1"/>
    <col min="6671" max="6671" width="6.81640625" style="3" customWidth="1"/>
    <col min="6672" max="6678" width="6.453125" style="3" customWidth="1"/>
    <col min="6679" max="6679" width="7.453125" style="3" customWidth="1"/>
    <col min="6680" max="6912" width="11.453125" style="3"/>
    <col min="6913" max="6913" width="0.1796875" style="3" customWidth="1"/>
    <col min="6914" max="6914" width="2.54296875" style="3" customWidth="1"/>
    <col min="6915" max="6915" width="15.453125" style="3" customWidth="1"/>
    <col min="6916" max="6916" width="1.453125" style="3" customWidth="1"/>
    <col min="6917" max="6917" width="71.453125" style="3" customWidth="1"/>
    <col min="6918" max="6920" width="6.81640625" style="3" customWidth="1"/>
    <col min="6921" max="6922" width="6.453125" style="3" customWidth="1"/>
    <col min="6923" max="6923" width="6.81640625" style="3" customWidth="1"/>
    <col min="6924" max="6926" width="6.453125" style="3" customWidth="1"/>
    <col min="6927" max="6927" width="6.81640625" style="3" customWidth="1"/>
    <col min="6928" max="6934" width="6.453125" style="3" customWidth="1"/>
    <col min="6935" max="6935" width="7.453125" style="3" customWidth="1"/>
    <col min="6936" max="7168" width="11.453125" style="3"/>
    <col min="7169" max="7169" width="0.1796875" style="3" customWidth="1"/>
    <col min="7170" max="7170" width="2.54296875" style="3" customWidth="1"/>
    <col min="7171" max="7171" width="15.453125" style="3" customWidth="1"/>
    <col min="7172" max="7172" width="1.453125" style="3" customWidth="1"/>
    <col min="7173" max="7173" width="71.453125" style="3" customWidth="1"/>
    <col min="7174" max="7176" width="6.81640625" style="3" customWidth="1"/>
    <col min="7177" max="7178" width="6.453125" style="3" customWidth="1"/>
    <col min="7179" max="7179" width="6.81640625" style="3" customWidth="1"/>
    <col min="7180" max="7182" width="6.453125" style="3" customWidth="1"/>
    <col min="7183" max="7183" width="6.81640625" style="3" customWidth="1"/>
    <col min="7184" max="7190" width="6.453125" style="3" customWidth="1"/>
    <col min="7191" max="7191" width="7.453125" style="3" customWidth="1"/>
    <col min="7192" max="7424" width="11.453125" style="3"/>
    <col min="7425" max="7425" width="0.1796875" style="3" customWidth="1"/>
    <col min="7426" max="7426" width="2.54296875" style="3" customWidth="1"/>
    <col min="7427" max="7427" width="15.453125" style="3" customWidth="1"/>
    <col min="7428" max="7428" width="1.453125" style="3" customWidth="1"/>
    <col min="7429" max="7429" width="71.453125" style="3" customWidth="1"/>
    <col min="7430" max="7432" width="6.81640625" style="3" customWidth="1"/>
    <col min="7433" max="7434" width="6.453125" style="3" customWidth="1"/>
    <col min="7435" max="7435" width="6.81640625" style="3" customWidth="1"/>
    <col min="7436" max="7438" width="6.453125" style="3" customWidth="1"/>
    <col min="7439" max="7439" width="6.81640625" style="3" customWidth="1"/>
    <col min="7440" max="7446" width="6.453125" style="3" customWidth="1"/>
    <col min="7447" max="7447" width="7.453125" style="3" customWidth="1"/>
    <col min="7448" max="7680" width="11.453125" style="3"/>
    <col min="7681" max="7681" width="0.1796875" style="3" customWidth="1"/>
    <col min="7682" max="7682" width="2.54296875" style="3" customWidth="1"/>
    <col min="7683" max="7683" width="15.453125" style="3" customWidth="1"/>
    <col min="7684" max="7684" width="1.453125" style="3" customWidth="1"/>
    <col min="7685" max="7685" width="71.453125" style="3" customWidth="1"/>
    <col min="7686" max="7688" width="6.81640625" style="3" customWidth="1"/>
    <col min="7689" max="7690" width="6.453125" style="3" customWidth="1"/>
    <col min="7691" max="7691" width="6.81640625" style="3" customWidth="1"/>
    <col min="7692" max="7694" width="6.453125" style="3" customWidth="1"/>
    <col min="7695" max="7695" width="6.81640625" style="3" customWidth="1"/>
    <col min="7696" max="7702" width="6.453125" style="3" customWidth="1"/>
    <col min="7703" max="7703" width="7.453125" style="3" customWidth="1"/>
    <col min="7704" max="7936" width="11.453125" style="3"/>
    <col min="7937" max="7937" width="0.1796875" style="3" customWidth="1"/>
    <col min="7938" max="7938" width="2.54296875" style="3" customWidth="1"/>
    <col min="7939" max="7939" width="15.453125" style="3" customWidth="1"/>
    <col min="7940" max="7940" width="1.453125" style="3" customWidth="1"/>
    <col min="7941" max="7941" width="71.453125" style="3" customWidth="1"/>
    <col min="7942" max="7944" width="6.81640625" style="3" customWidth="1"/>
    <col min="7945" max="7946" width="6.453125" style="3" customWidth="1"/>
    <col min="7947" max="7947" width="6.81640625" style="3" customWidth="1"/>
    <col min="7948" max="7950" width="6.453125" style="3" customWidth="1"/>
    <col min="7951" max="7951" width="6.81640625" style="3" customWidth="1"/>
    <col min="7952" max="7958" width="6.453125" style="3" customWidth="1"/>
    <col min="7959" max="7959" width="7.453125" style="3" customWidth="1"/>
    <col min="7960" max="8192" width="11.453125" style="3"/>
    <col min="8193" max="8193" width="0.1796875" style="3" customWidth="1"/>
    <col min="8194" max="8194" width="2.54296875" style="3" customWidth="1"/>
    <col min="8195" max="8195" width="15.453125" style="3" customWidth="1"/>
    <col min="8196" max="8196" width="1.453125" style="3" customWidth="1"/>
    <col min="8197" max="8197" width="71.453125" style="3" customWidth="1"/>
    <col min="8198" max="8200" width="6.81640625" style="3" customWidth="1"/>
    <col min="8201" max="8202" width="6.453125" style="3" customWidth="1"/>
    <col min="8203" max="8203" width="6.81640625" style="3" customWidth="1"/>
    <col min="8204" max="8206" width="6.453125" style="3" customWidth="1"/>
    <col min="8207" max="8207" width="6.81640625" style="3" customWidth="1"/>
    <col min="8208" max="8214" width="6.453125" style="3" customWidth="1"/>
    <col min="8215" max="8215" width="7.453125" style="3" customWidth="1"/>
    <col min="8216" max="8448" width="11.453125" style="3"/>
    <col min="8449" max="8449" width="0.1796875" style="3" customWidth="1"/>
    <col min="8450" max="8450" width="2.54296875" style="3" customWidth="1"/>
    <col min="8451" max="8451" width="15.453125" style="3" customWidth="1"/>
    <col min="8452" max="8452" width="1.453125" style="3" customWidth="1"/>
    <col min="8453" max="8453" width="71.453125" style="3" customWidth="1"/>
    <col min="8454" max="8456" width="6.81640625" style="3" customWidth="1"/>
    <col min="8457" max="8458" width="6.453125" style="3" customWidth="1"/>
    <col min="8459" max="8459" width="6.81640625" style="3" customWidth="1"/>
    <col min="8460" max="8462" width="6.453125" style="3" customWidth="1"/>
    <col min="8463" max="8463" width="6.81640625" style="3" customWidth="1"/>
    <col min="8464" max="8470" width="6.453125" style="3" customWidth="1"/>
    <col min="8471" max="8471" width="7.453125" style="3" customWidth="1"/>
    <col min="8472" max="8704" width="11.453125" style="3"/>
    <col min="8705" max="8705" width="0.1796875" style="3" customWidth="1"/>
    <col min="8706" max="8706" width="2.54296875" style="3" customWidth="1"/>
    <col min="8707" max="8707" width="15.453125" style="3" customWidth="1"/>
    <col min="8708" max="8708" width="1.453125" style="3" customWidth="1"/>
    <col min="8709" max="8709" width="71.453125" style="3" customWidth="1"/>
    <col min="8710" max="8712" width="6.81640625" style="3" customWidth="1"/>
    <col min="8713" max="8714" width="6.453125" style="3" customWidth="1"/>
    <col min="8715" max="8715" width="6.81640625" style="3" customWidth="1"/>
    <col min="8716" max="8718" width="6.453125" style="3" customWidth="1"/>
    <col min="8719" max="8719" width="6.81640625" style="3" customWidth="1"/>
    <col min="8720" max="8726" width="6.453125" style="3" customWidth="1"/>
    <col min="8727" max="8727" width="7.453125" style="3" customWidth="1"/>
    <col min="8728" max="8960" width="11.453125" style="3"/>
    <col min="8961" max="8961" width="0.1796875" style="3" customWidth="1"/>
    <col min="8962" max="8962" width="2.54296875" style="3" customWidth="1"/>
    <col min="8963" max="8963" width="15.453125" style="3" customWidth="1"/>
    <col min="8964" max="8964" width="1.453125" style="3" customWidth="1"/>
    <col min="8965" max="8965" width="71.453125" style="3" customWidth="1"/>
    <col min="8966" max="8968" width="6.81640625" style="3" customWidth="1"/>
    <col min="8969" max="8970" width="6.453125" style="3" customWidth="1"/>
    <col min="8971" max="8971" width="6.81640625" style="3" customWidth="1"/>
    <col min="8972" max="8974" width="6.453125" style="3" customWidth="1"/>
    <col min="8975" max="8975" width="6.81640625" style="3" customWidth="1"/>
    <col min="8976" max="8982" width="6.453125" style="3" customWidth="1"/>
    <col min="8983" max="8983" width="7.453125" style="3" customWidth="1"/>
    <col min="8984" max="9216" width="11.453125" style="3"/>
    <col min="9217" max="9217" width="0.1796875" style="3" customWidth="1"/>
    <col min="9218" max="9218" width="2.54296875" style="3" customWidth="1"/>
    <col min="9219" max="9219" width="15.453125" style="3" customWidth="1"/>
    <col min="9220" max="9220" width="1.453125" style="3" customWidth="1"/>
    <col min="9221" max="9221" width="71.453125" style="3" customWidth="1"/>
    <col min="9222" max="9224" width="6.81640625" style="3" customWidth="1"/>
    <col min="9225" max="9226" width="6.453125" style="3" customWidth="1"/>
    <col min="9227" max="9227" width="6.81640625" style="3" customWidth="1"/>
    <col min="9228" max="9230" width="6.453125" style="3" customWidth="1"/>
    <col min="9231" max="9231" width="6.81640625" style="3" customWidth="1"/>
    <col min="9232" max="9238" width="6.453125" style="3" customWidth="1"/>
    <col min="9239" max="9239" width="7.453125" style="3" customWidth="1"/>
    <col min="9240" max="9472" width="11.453125" style="3"/>
    <col min="9473" max="9473" width="0.1796875" style="3" customWidth="1"/>
    <col min="9474" max="9474" width="2.54296875" style="3" customWidth="1"/>
    <col min="9475" max="9475" width="15.453125" style="3" customWidth="1"/>
    <col min="9476" max="9476" width="1.453125" style="3" customWidth="1"/>
    <col min="9477" max="9477" width="71.453125" style="3" customWidth="1"/>
    <col min="9478" max="9480" width="6.81640625" style="3" customWidth="1"/>
    <col min="9481" max="9482" width="6.453125" style="3" customWidth="1"/>
    <col min="9483" max="9483" width="6.81640625" style="3" customWidth="1"/>
    <col min="9484" max="9486" width="6.453125" style="3" customWidth="1"/>
    <col min="9487" max="9487" width="6.81640625" style="3" customWidth="1"/>
    <col min="9488" max="9494" width="6.453125" style="3" customWidth="1"/>
    <col min="9495" max="9495" width="7.453125" style="3" customWidth="1"/>
    <col min="9496" max="9728" width="11.453125" style="3"/>
    <col min="9729" max="9729" width="0.1796875" style="3" customWidth="1"/>
    <col min="9730" max="9730" width="2.54296875" style="3" customWidth="1"/>
    <col min="9731" max="9731" width="15.453125" style="3" customWidth="1"/>
    <col min="9732" max="9732" width="1.453125" style="3" customWidth="1"/>
    <col min="9733" max="9733" width="71.453125" style="3" customWidth="1"/>
    <col min="9734" max="9736" width="6.81640625" style="3" customWidth="1"/>
    <col min="9737" max="9738" width="6.453125" style="3" customWidth="1"/>
    <col min="9739" max="9739" width="6.81640625" style="3" customWidth="1"/>
    <col min="9740" max="9742" width="6.453125" style="3" customWidth="1"/>
    <col min="9743" max="9743" width="6.81640625" style="3" customWidth="1"/>
    <col min="9744" max="9750" width="6.453125" style="3" customWidth="1"/>
    <col min="9751" max="9751" width="7.453125" style="3" customWidth="1"/>
    <col min="9752" max="9984" width="11.453125" style="3"/>
    <col min="9985" max="9985" width="0.1796875" style="3" customWidth="1"/>
    <col min="9986" max="9986" width="2.54296875" style="3" customWidth="1"/>
    <col min="9987" max="9987" width="15.453125" style="3" customWidth="1"/>
    <col min="9988" max="9988" width="1.453125" style="3" customWidth="1"/>
    <col min="9989" max="9989" width="71.453125" style="3" customWidth="1"/>
    <col min="9990" max="9992" width="6.81640625" style="3" customWidth="1"/>
    <col min="9993" max="9994" width="6.453125" style="3" customWidth="1"/>
    <col min="9995" max="9995" width="6.81640625" style="3" customWidth="1"/>
    <col min="9996" max="9998" width="6.453125" style="3" customWidth="1"/>
    <col min="9999" max="9999" width="6.81640625" style="3" customWidth="1"/>
    <col min="10000" max="10006" width="6.453125" style="3" customWidth="1"/>
    <col min="10007" max="10007" width="7.453125" style="3" customWidth="1"/>
    <col min="10008" max="10240" width="11.453125" style="3"/>
    <col min="10241" max="10241" width="0.1796875" style="3" customWidth="1"/>
    <col min="10242" max="10242" width="2.54296875" style="3" customWidth="1"/>
    <col min="10243" max="10243" width="15.453125" style="3" customWidth="1"/>
    <col min="10244" max="10244" width="1.453125" style="3" customWidth="1"/>
    <col min="10245" max="10245" width="71.453125" style="3" customWidth="1"/>
    <col min="10246" max="10248" width="6.81640625" style="3" customWidth="1"/>
    <col min="10249" max="10250" width="6.453125" style="3" customWidth="1"/>
    <col min="10251" max="10251" width="6.81640625" style="3" customWidth="1"/>
    <col min="10252" max="10254" width="6.453125" style="3" customWidth="1"/>
    <col min="10255" max="10255" width="6.81640625" style="3" customWidth="1"/>
    <col min="10256" max="10262" width="6.453125" style="3" customWidth="1"/>
    <col min="10263" max="10263" width="7.453125" style="3" customWidth="1"/>
    <col min="10264" max="10496" width="11.453125" style="3"/>
    <col min="10497" max="10497" width="0.1796875" style="3" customWidth="1"/>
    <col min="10498" max="10498" width="2.54296875" style="3" customWidth="1"/>
    <col min="10499" max="10499" width="15.453125" style="3" customWidth="1"/>
    <col min="10500" max="10500" width="1.453125" style="3" customWidth="1"/>
    <col min="10501" max="10501" width="71.453125" style="3" customWidth="1"/>
    <col min="10502" max="10504" width="6.81640625" style="3" customWidth="1"/>
    <col min="10505" max="10506" width="6.453125" style="3" customWidth="1"/>
    <col min="10507" max="10507" width="6.81640625" style="3" customWidth="1"/>
    <col min="10508" max="10510" width="6.453125" style="3" customWidth="1"/>
    <col min="10511" max="10511" width="6.81640625" style="3" customWidth="1"/>
    <col min="10512" max="10518" width="6.453125" style="3" customWidth="1"/>
    <col min="10519" max="10519" width="7.453125" style="3" customWidth="1"/>
    <col min="10520" max="10752" width="11.453125" style="3"/>
    <col min="10753" max="10753" width="0.1796875" style="3" customWidth="1"/>
    <col min="10754" max="10754" width="2.54296875" style="3" customWidth="1"/>
    <col min="10755" max="10755" width="15.453125" style="3" customWidth="1"/>
    <col min="10756" max="10756" width="1.453125" style="3" customWidth="1"/>
    <col min="10757" max="10757" width="71.453125" style="3" customWidth="1"/>
    <col min="10758" max="10760" width="6.81640625" style="3" customWidth="1"/>
    <col min="10761" max="10762" width="6.453125" style="3" customWidth="1"/>
    <col min="10763" max="10763" width="6.81640625" style="3" customWidth="1"/>
    <col min="10764" max="10766" width="6.453125" style="3" customWidth="1"/>
    <col min="10767" max="10767" width="6.81640625" style="3" customWidth="1"/>
    <col min="10768" max="10774" width="6.453125" style="3" customWidth="1"/>
    <col min="10775" max="10775" width="7.453125" style="3" customWidth="1"/>
    <col min="10776" max="11008" width="11.453125" style="3"/>
    <col min="11009" max="11009" width="0.1796875" style="3" customWidth="1"/>
    <col min="11010" max="11010" width="2.54296875" style="3" customWidth="1"/>
    <col min="11011" max="11011" width="15.453125" style="3" customWidth="1"/>
    <col min="11012" max="11012" width="1.453125" style="3" customWidth="1"/>
    <col min="11013" max="11013" width="71.453125" style="3" customWidth="1"/>
    <col min="11014" max="11016" width="6.81640625" style="3" customWidth="1"/>
    <col min="11017" max="11018" width="6.453125" style="3" customWidth="1"/>
    <col min="11019" max="11019" width="6.81640625" style="3" customWidth="1"/>
    <col min="11020" max="11022" width="6.453125" style="3" customWidth="1"/>
    <col min="11023" max="11023" width="6.81640625" style="3" customWidth="1"/>
    <col min="11024" max="11030" width="6.453125" style="3" customWidth="1"/>
    <col min="11031" max="11031" width="7.453125" style="3" customWidth="1"/>
    <col min="11032" max="11264" width="11.453125" style="3"/>
    <col min="11265" max="11265" width="0.1796875" style="3" customWidth="1"/>
    <col min="11266" max="11266" width="2.54296875" style="3" customWidth="1"/>
    <col min="11267" max="11267" width="15.453125" style="3" customWidth="1"/>
    <col min="11268" max="11268" width="1.453125" style="3" customWidth="1"/>
    <col min="11269" max="11269" width="71.453125" style="3" customWidth="1"/>
    <col min="11270" max="11272" width="6.81640625" style="3" customWidth="1"/>
    <col min="11273" max="11274" width="6.453125" style="3" customWidth="1"/>
    <col min="11275" max="11275" width="6.81640625" style="3" customWidth="1"/>
    <col min="11276" max="11278" width="6.453125" style="3" customWidth="1"/>
    <col min="11279" max="11279" width="6.81640625" style="3" customWidth="1"/>
    <col min="11280" max="11286" width="6.453125" style="3" customWidth="1"/>
    <col min="11287" max="11287" width="7.453125" style="3" customWidth="1"/>
    <col min="11288" max="11520" width="11.453125" style="3"/>
    <col min="11521" max="11521" width="0.1796875" style="3" customWidth="1"/>
    <col min="11522" max="11522" width="2.54296875" style="3" customWidth="1"/>
    <col min="11523" max="11523" width="15.453125" style="3" customWidth="1"/>
    <col min="11524" max="11524" width="1.453125" style="3" customWidth="1"/>
    <col min="11525" max="11525" width="71.453125" style="3" customWidth="1"/>
    <col min="11526" max="11528" width="6.81640625" style="3" customWidth="1"/>
    <col min="11529" max="11530" width="6.453125" style="3" customWidth="1"/>
    <col min="11531" max="11531" width="6.81640625" style="3" customWidth="1"/>
    <col min="11532" max="11534" width="6.453125" style="3" customWidth="1"/>
    <col min="11535" max="11535" width="6.81640625" style="3" customWidth="1"/>
    <col min="11536" max="11542" width="6.453125" style="3" customWidth="1"/>
    <col min="11543" max="11543" width="7.453125" style="3" customWidth="1"/>
    <col min="11544" max="11776" width="11.453125" style="3"/>
    <col min="11777" max="11777" width="0.1796875" style="3" customWidth="1"/>
    <col min="11778" max="11778" width="2.54296875" style="3" customWidth="1"/>
    <col min="11779" max="11779" width="15.453125" style="3" customWidth="1"/>
    <col min="11780" max="11780" width="1.453125" style="3" customWidth="1"/>
    <col min="11781" max="11781" width="71.453125" style="3" customWidth="1"/>
    <col min="11782" max="11784" width="6.81640625" style="3" customWidth="1"/>
    <col min="11785" max="11786" width="6.453125" style="3" customWidth="1"/>
    <col min="11787" max="11787" width="6.81640625" style="3" customWidth="1"/>
    <col min="11788" max="11790" width="6.453125" style="3" customWidth="1"/>
    <col min="11791" max="11791" width="6.81640625" style="3" customWidth="1"/>
    <col min="11792" max="11798" width="6.453125" style="3" customWidth="1"/>
    <col min="11799" max="11799" width="7.453125" style="3" customWidth="1"/>
    <col min="11800" max="12032" width="11.453125" style="3"/>
    <col min="12033" max="12033" width="0.1796875" style="3" customWidth="1"/>
    <col min="12034" max="12034" width="2.54296875" style="3" customWidth="1"/>
    <col min="12035" max="12035" width="15.453125" style="3" customWidth="1"/>
    <col min="12036" max="12036" width="1.453125" style="3" customWidth="1"/>
    <col min="12037" max="12037" width="71.453125" style="3" customWidth="1"/>
    <col min="12038" max="12040" width="6.81640625" style="3" customWidth="1"/>
    <col min="12041" max="12042" width="6.453125" style="3" customWidth="1"/>
    <col min="12043" max="12043" width="6.81640625" style="3" customWidth="1"/>
    <col min="12044" max="12046" width="6.453125" style="3" customWidth="1"/>
    <col min="12047" max="12047" width="6.81640625" style="3" customWidth="1"/>
    <col min="12048" max="12054" width="6.453125" style="3" customWidth="1"/>
    <col min="12055" max="12055" width="7.453125" style="3" customWidth="1"/>
    <col min="12056" max="12288" width="11.453125" style="3"/>
    <col min="12289" max="12289" width="0.1796875" style="3" customWidth="1"/>
    <col min="12290" max="12290" width="2.54296875" style="3" customWidth="1"/>
    <col min="12291" max="12291" width="15.453125" style="3" customWidth="1"/>
    <col min="12292" max="12292" width="1.453125" style="3" customWidth="1"/>
    <col min="12293" max="12293" width="71.453125" style="3" customWidth="1"/>
    <col min="12294" max="12296" width="6.81640625" style="3" customWidth="1"/>
    <col min="12297" max="12298" width="6.453125" style="3" customWidth="1"/>
    <col min="12299" max="12299" width="6.81640625" style="3" customWidth="1"/>
    <col min="12300" max="12302" width="6.453125" style="3" customWidth="1"/>
    <col min="12303" max="12303" width="6.81640625" style="3" customWidth="1"/>
    <col min="12304" max="12310" width="6.453125" style="3" customWidth="1"/>
    <col min="12311" max="12311" width="7.453125" style="3" customWidth="1"/>
    <col min="12312" max="12544" width="11.453125" style="3"/>
    <col min="12545" max="12545" width="0.1796875" style="3" customWidth="1"/>
    <col min="12546" max="12546" width="2.54296875" style="3" customWidth="1"/>
    <col min="12547" max="12547" width="15.453125" style="3" customWidth="1"/>
    <col min="12548" max="12548" width="1.453125" style="3" customWidth="1"/>
    <col min="12549" max="12549" width="71.453125" style="3" customWidth="1"/>
    <col min="12550" max="12552" width="6.81640625" style="3" customWidth="1"/>
    <col min="12553" max="12554" width="6.453125" style="3" customWidth="1"/>
    <col min="12555" max="12555" width="6.81640625" style="3" customWidth="1"/>
    <col min="12556" max="12558" width="6.453125" style="3" customWidth="1"/>
    <col min="12559" max="12559" width="6.81640625" style="3" customWidth="1"/>
    <col min="12560" max="12566" width="6.453125" style="3" customWidth="1"/>
    <col min="12567" max="12567" width="7.453125" style="3" customWidth="1"/>
    <col min="12568" max="12800" width="11.453125" style="3"/>
    <col min="12801" max="12801" width="0.1796875" style="3" customWidth="1"/>
    <col min="12802" max="12802" width="2.54296875" style="3" customWidth="1"/>
    <col min="12803" max="12803" width="15.453125" style="3" customWidth="1"/>
    <col min="12804" max="12804" width="1.453125" style="3" customWidth="1"/>
    <col min="12805" max="12805" width="71.453125" style="3" customWidth="1"/>
    <col min="12806" max="12808" width="6.81640625" style="3" customWidth="1"/>
    <col min="12809" max="12810" width="6.453125" style="3" customWidth="1"/>
    <col min="12811" max="12811" width="6.81640625" style="3" customWidth="1"/>
    <col min="12812" max="12814" width="6.453125" style="3" customWidth="1"/>
    <col min="12815" max="12815" width="6.81640625" style="3" customWidth="1"/>
    <col min="12816" max="12822" width="6.453125" style="3" customWidth="1"/>
    <col min="12823" max="12823" width="7.453125" style="3" customWidth="1"/>
    <col min="12824" max="13056" width="11.453125" style="3"/>
    <col min="13057" max="13057" width="0.1796875" style="3" customWidth="1"/>
    <col min="13058" max="13058" width="2.54296875" style="3" customWidth="1"/>
    <col min="13059" max="13059" width="15.453125" style="3" customWidth="1"/>
    <col min="13060" max="13060" width="1.453125" style="3" customWidth="1"/>
    <col min="13061" max="13061" width="71.453125" style="3" customWidth="1"/>
    <col min="13062" max="13064" width="6.81640625" style="3" customWidth="1"/>
    <col min="13065" max="13066" width="6.453125" style="3" customWidth="1"/>
    <col min="13067" max="13067" width="6.81640625" style="3" customWidth="1"/>
    <col min="13068" max="13070" width="6.453125" style="3" customWidth="1"/>
    <col min="13071" max="13071" width="6.81640625" style="3" customWidth="1"/>
    <col min="13072" max="13078" width="6.453125" style="3" customWidth="1"/>
    <col min="13079" max="13079" width="7.453125" style="3" customWidth="1"/>
    <col min="13080" max="13312" width="11.453125" style="3"/>
    <col min="13313" max="13313" width="0.1796875" style="3" customWidth="1"/>
    <col min="13314" max="13314" width="2.54296875" style="3" customWidth="1"/>
    <col min="13315" max="13315" width="15.453125" style="3" customWidth="1"/>
    <col min="13316" max="13316" width="1.453125" style="3" customWidth="1"/>
    <col min="13317" max="13317" width="71.453125" style="3" customWidth="1"/>
    <col min="13318" max="13320" width="6.81640625" style="3" customWidth="1"/>
    <col min="13321" max="13322" width="6.453125" style="3" customWidth="1"/>
    <col min="13323" max="13323" width="6.81640625" style="3" customWidth="1"/>
    <col min="13324" max="13326" width="6.453125" style="3" customWidth="1"/>
    <col min="13327" max="13327" width="6.81640625" style="3" customWidth="1"/>
    <col min="13328" max="13334" width="6.453125" style="3" customWidth="1"/>
    <col min="13335" max="13335" width="7.453125" style="3" customWidth="1"/>
    <col min="13336" max="13568" width="11.453125" style="3"/>
    <col min="13569" max="13569" width="0.1796875" style="3" customWidth="1"/>
    <col min="13570" max="13570" width="2.54296875" style="3" customWidth="1"/>
    <col min="13571" max="13571" width="15.453125" style="3" customWidth="1"/>
    <col min="13572" max="13572" width="1.453125" style="3" customWidth="1"/>
    <col min="13573" max="13573" width="71.453125" style="3" customWidth="1"/>
    <col min="13574" max="13576" width="6.81640625" style="3" customWidth="1"/>
    <col min="13577" max="13578" width="6.453125" style="3" customWidth="1"/>
    <col min="13579" max="13579" width="6.81640625" style="3" customWidth="1"/>
    <col min="13580" max="13582" width="6.453125" style="3" customWidth="1"/>
    <col min="13583" max="13583" width="6.81640625" style="3" customWidth="1"/>
    <col min="13584" max="13590" width="6.453125" style="3" customWidth="1"/>
    <col min="13591" max="13591" width="7.453125" style="3" customWidth="1"/>
    <col min="13592" max="13824" width="11.453125" style="3"/>
    <col min="13825" max="13825" width="0.1796875" style="3" customWidth="1"/>
    <col min="13826" max="13826" width="2.54296875" style="3" customWidth="1"/>
    <col min="13827" max="13827" width="15.453125" style="3" customWidth="1"/>
    <col min="13828" max="13828" width="1.453125" style="3" customWidth="1"/>
    <col min="13829" max="13829" width="71.453125" style="3" customWidth="1"/>
    <col min="13830" max="13832" width="6.81640625" style="3" customWidth="1"/>
    <col min="13833" max="13834" width="6.453125" style="3" customWidth="1"/>
    <col min="13835" max="13835" width="6.81640625" style="3" customWidth="1"/>
    <col min="13836" max="13838" width="6.453125" style="3" customWidth="1"/>
    <col min="13839" max="13839" width="6.81640625" style="3" customWidth="1"/>
    <col min="13840" max="13846" width="6.453125" style="3" customWidth="1"/>
    <col min="13847" max="13847" width="7.453125" style="3" customWidth="1"/>
    <col min="13848" max="14080" width="11.453125" style="3"/>
    <col min="14081" max="14081" width="0.1796875" style="3" customWidth="1"/>
    <col min="14082" max="14082" width="2.54296875" style="3" customWidth="1"/>
    <col min="14083" max="14083" width="15.453125" style="3" customWidth="1"/>
    <col min="14084" max="14084" width="1.453125" style="3" customWidth="1"/>
    <col min="14085" max="14085" width="71.453125" style="3" customWidth="1"/>
    <col min="14086" max="14088" width="6.81640625" style="3" customWidth="1"/>
    <col min="14089" max="14090" width="6.453125" style="3" customWidth="1"/>
    <col min="14091" max="14091" width="6.81640625" style="3" customWidth="1"/>
    <col min="14092" max="14094" width="6.453125" style="3" customWidth="1"/>
    <col min="14095" max="14095" width="6.81640625" style="3" customWidth="1"/>
    <col min="14096" max="14102" width="6.453125" style="3" customWidth="1"/>
    <col min="14103" max="14103" width="7.453125" style="3" customWidth="1"/>
    <col min="14104" max="14336" width="11.453125" style="3"/>
    <col min="14337" max="14337" width="0.1796875" style="3" customWidth="1"/>
    <col min="14338" max="14338" width="2.54296875" style="3" customWidth="1"/>
    <col min="14339" max="14339" width="15.453125" style="3" customWidth="1"/>
    <col min="14340" max="14340" width="1.453125" style="3" customWidth="1"/>
    <col min="14341" max="14341" width="71.453125" style="3" customWidth="1"/>
    <col min="14342" max="14344" width="6.81640625" style="3" customWidth="1"/>
    <col min="14345" max="14346" width="6.453125" style="3" customWidth="1"/>
    <col min="14347" max="14347" width="6.81640625" style="3" customWidth="1"/>
    <col min="14348" max="14350" width="6.453125" style="3" customWidth="1"/>
    <col min="14351" max="14351" width="6.81640625" style="3" customWidth="1"/>
    <col min="14352" max="14358" width="6.453125" style="3" customWidth="1"/>
    <col min="14359" max="14359" width="7.453125" style="3" customWidth="1"/>
    <col min="14360" max="14592" width="11.453125" style="3"/>
    <col min="14593" max="14593" width="0.1796875" style="3" customWidth="1"/>
    <col min="14594" max="14594" width="2.54296875" style="3" customWidth="1"/>
    <col min="14595" max="14595" width="15.453125" style="3" customWidth="1"/>
    <col min="14596" max="14596" width="1.453125" style="3" customWidth="1"/>
    <col min="14597" max="14597" width="71.453125" style="3" customWidth="1"/>
    <col min="14598" max="14600" width="6.81640625" style="3" customWidth="1"/>
    <col min="14601" max="14602" width="6.453125" style="3" customWidth="1"/>
    <col min="14603" max="14603" width="6.81640625" style="3" customWidth="1"/>
    <col min="14604" max="14606" width="6.453125" style="3" customWidth="1"/>
    <col min="14607" max="14607" width="6.81640625" style="3" customWidth="1"/>
    <col min="14608" max="14614" width="6.453125" style="3" customWidth="1"/>
    <col min="14615" max="14615" width="7.453125" style="3" customWidth="1"/>
    <col min="14616" max="14848" width="11.453125" style="3"/>
    <col min="14849" max="14849" width="0.1796875" style="3" customWidth="1"/>
    <col min="14850" max="14850" width="2.54296875" style="3" customWidth="1"/>
    <col min="14851" max="14851" width="15.453125" style="3" customWidth="1"/>
    <col min="14852" max="14852" width="1.453125" style="3" customWidth="1"/>
    <col min="14853" max="14853" width="71.453125" style="3" customWidth="1"/>
    <col min="14854" max="14856" width="6.81640625" style="3" customWidth="1"/>
    <col min="14857" max="14858" width="6.453125" style="3" customWidth="1"/>
    <col min="14859" max="14859" width="6.81640625" style="3" customWidth="1"/>
    <col min="14860" max="14862" width="6.453125" style="3" customWidth="1"/>
    <col min="14863" max="14863" width="6.81640625" style="3" customWidth="1"/>
    <col min="14864" max="14870" width="6.453125" style="3" customWidth="1"/>
    <col min="14871" max="14871" width="7.453125" style="3" customWidth="1"/>
    <col min="14872" max="15104" width="11.453125" style="3"/>
    <col min="15105" max="15105" width="0.1796875" style="3" customWidth="1"/>
    <col min="15106" max="15106" width="2.54296875" style="3" customWidth="1"/>
    <col min="15107" max="15107" width="15.453125" style="3" customWidth="1"/>
    <col min="15108" max="15108" width="1.453125" style="3" customWidth="1"/>
    <col min="15109" max="15109" width="71.453125" style="3" customWidth="1"/>
    <col min="15110" max="15112" width="6.81640625" style="3" customWidth="1"/>
    <col min="15113" max="15114" width="6.453125" style="3" customWidth="1"/>
    <col min="15115" max="15115" width="6.81640625" style="3" customWidth="1"/>
    <col min="15116" max="15118" width="6.453125" style="3" customWidth="1"/>
    <col min="15119" max="15119" width="6.81640625" style="3" customWidth="1"/>
    <col min="15120" max="15126" width="6.453125" style="3" customWidth="1"/>
    <col min="15127" max="15127" width="7.453125" style="3" customWidth="1"/>
    <col min="15128" max="15360" width="11.453125" style="3"/>
    <col min="15361" max="15361" width="0.1796875" style="3" customWidth="1"/>
    <col min="15362" max="15362" width="2.54296875" style="3" customWidth="1"/>
    <col min="15363" max="15363" width="15.453125" style="3" customWidth="1"/>
    <col min="15364" max="15364" width="1.453125" style="3" customWidth="1"/>
    <col min="15365" max="15365" width="71.453125" style="3" customWidth="1"/>
    <col min="15366" max="15368" width="6.81640625" style="3" customWidth="1"/>
    <col min="15369" max="15370" width="6.453125" style="3" customWidth="1"/>
    <col min="15371" max="15371" width="6.81640625" style="3" customWidth="1"/>
    <col min="15372" max="15374" width="6.453125" style="3" customWidth="1"/>
    <col min="15375" max="15375" width="6.81640625" style="3" customWidth="1"/>
    <col min="15376" max="15382" width="6.453125" style="3" customWidth="1"/>
    <col min="15383" max="15383" width="7.453125" style="3" customWidth="1"/>
    <col min="15384" max="15616" width="11.453125" style="3"/>
    <col min="15617" max="15617" width="0.1796875" style="3" customWidth="1"/>
    <col min="15618" max="15618" width="2.54296875" style="3" customWidth="1"/>
    <col min="15619" max="15619" width="15.453125" style="3" customWidth="1"/>
    <col min="15620" max="15620" width="1.453125" style="3" customWidth="1"/>
    <col min="15621" max="15621" width="71.453125" style="3" customWidth="1"/>
    <col min="15622" max="15624" width="6.81640625" style="3" customWidth="1"/>
    <col min="15625" max="15626" width="6.453125" style="3" customWidth="1"/>
    <col min="15627" max="15627" width="6.81640625" style="3" customWidth="1"/>
    <col min="15628" max="15630" width="6.453125" style="3" customWidth="1"/>
    <col min="15631" max="15631" width="6.81640625" style="3" customWidth="1"/>
    <col min="15632" max="15638" width="6.453125" style="3" customWidth="1"/>
    <col min="15639" max="15639" width="7.453125" style="3" customWidth="1"/>
    <col min="15640" max="15872" width="11.453125" style="3"/>
    <col min="15873" max="15873" width="0.1796875" style="3" customWidth="1"/>
    <col min="15874" max="15874" width="2.54296875" style="3" customWidth="1"/>
    <col min="15875" max="15875" width="15.453125" style="3" customWidth="1"/>
    <col min="15876" max="15876" width="1.453125" style="3" customWidth="1"/>
    <col min="15877" max="15877" width="71.453125" style="3" customWidth="1"/>
    <col min="15878" max="15880" width="6.81640625" style="3" customWidth="1"/>
    <col min="15881" max="15882" width="6.453125" style="3" customWidth="1"/>
    <col min="15883" max="15883" width="6.81640625" style="3" customWidth="1"/>
    <col min="15884" max="15886" width="6.453125" style="3" customWidth="1"/>
    <col min="15887" max="15887" width="6.81640625" style="3" customWidth="1"/>
    <col min="15888" max="15894" width="6.453125" style="3" customWidth="1"/>
    <col min="15895" max="15895" width="7.453125" style="3" customWidth="1"/>
    <col min="15896" max="16128" width="11.453125" style="3"/>
    <col min="16129" max="16129" width="0.1796875" style="3" customWidth="1"/>
    <col min="16130" max="16130" width="2.54296875" style="3" customWidth="1"/>
    <col min="16131" max="16131" width="15.453125" style="3" customWidth="1"/>
    <col min="16132" max="16132" width="1.453125" style="3" customWidth="1"/>
    <col min="16133" max="16133" width="71.453125" style="3" customWidth="1"/>
    <col min="16134" max="16136" width="6.81640625" style="3" customWidth="1"/>
    <col min="16137" max="16138" width="6.453125" style="3" customWidth="1"/>
    <col min="16139" max="16139" width="6.81640625" style="3" customWidth="1"/>
    <col min="16140" max="16142" width="6.453125" style="3" customWidth="1"/>
    <col min="16143" max="16143" width="6.81640625" style="3" customWidth="1"/>
    <col min="16144" max="16150" width="6.453125" style="3" customWidth="1"/>
    <col min="16151" max="16151" width="7.453125" style="3" customWidth="1"/>
    <col min="16152" max="16384" width="11.453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2020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4" t="s">
        <v>125</v>
      </c>
      <c r="E7" s="5"/>
    </row>
    <row r="8" spans="3:21" ht="12.75" customHeight="1">
      <c r="C8" s="194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27" t="s">
        <v>35</v>
      </c>
      <c r="E9" s="5"/>
    </row>
    <row r="10" spans="3:21" ht="12.75" customHeight="1">
      <c r="C10" s="6"/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34"/>
    </row>
    <row r="26" spans="5:5" ht="12.75" customHeight="1">
      <c r="E26" s="134" t="s">
        <v>128</v>
      </c>
    </row>
    <row r="27" spans="5:5" ht="12.75" customHeight="1">
      <c r="E27" s="9"/>
    </row>
    <row r="28" spans="5:5" ht="12.75" customHeight="1">
      <c r="E28" s="9"/>
    </row>
  </sheetData>
  <mergeCells count="1">
    <mergeCell ref="C7:C8"/>
  </mergeCells>
  <hyperlinks>
    <hyperlink ref="C4" location="Indice!A1" display="Indice!A1" xr:uid="{00000000-0004-0000-01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/>
  <dimension ref="A1:P1933"/>
  <sheetViews>
    <sheetView showGridLines="0" workbookViewId="0">
      <selection activeCell="M9" sqref="M9:M10"/>
    </sheetView>
  </sheetViews>
  <sheetFormatPr baseColWidth="10" defaultRowHeight="11.25" customHeight="1"/>
  <cols>
    <col min="1" max="1" width="2" style="54" customWidth="1"/>
    <col min="2" max="2" width="1.54296875" style="54" customWidth="1"/>
    <col min="3" max="3" width="16" customWidth="1"/>
    <col min="4" max="4" width="8.54296875" customWidth="1"/>
    <col min="7" max="7" width="11.81640625" bestFit="1" customWidth="1"/>
    <col min="11" max="11" width="2.54296875" customWidth="1"/>
    <col min="12" max="12" width="17.54296875" bestFit="1" customWidth="1"/>
    <col min="13" max="13" width="10.453125" customWidth="1"/>
  </cols>
  <sheetData>
    <row r="1" spans="3:14" ht="21" customHeight="1">
      <c r="M1" s="24" t="s">
        <v>34</v>
      </c>
    </row>
    <row r="2" spans="3:14" ht="15" customHeight="1">
      <c r="M2" s="24" t="str">
        <f>Indice!E3</f>
        <v>Informe 2020</v>
      </c>
    </row>
    <row r="3" spans="3:14" ht="20.25" customHeight="1">
      <c r="C3" s="25" t="s">
        <v>42</v>
      </c>
    </row>
    <row r="5" spans="3:14" ht="11.25" customHeight="1">
      <c r="C5" s="13" t="s">
        <v>161</v>
      </c>
    </row>
    <row r="6" spans="3:14" ht="22">
      <c r="C6" s="12" t="s">
        <v>60</v>
      </c>
      <c r="D6" s="56" t="s">
        <v>140</v>
      </c>
      <c r="E6" s="56" t="s">
        <v>61</v>
      </c>
      <c r="F6" s="56" t="s">
        <v>141</v>
      </c>
      <c r="G6" s="20" t="s">
        <v>63</v>
      </c>
      <c r="J6" s="53" t="s">
        <v>60</v>
      </c>
      <c r="K6" s="53" t="s">
        <v>124</v>
      </c>
      <c r="L6" s="53" t="s">
        <v>61</v>
      </c>
      <c r="M6" s="53" t="s">
        <v>62</v>
      </c>
      <c r="N6" s="53" t="s">
        <v>63</v>
      </c>
    </row>
    <row r="7" spans="3:14" ht="11.25" customHeight="1">
      <c r="C7" s="14" t="s">
        <v>49</v>
      </c>
      <c r="D7" s="58">
        <v>5249.5645566666662</v>
      </c>
      <c r="E7" s="58">
        <v>3456.2939999999999</v>
      </c>
      <c r="F7" s="58">
        <v>1918.4845989948958</v>
      </c>
      <c r="G7" s="121">
        <f>F7/E7</f>
        <v>0.55506985198449432</v>
      </c>
      <c r="H7" s="54" t="str">
        <f t="shared" ref="H7:H12" si="0">TEXT(F7,"0.0")&amp; " GWh"</f>
        <v>1.918 GWh</v>
      </c>
      <c r="I7" s="54" t="str">
        <f t="shared" ref="I7:I12" si="1">CONCATENATE(C7,": ",TEXT(D7,"0.0")&amp;" MW")</f>
        <v>Norte: 5.250 MW</v>
      </c>
      <c r="J7" s="53" t="s">
        <v>60</v>
      </c>
      <c r="K7" s="53">
        <v>5180.1381764123062</v>
      </c>
      <c r="L7" s="53">
        <v>3456.2939999999999</v>
      </c>
      <c r="M7" s="53">
        <v>1692.9309680000001</v>
      </c>
      <c r="N7" s="53">
        <f>M7/L7</f>
        <v>0.48981104269486342</v>
      </c>
    </row>
    <row r="8" spans="3:14" ht="11.25" customHeight="1">
      <c r="C8" s="14" t="s">
        <v>50</v>
      </c>
      <c r="D8" s="58">
        <v>4077.9724333333329</v>
      </c>
      <c r="E8" s="58">
        <v>4801.6000000000004</v>
      </c>
      <c r="F8" s="58">
        <v>3028.971448169098</v>
      </c>
      <c r="G8" s="121">
        <f t="shared" ref="G8:G13" si="2">F8/E8</f>
        <v>0.63082544322082179</v>
      </c>
      <c r="H8" s="54" t="str">
        <f t="shared" si="0"/>
        <v>3.029 GWh</v>
      </c>
      <c r="I8" s="54" t="str">
        <f t="shared" si="1"/>
        <v>Duero: 4.078 MW</v>
      </c>
      <c r="J8" s="53" t="s">
        <v>60</v>
      </c>
      <c r="K8" s="53">
        <v>3967.4177450451421</v>
      </c>
      <c r="L8" s="53">
        <v>4801.6000000000004</v>
      </c>
      <c r="M8" s="53">
        <v>3022.1849999999999</v>
      </c>
      <c r="N8" s="53">
        <f t="shared" ref="N8:N13" si="3">M8/L8</f>
        <v>0.62941207097634111</v>
      </c>
    </row>
    <row r="9" spans="3:14" ht="11.25" customHeight="1">
      <c r="C9" s="14" t="s">
        <v>51</v>
      </c>
      <c r="D9" s="58">
        <v>3556.8154</v>
      </c>
      <c r="E9" s="58">
        <v>6216.7950000000001</v>
      </c>
      <c r="F9" s="58">
        <v>2643.9396432211374</v>
      </c>
      <c r="G9" s="121">
        <f t="shared" si="2"/>
        <v>0.42528982268534471</v>
      </c>
      <c r="H9" s="54" t="str">
        <f t="shared" si="0"/>
        <v>2.644 GWh</v>
      </c>
      <c r="I9" s="54" t="str">
        <f t="shared" si="1"/>
        <v>Tajo+Jucar+ Segura: 3.557 MW</v>
      </c>
      <c r="J9" s="53" t="s">
        <v>60</v>
      </c>
      <c r="K9" s="53">
        <v>3617.5381690299596</v>
      </c>
      <c r="L9" s="53">
        <v>6216.7950000000001</v>
      </c>
      <c r="M9" s="53">
        <v>1890.336</v>
      </c>
      <c r="N9" s="53">
        <f t="shared" si="3"/>
        <v>0.30406921894641853</v>
      </c>
    </row>
    <row r="10" spans="3:14" ht="11.25" customHeight="1">
      <c r="C10" s="14" t="s">
        <v>52</v>
      </c>
      <c r="D10" s="58">
        <v>195.78800000000001</v>
      </c>
      <c r="E10" s="58">
        <v>835.14400000000001</v>
      </c>
      <c r="F10" s="58">
        <v>112.05506456500851</v>
      </c>
      <c r="G10" s="121">
        <f t="shared" si="2"/>
        <v>0.13417454303091264</v>
      </c>
      <c r="H10" s="54" t="str">
        <f t="shared" si="0"/>
        <v>112 GWh</v>
      </c>
      <c r="I10" s="54" t="str">
        <f t="shared" si="1"/>
        <v>Guadiana: 196 MW</v>
      </c>
      <c r="J10" s="53" t="s">
        <v>60</v>
      </c>
      <c r="K10" s="53">
        <v>241.07753490466479</v>
      </c>
      <c r="L10" s="53">
        <v>835.14400000000001</v>
      </c>
      <c r="M10" s="53">
        <v>425.43299999999999</v>
      </c>
      <c r="N10" s="53">
        <f t="shared" si="3"/>
        <v>0.50941274798118652</v>
      </c>
    </row>
    <row r="11" spans="3:14" ht="11.25" customHeight="1">
      <c r="C11" s="14" t="s">
        <v>54</v>
      </c>
      <c r="D11" s="58">
        <v>609.78800000000001</v>
      </c>
      <c r="E11" s="58">
        <v>849.4</v>
      </c>
      <c r="F11" s="58">
        <v>279.66767146932864</v>
      </c>
      <c r="G11" s="121">
        <f t="shared" si="2"/>
        <v>0.32925320399026214</v>
      </c>
      <c r="H11" s="54" t="str">
        <f t="shared" si="0"/>
        <v>280 GWh</v>
      </c>
      <c r="I11" s="54" t="str">
        <f t="shared" si="1"/>
        <v>Guadalquivir-Sur: 610 MW</v>
      </c>
      <c r="J11" s="53" t="s">
        <v>60</v>
      </c>
      <c r="K11" s="53">
        <v>568.631669263709</v>
      </c>
      <c r="L11" s="53">
        <v>849.4</v>
      </c>
      <c r="M11" s="53">
        <v>447.78800000000001</v>
      </c>
      <c r="N11" s="53">
        <f t="shared" si="3"/>
        <v>0.52718153991052508</v>
      </c>
    </row>
    <row r="12" spans="3:14" ht="11.25" customHeight="1">
      <c r="C12" s="14" t="s">
        <v>146</v>
      </c>
      <c r="D12" s="58">
        <v>3406.3988400000003</v>
      </c>
      <c r="E12" s="58">
        <v>2378.8380000000002</v>
      </c>
      <c r="F12" s="58">
        <v>1435.811990449645</v>
      </c>
      <c r="G12" s="121">
        <f t="shared" si="2"/>
        <v>0.6035770365403802</v>
      </c>
      <c r="H12" s="54" t="str">
        <f t="shared" si="0"/>
        <v>1.436 GWh</v>
      </c>
      <c r="I12" s="54" t="str">
        <f t="shared" si="1"/>
        <v>Ebro: 3.406 MW</v>
      </c>
      <c r="J12" s="53" t="s">
        <v>60</v>
      </c>
      <c r="K12" s="53">
        <v>3442.8354853442188</v>
      </c>
      <c r="L12" s="53">
        <v>2378.8380000000002</v>
      </c>
      <c r="M12" s="53">
        <v>1165.50155</v>
      </c>
      <c r="N12" s="53">
        <f t="shared" si="3"/>
        <v>0.48994574241709604</v>
      </c>
    </row>
    <row r="13" spans="3:14" ht="11.25" customHeight="1">
      <c r="C13" s="55" t="s">
        <v>55</v>
      </c>
      <c r="D13" s="122">
        <f>SUM(D7:D12)</f>
        <v>17096.327229999999</v>
      </c>
      <c r="E13" s="122">
        <f>SUM(E7:E12)</f>
        <v>18538.071</v>
      </c>
      <c r="F13" s="122">
        <f>SUM(F7:F12)</f>
        <v>9418.9304168691142</v>
      </c>
      <c r="G13" s="123">
        <f t="shared" si="2"/>
        <v>0.50808578826076967</v>
      </c>
      <c r="H13" s="185"/>
      <c r="I13" s="185"/>
      <c r="J13" s="53" t="s">
        <v>60</v>
      </c>
      <c r="K13" s="54">
        <f>SUM(K7:K12)</f>
        <v>17017.638780000001</v>
      </c>
      <c r="L13" s="54">
        <f>SUM(L7:L12)</f>
        <v>18538.071</v>
      </c>
      <c r="M13" s="54">
        <f>SUM(M7:M12)</f>
        <v>8644.1745179999998</v>
      </c>
      <c r="N13" s="54">
        <f t="shared" si="3"/>
        <v>0.46629309586741791</v>
      </c>
    </row>
    <row r="14" spans="3:14" ht="11.25" customHeight="1">
      <c r="C14" s="16"/>
    </row>
    <row r="16" spans="3:14" ht="11.25" customHeight="1">
      <c r="J16" s="53"/>
      <c r="K16" s="53"/>
      <c r="L16" s="53"/>
      <c r="M16" s="53"/>
      <c r="N16" s="53"/>
    </row>
    <row r="17" spans="1:16" ht="11.25" customHeight="1">
      <c r="C17" s="13" t="s">
        <v>160</v>
      </c>
      <c r="D17" s="82"/>
      <c r="E17" s="82"/>
      <c r="F17" s="82"/>
      <c r="G17" s="83"/>
      <c r="H17" s="83"/>
      <c r="I17" s="80"/>
    </row>
    <row r="18" spans="1:16" ht="11.25" customHeight="1">
      <c r="C18" s="84"/>
      <c r="D18" s="84"/>
      <c r="E18" s="85"/>
      <c r="F18" s="86" t="s">
        <v>79</v>
      </c>
      <c r="G18" s="202" t="s">
        <v>80</v>
      </c>
      <c r="H18" s="202"/>
      <c r="I18" s="202"/>
      <c r="J18" s="203" t="s">
        <v>81</v>
      </c>
    </row>
    <row r="19" spans="1:16" ht="11.25" customHeight="1">
      <c r="C19" s="87"/>
      <c r="D19" s="87"/>
      <c r="E19" s="88" t="s">
        <v>82</v>
      </c>
      <c r="F19" s="88" t="s">
        <v>83</v>
      </c>
      <c r="G19" s="88" t="s">
        <v>84</v>
      </c>
      <c r="H19" s="88" t="s">
        <v>85</v>
      </c>
      <c r="I19" s="88" t="s">
        <v>86</v>
      </c>
      <c r="J19" s="204"/>
    </row>
    <row r="20" spans="1:16" ht="11.25" customHeight="1">
      <c r="A20" s="54">
        <f>C20</f>
        <v>2016</v>
      </c>
      <c r="B20" s="53" t="s">
        <v>20</v>
      </c>
      <c r="C20" s="146">
        <v>2016</v>
      </c>
      <c r="D20" s="15" t="s">
        <v>20</v>
      </c>
      <c r="E20" s="58">
        <v>11227.656998</v>
      </c>
      <c r="F20" s="58">
        <v>18538.071</v>
      </c>
      <c r="G20" s="58">
        <v>13001.923073300004</v>
      </c>
      <c r="H20" s="58">
        <v>5366.0883737999993</v>
      </c>
      <c r="I20" s="58">
        <v>10017.398068145898</v>
      </c>
      <c r="J20" s="81">
        <f t="shared" ref="J20:J29" si="4">(E20/F20)*100</f>
        <v>60.56540077983302</v>
      </c>
      <c r="K20" s="109"/>
      <c r="L20" s="109"/>
      <c r="M20" s="109"/>
      <c r="N20" s="109"/>
      <c r="O20" s="109"/>
      <c r="P20" s="109"/>
    </row>
    <row r="21" spans="1:16" ht="11.25" customHeight="1">
      <c r="B21" s="54" t="s">
        <v>21</v>
      </c>
      <c r="C21" s="146"/>
      <c r="D21" s="15" t="s">
        <v>21</v>
      </c>
      <c r="E21" s="58">
        <v>12066.238818</v>
      </c>
      <c r="F21" s="58">
        <v>18538.071</v>
      </c>
      <c r="G21" s="58">
        <v>13315.635805449998</v>
      </c>
      <c r="H21" s="58">
        <v>5433.6103363999982</v>
      </c>
      <c r="I21" s="58">
        <v>10361.451485587933</v>
      </c>
      <c r="J21" s="81">
        <f t="shared" si="4"/>
        <v>65.088966473372551</v>
      </c>
      <c r="K21" s="109"/>
      <c r="L21" s="109"/>
      <c r="M21" s="109"/>
      <c r="N21" s="109"/>
      <c r="O21" s="109"/>
      <c r="P21" s="109"/>
    </row>
    <row r="22" spans="1:16" ht="11.25" customHeight="1">
      <c r="B22" s="54" t="s">
        <v>22</v>
      </c>
      <c r="C22" s="146"/>
      <c r="D22" s="15" t="s">
        <v>22</v>
      </c>
      <c r="E22" s="58">
        <v>12306.055883000001</v>
      </c>
      <c r="F22" s="58">
        <v>18538.071</v>
      </c>
      <c r="G22" s="58">
        <v>13856.730464399996</v>
      </c>
      <c r="H22" s="58">
        <v>5567.7525970500001</v>
      </c>
      <c r="I22" s="58">
        <v>10787.23844307053</v>
      </c>
      <c r="J22" s="81">
        <f t="shared" si="4"/>
        <v>66.382612748651155</v>
      </c>
      <c r="K22" s="109"/>
      <c r="L22" s="109"/>
      <c r="M22" s="109"/>
      <c r="N22" s="109"/>
      <c r="O22" s="109"/>
      <c r="P22" s="109"/>
    </row>
    <row r="23" spans="1:16" ht="11.25" customHeight="1">
      <c r="B23" s="54" t="s">
        <v>23</v>
      </c>
      <c r="C23" s="146"/>
      <c r="D23" s="15" t="s">
        <v>23</v>
      </c>
      <c r="E23" s="58">
        <v>13179.567322000001</v>
      </c>
      <c r="F23" s="58">
        <v>18538.071</v>
      </c>
      <c r="G23" s="58">
        <v>14018.94815805</v>
      </c>
      <c r="H23" s="58">
        <v>6896.5553699999991</v>
      </c>
      <c r="I23" s="58">
        <v>11295.168263833441</v>
      </c>
      <c r="J23" s="81">
        <f t="shared" si="4"/>
        <v>71.094599443491191</v>
      </c>
      <c r="K23" s="109"/>
      <c r="L23" s="109"/>
      <c r="M23" s="109"/>
      <c r="N23" s="109"/>
      <c r="O23" s="109"/>
      <c r="P23" s="109"/>
    </row>
    <row r="24" spans="1:16" ht="11.25" customHeight="1">
      <c r="B24" s="54" t="s">
        <v>22</v>
      </c>
      <c r="C24" s="146"/>
      <c r="D24" s="15" t="s">
        <v>22</v>
      </c>
      <c r="E24" s="58">
        <v>13577.542675000001</v>
      </c>
      <c r="F24" s="58">
        <v>18538.071</v>
      </c>
      <c r="G24" s="58">
        <v>14159.331713699998</v>
      </c>
      <c r="H24" s="58">
        <v>6811.580915999999</v>
      </c>
      <c r="I24" s="58">
        <v>11509.475757224862</v>
      </c>
      <c r="J24" s="81">
        <f t="shared" si="4"/>
        <v>73.241399685004978</v>
      </c>
      <c r="K24" s="109"/>
      <c r="L24" s="109"/>
      <c r="M24" s="109"/>
      <c r="N24" s="109"/>
      <c r="O24" s="109"/>
      <c r="P24" s="109"/>
    </row>
    <row r="25" spans="1:16" ht="11.25" customHeight="1">
      <c r="B25" s="54" t="s">
        <v>24</v>
      </c>
      <c r="C25" s="146"/>
      <c r="D25" s="15" t="s">
        <v>24</v>
      </c>
      <c r="E25" s="58">
        <v>12751.035658000001</v>
      </c>
      <c r="F25" s="58">
        <v>18538.071</v>
      </c>
      <c r="G25" s="58">
        <v>13746.649614300002</v>
      </c>
      <c r="H25" s="58">
        <v>6354.8202665494709</v>
      </c>
      <c r="I25" s="58">
        <v>10990.077492749471</v>
      </c>
      <c r="J25" s="81">
        <f t="shared" si="4"/>
        <v>68.782969155744425</v>
      </c>
      <c r="K25" s="109"/>
      <c r="L25" s="109"/>
      <c r="M25" s="109"/>
      <c r="N25" s="109"/>
      <c r="O25" s="109"/>
      <c r="P25" s="109"/>
    </row>
    <row r="26" spans="1:16" ht="11.25" customHeight="1">
      <c r="B26" s="54" t="s">
        <v>24</v>
      </c>
      <c r="C26" s="146"/>
      <c r="D26" s="15" t="s">
        <v>24</v>
      </c>
      <c r="E26" s="58">
        <v>11400.747851</v>
      </c>
      <c r="F26" s="58">
        <v>18538.071</v>
      </c>
      <c r="G26" s="58">
        <v>12254.397128699993</v>
      </c>
      <c r="H26" s="58">
        <v>5493.291874283691</v>
      </c>
      <c r="I26" s="58">
        <v>9894.1857898336893</v>
      </c>
      <c r="J26" s="81">
        <f t="shared" si="4"/>
        <v>61.499105548792002</v>
      </c>
      <c r="K26" s="109"/>
      <c r="L26" s="109"/>
      <c r="M26" s="109"/>
      <c r="N26" s="109"/>
      <c r="O26" s="109"/>
      <c r="P26" s="109"/>
    </row>
    <row r="27" spans="1:16" ht="11.25" customHeight="1">
      <c r="B27" s="54" t="s">
        <v>23</v>
      </c>
      <c r="C27" s="146"/>
      <c r="D27" s="15" t="s">
        <v>23</v>
      </c>
      <c r="E27" s="58">
        <v>9726.8527639999993</v>
      </c>
      <c r="F27" s="58">
        <v>18538.071</v>
      </c>
      <c r="G27" s="58">
        <v>10936.8661656</v>
      </c>
      <c r="H27" s="58">
        <v>4803.7868059580323</v>
      </c>
      <c r="I27" s="58">
        <v>8861.6220681080304</v>
      </c>
      <c r="J27" s="81">
        <f t="shared" si="4"/>
        <v>52.469605731901659</v>
      </c>
      <c r="K27" s="109"/>
      <c r="L27" s="109"/>
      <c r="M27" s="109"/>
      <c r="N27" s="109"/>
      <c r="O27" s="109"/>
      <c r="P27" s="109"/>
    </row>
    <row r="28" spans="1:16" ht="11.25" customHeight="1">
      <c r="B28" s="54" t="s">
        <v>25</v>
      </c>
      <c r="C28" s="146"/>
      <c r="D28" s="15" t="s">
        <v>25</v>
      </c>
      <c r="E28" s="58">
        <v>8542.9985949999991</v>
      </c>
      <c r="F28" s="58">
        <v>18538.071</v>
      </c>
      <c r="G28" s="58">
        <v>10062.053802299999</v>
      </c>
      <c r="H28" s="58">
        <v>4577.5855157886908</v>
      </c>
      <c r="I28" s="58">
        <v>8141.3619611886943</v>
      </c>
      <c r="J28" s="81">
        <f t="shared" si="4"/>
        <v>46.083535849010396</v>
      </c>
      <c r="K28" s="109"/>
      <c r="L28" s="109"/>
      <c r="M28" s="109"/>
      <c r="N28" s="109"/>
      <c r="O28" s="109"/>
      <c r="P28" s="109"/>
    </row>
    <row r="29" spans="1:16" ht="11.25" customHeight="1">
      <c r="B29" s="54" t="s">
        <v>26</v>
      </c>
      <c r="C29" s="146"/>
      <c r="D29" s="15" t="s">
        <v>26</v>
      </c>
      <c r="E29" s="58">
        <v>7639.5428579999998</v>
      </c>
      <c r="F29" s="58">
        <v>18538.071</v>
      </c>
      <c r="G29" s="58">
        <v>9669.2149038000007</v>
      </c>
      <c r="H29" s="58">
        <v>4301.1970530812014</v>
      </c>
      <c r="I29" s="58">
        <v>8029.890741831201</v>
      </c>
      <c r="J29" s="81">
        <f t="shared" si="4"/>
        <v>41.210020492423396</v>
      </c>
      <c r="K29" s="109"/>
      <c r="L29" s="109"/>
      <c r="M29" s="109"/>
      <c r="N29" s="109"/>
      <c r="O29" s="109"/>
      <c r="P29" s="109"/>
    </row>
    <row r="30" spans="1:16" ht="11.25" customHeight="1">
      <c r="B30" s="54" t="s">
        <v>27</v>
      </c>
      <c r="C30" s="146"/>
      <c r="D30" s="15" t="s">
        <v>27</v>
      </c>
      <c r="E30" s="58">
        <v>7737.8927560000002</v>
      </c>
      <c r="F30" s="58">
        <v>18538.071</v>
      </c>
      <c r="G30" s="58">
        <v>11022.843214199998</v>
      </c>
      <c r="H30" s="58">
        <v>4697.7883147999992</v>
      </c>
      <c r="I30" s="58">
        <v>8512.8249399986198</v>
      </c>
      <c r="J30" s="81">
        <f>(E30/F30)*100</f>
        <v>41.740549790752226</v>
      </c>
      <c r="K30" s="109"/>
      <c r="L30" s="109"/>
      <c r="M30" s="109"/>
      <c r="N30" s="109"/>
      <c r="O30" s="109"/>
      <c r="P30" s="109"/>
    </row>
    <row r="31" spans="1:16" ht="11.25" customHeight="1">
      <c r="B31" s="54" t="s">
        <v>28</v>
      </c>
      <c r="C31" s="146"/>
      <c r="D31" s="15" t="s">
        <v>28</v>
      </c>
      <c r="E31" s="58">
        <v>7271.9042060000002</v>
      </c>
      <c r="F31" s="58">
        <v>18538.071</v>
      </c>
      <c r="G31" s="58">
        <v>13351.207724999991</v>
      </c>
      <c r="H31" s="58">
        <v>5303.8663332499982</v>
      </c>
      <c r="I31" s="58">
        <v>9210.0257353681754</v>
      </c>
      <c r="J31" s="81">
        <f t="shared" ref="J31:J41" si="5">(E31/F31)*100</f>
        <v>39.226865653929153</v>
      </c>
      <c r="K31" s="109"/>
      <c r="L31" s="109"/>
      <c r="M31" s="109"/>
      <c r="N31" s="109"/>
      <c r="O31" s="109"/>
      <c r="P31" s="109"/>
    </row>
    <row r="32" spans="1:16" ht="11.25" customHeight="1">
      <c r="A32" s="54">
        <f>C32</f>
        <v>2017</v>
      </c>
      <c r="B32" s="53" t="s">
        <v>20</v>
      </c>
      <c r="C32" s="146">
        <v>2017</v>
      </c>
      <c r="D32" s="15" t="s">
        <v>20</v>
      </c>
      <c r="E32" s="58">
        <v>6352.3982489999999</v>
      </c>
      <c r="F32" s="58">
        <v>18538.071</v>
      </c>
      <c r="G32" s="58">
        <v>13008.613363950004</v>
      </c>
      <c r="H32" s="58">
        <v>5403.4139422499993</v>
      </c>
      <c r="I32" s="58">
        <v>10035.589788045898</v>
      </c>
      <c r="J32" s="81">
        <f t="shared" si="5"/>
        <v>34.266770523211392</v>
      </c>
      <c r="K32" s="109"/>
      <c r="L32" s="109"/>
      <c r="M32" s="109"/>
      <c r="N32" s="109"/>
      <c r="O32" s="109"/>
      <c r="P32" s="109"/>
    </row>
    <row r="33" spans="1:16" ht="11.25" customHeight="1">
      <c r="B33" s="54" t="s">
        <v>21</v>
      </c>
      <c r="C33" s="146"/>
      <c r="D33" s="15" t="s">
        <v>21</v>
      </c>
      <c r="E33" s="58">
        <v>8201.5317109999996</v>
      </c>
      <c r="F33" s="58">
        <v>18538.071</v>
      </c>
      <c r="G33" s="58">
        <v>13281.664873649997</v>
      </c>
      <c r="H33" s="58">
        <v>5478.8528454999978</v>
      </c>
      <c r="I33" s="58">
        <v>10426.681519987935</v>
      </c>
      <c r="J33" s="81">
        <f t="shared" si="5"/>
        <v>44.241559496670391</v>
      </c>
      <c r="K33" s="109"/>
      <c r="L33" s="109"/>
      <c r="M33" s="109"/>
      <c r="N33" s="109"/>
      <c r="O33" s="109"/>
      <c r="P33" s="109"/>
    </row>
    <row r="34" spans="1:16" ht="11.25" customHeight="1">
      <c r="B34" s="54" t="s">
        <v>22</v>
      </c>
      <c r="C34" s="146"/>
      <c r="D34" s="15" t="s">
        <v>22</v>
      </c>
      <c r="E34" s="58">
        <v>8171.2895820000003</v>
      </c>
      <c r="F34" s="58">
        <v>18538.071</v>
      </c>
      <c r="G34" s="58">
        <v>13801.362023799997</v>
      </c>
      <c r="H34" s="58">
        <v>5631.5576993999994</v>
      </c>
      <c r="I34" s="58">
        <v>10863.831882220529</v>
      </c>
      <c r="J34" s="81">
        <f t="shared" si="5"/>
        <v>44.078424243816954</v>
      </c>
      <c r="K34" s="109"/>
      <c r="L34" s="109"/>
      <c r="M34" s="109"/>
      <c r="N34" s="109"/>
      <c r="O34" s="109"/>
      <c r="P34" s="109"/>
    </row>
    <row r="35" spans="1:16" ht="11.25" customHeight="1">
      <c r="B35" s="54" t="s">
        <v>23</v>
      </c>
      <c r="C35" s="146"/>
      <c r="D35" s="15" t="s">
        <v>23</v>
      </c>
      <c r="E35" s="58">
        <v>8002.4783509999997</v>
      </c>
      <c r="F35" s="58">
        <v>18538.071</v>
      </c>
      <c r="G35" s="58">
        <v>13963.73314565</v>
      </c>
      <c r="H35" s="58">
        <v>6949.440314999998</v>
      </c>
      <c r="I35" s="58">
        <v>11392.93876443344</v>
      </c>
      <c r="J35" s="81">
        <f t="shared" si="5"/>
        <v>43.167805059113221</v>
      </c>
      <c r="K35" s="109"/>
      <c r="L35" s="109"/>
      <c r="M35" s="109"/>
      <c r="N35" s="109"/>
      <c r="O35" s="109"/>
      <c r="P35" s="109"/>
    </row>
    <row r="36" spans="1:16" ht="11.25" customHeight="1">
      <c r="B36" s="54" t="s">
        <v>22</v>
      </c>
      <c r="C36" s="146"/>
      <c r="D36" s="15" t="s">
        <v>22</v>
      </c>
      <c r="E36" s="58">
        <v>8068.3502509999998</v>
      </c>
      <c r="F36" s="58">
        <v>18538.071</v>
      </c>
      <c r="G36" s="58">
        <v>14131.526504949998</v>
      </c>
      <c r="H36" s="58">
        <v>6888.8467169999985</v>
      </c>
      <c r="I36" s="58">
        <v>11608.769747974862</v>
      </c>
      <c r="J36" s="81">
        <f t="shared" si="5"/>
        <v>43.523138146358377</v>
      </c>
      <c r="K36" s="109"/>
      <c r="L36" s="109"/>
      <c r="M36" s="109"/>
      <c r="N36" s="109"/>
      <c r="O36" s="109"/>
      <c r="P36" s="109"/>
    </row>
    <row r="37" spans="1:16" ht="11.25" customHeight="1">
      <c r="B37" s="54" t="s">
        <v>24</v>
      </c>
      <c r="C37" s="146"/>
      <c r="D37" s="15" t="s">
        <v>24</v>
      </c>
      <c r="E37" s="58">
        <v>7504.6737370000001</v>
      </c>
      <c r="F37" s="58">
        <v>18538.071</v>
      </c>
      <c r="G37" s="58">
        <v>13746.674503350001</v>
      </c>
      <c r="H37" s="58">
        <v>6417.2284330989414</v>
      </c>
      <c r="I37" s="58">
        <v>11080.852725649473</v>
      </c>
      <c r="J37" s="81">
        <f t="shared" si="5"/>
        <v>40.482495384767923</v>
      </c>
      <c r="K37" s="109"/>
      <c r="L37" s="109"/>
      <c r="M37" s="109"/>
      <c r="N37" s="109"/>
      <c r="O37" s="109"/>
      <c r="P37" s="109"/>
    </row>
    <row r="38" spans="1:16" ht="11.25" customHeight="1">
      <c r="B38" s="54" t="s">
        <v>24</v>
      </c>
      <c r="C38" s="146"/>
      <c r="D38" s="15" t="s">
        <v>24</v>
      </c>
      <c r="E38" s="58">
        <v>6868.7604899999997</v>
      </c>
      <c r="F38" s="58">
        <v>18538.071</v>
      </c>
      <c r="G38" s="58">
        <v>12256.393885149993</v>
      </c>
      <c r="H38" s="58">
        <v>5554.6724485673794</v>
      </c>
      <c r="I38" s="58">
        <v>9976.6060623836893</v>
      </c>
      <c r="J38" s="81">
        <f t="shared" si="5"/>
        <v>37.05218568857569</v>
      </c>
      <c r="K38" s="109"/>
      <c r="L38" s="109"/>
      <c r="M38" s="109"/>
      <c r="N38" s="109"/>
      <c r="O38" s="109"/>
      <c r="P38" s="109"/>
    </row>
    <row r="39" spans="1:16" ht="11.25" customHeight="1">
      <c r="B39" s="54" t="s">
        <v>23</v>
      </c>
      <c r="C39" s="146"/>
      <c r="D39" s="15" t="s">
        <v>23</v>
      </c>
      <c r="E39" s="58">
        <v>6036.3040380000002</v>
      </c>
      <c r="F39" s="58">
        <v>18538.071</v>
      </c>
      <c r="G39" s="58">
        <v>10936.14513655</v>
      </c>
      <c r="H39" s="58">
        <v>4856.8921119160632</v>
      </c>
      <c r="I39" s="58">
        <v>8897.0981413080317</v>
      </c>
      <c r="J39" s="81">
        <f t="shared" si="5"/>
        <v>32.561662095263308</v>
      </c>
      <c r="K39" s="109"/>
      <c r="L39" s="109"/>
      <c r="M39" s="109"/>
      <c r="N39" s="109"/>
      <c r="O39" s="109"/>
      <c r="P39" s="109"/>
    </row>
    <row r="40" spans="1:16" ht="11.25" customHeight="1">
      <c r="B40" s="54" t="s">
        <v>25</v>
      </c>
      <c r="C40" s="146"/>
      <c r="D40" s="15" t="s">
        <v>25</v>
      </c>
      <c r="E40" s="58">
        <v>5135.5098319999997</v>
      </c>
      <c r="F40" s="58">
        <v>18538.071</v>
      </c>
      <c r="G40" s="58">
        <v>10089.784508599998</v>
      </c>
      <c r="H40" s="58">
        <v>4619.6147315773833</v>
      </c>
      <c r="I40" s="58">
        <v>8164.2557859386925</v>
      </c>
      <c r="J40" s="81">
        <f t="shared" si="5"/>
        <v>27.702503847352833</v>
      </c>
      <c r="K40" s="109"/>
      <c r="L40" s="109"/>
      <c r="M40" s="109"/>
      <c r="N40" s="109"/>
      <c r="O40" s="109"/>
      <c r="P40" s="109"/>
    </row>
    <row r="41" spans="1:16" ht="11.25" customHeight="1">
      <c r="B41" s="54" t="s">
        <v>26</v>
      </c>
      <c r="C41" s="146"/>
      <c r="D41" s="15" t="s">
        <v>26</v>
      </c>
      <c r="E41" s="58">
        <v>4708.038114</v>
      </c>
      <c r="F41" s="58">
        <v>18538.071</v>
      </c>
      <c r="G41" s="58">
        <v>9703.2406173500003</v>
      </c>
      <c r="H41" s="58">
        <v>4371.5985061624033</v>
      </c>
      <c r="I41" s="58">
        <v>8040.776914731201</v>
      </c>
      <c r="J41" s="81">
        <f t="shared" si="5"/>
        <v>25.396591231094106</v>
      </c>
      <c r="K41" s="109"/>
      <c r="L41" s="109"/>
      <c r="M41" s="109"/>
      <c r="N41" s="109"/>
      <c r="O41" s="109"/>
      <c r="P41" s="109"/>
    </row>
    <row r="42" spans="1:16" ht="11.25" customHeight="1">
      <c r="B42" s="54" t="s">
        <v>27</v>
      </c>
      <c r="C42" s="146"/>
      <c r="D42" s="15" t="s">
        <v>27</v>
      </c>
      <c r="E42" s="58">
        <v>4403.8701209999999</v>
      </c>
      <c r="F42" s="58">
        <v>18538.071</v>
      </c>
      <c r="G42" s="58">
        <v>11121.649687099996</v>
      </c>
      <c r="H42" s="58">
        <v>4788.3119296000004</v>
      </c>
      <c r="I42" s="58">
        <v>8517.8723477986205</v>
      </c>
      <c r="J42" s="81">
        <f>(E42/F42)*100</f>
        <v>23.755816454689381</v>
      </c>
      <c r="K42" s="109"/>
      <c r="L42" s="109"/>
      <c r="M42" s="109"/>
      <c r="N42" s="109"/>
      <c r="O42" s="109"/>
      <c r="P42" s="109"/>
    </row>
    <row r="43" spans="1:16" ht="11.25" customHeight="1">
      <c r="B43" s="54" t="s">
        <v>28</v>
      </c>
      <c r="C43" s="146"/>
      <c r="D43" s="15" t="s">
        <v>28</v>
      </c>
      <c r="E43" s="58">
        <v>4883.4119860000001</v>
      </c>
      <c r="F43" s="58">
        <v>18538.071</v>
      </c>
      <c r="G43" s="58">
        <v>13517.033399999991</v>
      </c>
      <c r="H43" s="58">
        <v>5336.3411438999974</v>
      </c>
      <c r="I43" s="58">
        <v>9077.0402756681742</v>
      </c>
      <c r="J43" s="81">
        <f t="shared" ref="J43:J53" si="6">(E43/F43)*100</f>
        <v>26.342611299740948</v>
      </c>
      <c r="K43" s="109"/>
      <c r="L43" s="109"/>
      <c r="M43" s="109"/>
      <c r="N43" s="109"/>
      <c r="O43" s="109"/>
      <c r="P43" s="109"/>
    </row>
    <row r="44" spans="1:16" ht="11.25" customHeight="1">
      <c r="A44" s="54">
        <f>C44</f>
        <v>2018</v>
      </c>
      <c r="B44" s="53" t="s">
        <v>20</v>
      </c>
      <c r="C44" s="146">
        <v>2018</v>
      </c>
      <c r="D44" s="15" t="s">
        <v>20</v>
      </c>
      <c r="E44" s="58">
        <v>5398.2220399999997</v>
      </c>
      <c r="F44" s="58">
        <v>18538.071</v>
      </c>
      <c r="G44" s="58">
        <v>13015.303654600004</v>
      </c>
      <c r="H44" s="58">
        <v>5440.7395106999993</v>
      </c>
      <c r="I44" s="58">
        <v>9768.7862404958978</v>
      </c>
      <c r="J44" s="81">
        <f t="shared" si="6"/>
        <v>29.11965349577094</v>
      </c>
      <c r="K44" s="109"/>
      <c r="L44" s="109"/>
      <c r="M44" s="109"/>
      <c r="N44" s="109"/>
      <c r="O44" s="109"/>
      <c r="P44" s="109"/>
    </row>
    <row r="45" spans="1:16" ht="11.25" customHeight="1">
      <c r="B45" s="54" t="s">
        <v>21</v>
      </c>
      <c r="C45" s="147"/>
      <c r="D45" s="15" t="s">
        <v>21</v>
      </c>
      <c r="E45" s="58">
        <v>5616.4103269999996</v>
      </c>
      <c r="F45" s="58">
        <v>18538.071</v>
      </c>
      <c r="G45" s="58">
        <v>13247.693941849997</v>
      </c>
      <c r="H45" s="58">
        <v>5524.0953545999973</v>
      </c>
      <c r="I45" s="58">
        <v>10246.239431537933</v>
      </c>
      <c r="J45" s="81">
        <f t="shared" si="6"/>
        <v>30.296627556340678</v>
      </c>
      <c r="K45" s="109"/>
      <c r="L45" s="109"/>
      <c r="M45" s="109"/>
      <c r="N45" s="109"/>
      <c r="O45" s="109"/>
      <c r="P45" s="109"/>
    </row>
    <row r="46" spans="1:16" ht="11.25" customHeight="1">
      <c r="B46" s="54" t="s">
        <v>22</v>
      </c>
      <c r="C46" s="147"/>
      <c r="D46" s="15" t="s">
        <v>22</v>
      </c>
      <c r="E46" s="58">
        <v>9699.4711430000007</v>
      </c>
      <c r="F46" s="58">
        <v>18538.071</v>
      </c>
      <c r="G46" s="58">
        <v>13745.993583199999</v>
      </c>
      <c r="H46" s="58">
        <v>5695.3628017499996</v>
      </c>
      <c r="I46" s="58">
        <v>10704.10729132053</v>
      </c>
      <c r="J46" s="81">
        <f t="shared" si="6"/>
        <v>52.321900930253207</v>
      </c>
      <c r="K46" s="109"/>
      <c r="L46" s="109"/>
      <c r="M46" s="109"/>
      <c r="N46" s="109"/>
      <c r="O46" s="109"/>
      <c r="P46" s="109"/>
    </row>
    <row r="47" spans="1:16" ht="11.25" customHeight="1">
      <c r="B47" s="54" t="s">
        <v>23</v>
      </c>
      <c r="C47" s="147"/>
      <c r="D47" s="15" t="s">
        <v>23</v>
      </c>
      <c r="E47" s="58">
        <v>11897.527653000001</v>
      </c>
      <c r="F47" s="58">
        <v>18538.071</v>
      </c>
      <c r="G47" s="58">
        <v>13908.518133250001</v>
      </c>
      <c r="H47" s="58">
        <v>7002.3252599999996</v>
      </c>
      <c r="I47" s="58">
        <v>11260.627811983439</v>
      </c>
      <c r="J47" s="81">
        <f t="shared" si="6"/>
        <v>64.178887075143905</v>
      </c>
      <c r="K47" s="109"/>
      <c r="L47" s="109"/>
      <c r="M47" s="109"/>
      <c r="N47" s="109"/>
      <c r="O47" s="109"/>
      <c r="P47" s="109"/>
    </row>
    <row r="48" spans="1:16" ht="11.25" customHeight="1">
      <c r="B48" s="54" t="s">
        <v>22</v>
      </c>
      <c r="C48" s="147"/>
      <c r="D48" s="15" t="s">
        <v>22</v>
      </c>
      <c r="E48" s="58">
        <v>12095.723247</v>
      </c>
      <c r="F48" s="58">
        <v>18538.071</v>
      </c>
      <c r="G48" s="58">
        <v>14103.721296199999</v>
      </c>
      <c r="H48" s="58">
        <v>6966.112517999999</v>
      </c>
      <c r="I48" s="58">
        <v>11479.752390524864</v>
      </c>
      <c r="J48" s="81">
        <f t="shared" si="6"/>
        <v>65.248014461698844</v>
      </c>
      <c r="K48" s="109"/>
      <c r="L48" s="109"/>
      <c r="M48" s="109"/>
      <c r="N48" s="109"/>
      <c r="O48" s="109"/>
      <c r="P48" s="109"/>
    </row>
    <row r="49" spans="1:16" ht="11.25" customHeight="1">
      <c r="B49" s="54" t="s">
        <v>24</v>
      </c>
      <c r="C49" s="147"/>
      <c r="D49" s="15" t="s">
        <v>24</v>
      </c>
      <c r="E49" s="58">
        <v>11876.304858</v>
      </c>
      <c r="F49" s="58">
        <v>18538.071</v>
      </c>
      <c r="G49" s="58">
        <v>13746.699392400003</v>
      </c>
      <c r="H49" s="58">
        <v>6477.8415149489419</v>
      </c>
      <c r="I49" s="58">
        <v>10910.385488499473</v>
      </c>
      <c r="J49" s="81">
        <f t="shared" si="6"/>
        <v>64.064404856362884</v>
      </c>
      <c r="K49" s="109"/>
      <c r="L49" s="109"/>
      <c r="M49" s="109"/>
      <c r="N49" s="109"/>
      <c r="O49" s="109"/>
      <c r="P49" s="109"/>
    </row>
    <row r="50" spans="1:16" ht="11.25" customHeight="1">
      <c r="B50" s="54" t="s">
        <v>24</v>
      </c>
      <c r="C50" s="147"/>
      <c r="D50" s="15" t="s">
        <v>24</v>
      </c>
      <c r="E50" s="58">
        <v>10246.502908</v>
      </c>
      <c r="F50" s="58">
        <v>18538.071</v>
      </c>
      <c r="G50" s="58">
        <v>12258.390641599992</v>
      </c>
      <c r="H50" s="58">
        <v>5616.0530228510679</v>
      </c>
      <c r="I50" s="58">
        <v>9805.5363168836884</v>
      </c>
      <c r="J50" s="81">
        <f t="shared" si="6"/>
        <v>55.272756847246953</v>
      </c>
      <c r="K50" s="109"/>
      <c r="L50" s="109"/>
      <c r="M50" s="109"/>
      <c r="N50" s="109"/>
      <c r="O50" s="109"/>
      <c r="P50" s="109"/>
    </row>
    <row r="51" spans="1:16" ht="11.25" customHeight="1">
      <c r="B51" s="54" t="s">
        <v>23</v>
      </c>
      <c r="C51" s="147"/>
      <c r="D51" s="15" t="s">
        <v>23</v>
      </c>
      <c r="E51" s="58">
        <v>9315.071518714738</v>
      </c>
      <c r="F51" s="58">
        <v>18538.071</v>
      </c>
      <c r="G51" s="58">
        <v>10935.424107500001</v>
      </c>
      <c r="H51" s="58">
        <v>4909.997417874094</v>
      </c>
      <c r="I51" s="58">
        <v>8722.05248320803</v>
      </c>
      <c r="J51" s="81">
        <f t="shared" si="6"/>
        <v>50.24833230337039</v>
      </c>
      <c r="K51" s="109"/>
      <c r="L51" s="109"/>
      <c r="M51" s="109"/>
      <c r="N51" s="109"/>
      <c r="O51" s="109"/>
      <c r="P51" s="109"/>
    </row>
    <row r="52" spans="1:16" ht="11.25" customHeight="1">
      <c r="B52" s="54" t="s">
        <v>25</v>
      </c>
      <c r="C52" s="147"/>
      <c r="D52" s="15" t="s">
        <v>25</v>
      </c>
      <c r="E52" s="58">
        <v>8192.9385726801847</v>
      </c>
      <c r="F52" s="58">
        <v>18538.071</v>
      </c>
      <c r="G52" s="58">
        <v>10117.515214899999</v>
      </c>
      <c r="H52" s="58">
        <v>4649.6124081773833</v>
      </c>
      <c r="I52" s="58">
        <v>7980.0246175386947</v>
      </c>
      <c r="J52" s="81">
        <f t="shared" si="6"/>
        <v>44.195205491877687</v>
      </c>
      <c r="K52" s="109"/>
      <c r="L52" s="109"/>
      <c r="M52" s="109"/>
      <c r="N52" s="109"/>
      <c r="O52" s="109"/>
      <c r="P52" s="109"/>
    </row>
    <row r="53" spans="1:16" ht="11.25" customHeight="1">
      <c r="B53" s="54" t="s">
        <v>26</v>
      </c>
      <c r="C53" s="147"/>
      <c r="D53" s="15" t="s">
        <v>26</v>
      </c>
      <c r="E53" s="58">
        <v>7628.6385403221575</v>
      </c>
      <c r="F53" s="58">
        <v>18538.071</v>
      </c>
      <c r="G53" s="58">
        <v>9737.2663309</v>
      </c>
      <c r="H53" s="58">
        <v>4395.4606318624037</v>
      </c>
      <c r="I53" s="58">
        <v>7851.3065504312008</v>
      </c>
      <c r="J53" s="81">
        <f t="shared" si="6"/>
        <v>41.151199282396519</v>
      </c>
      <c r="K53" s="109"/>
      <c r="L53" s="109"/>
      <c r="M53" s="109"/>
      <c r="N53" s="109"/>
      <c r="O53" s="109"/>
      <c r="P53" s="109"/>
    </row>
    <row r="54" spans="1:16" ht="11.25" customHeight="1">
      <c r="B54" s="54" t="s">
        <v>27</v>
      </c>
      <c r="C54" s="147"/>
      <c r="D54" s="15" t="s">
        <v>27</v>
      </c>
      <c r="E54" s="58">
        <v>8008.9796223264248</v>
      </c>
      <c r="F54" s="58">
        <v>18538.071</v>
      </c>
      <c r="G54" s="58">
        <v>11146.955049999997</v>
      </c>
      <c r="H54" s="58">
        <v>4794.2765906499999</v>
      </c>
      <c r="I54" s="58">
        <v>8185.911173848619</v>
      </c>
      <c r="J54" s="81">
        <f>(E54/F54)*100</f>
        <v>43.202874896349378</v>
      </c>
      <c r="K54" s="109"/>
      <c r="L54" s="109"/>
      <c r="M54" s="109"/>
      <c r="N54" s="109"/>
      <c r="O54" s="109"/>
      <c r="P54" s="109"/>
    </row>
    <row r="55" spans="1:16" ht="11.25" customHeight="1">
      <c r="B55" s="54" t="s">
        <v>28</v>
      </c>
      <c r="C55" s="146"/>
      <c r="D55" s="15" t="s">
        <v>28</v>
      </c>
      <c r="E55" s="58">
        <v>8172.2198288975096</v>
      </c>
      <c r="F55" s="58">
        <v>18538.071</v>
      </c>
      <c r="G55" s="58">
        <v>13456.058434449991</v>
      </c>
      <c r="H55" s="58">
        <v>5331.3250531999984</v>
      </c>
      <c r="I55" s="58">
        <v>8645.3592049681756</v>
      </c>
      <c r="J55" s="81">
        <f t="shared" ref="J55:J67" si="7">(E55/F55)*100</f>
        <v>44.083442278851507</v>
      </c>
      <c r="K55" s="109"/>
      <c r="L55" s="109"/>
      <c r="M55" s="109"/>
      <c r="N55" s="109"/>
      <c r="O55" s="109"/>
      <c r="P55" s="109"/>
    </row>
    <row r="56" spans="1:16" ht="11.25" customHeight="1">
      <c r="A56" s="54">
        <f>C56</f>
        <v>2019</v>
      </c>
      <c r="B56" s="53" t="s">
        <v>20</v>
      </c>
      <c r="C56" s="146">
        <v>2019</v>
      </c>
      <c r="D56" s="15" t="s">
        <v>20</v>
      </c>
      <c r="E56" s="58">
        <v>8071.161100088786</v>
      </c>
      <c r="F56" s="58">
        <v>18538.071</v>
      </c>
      <c r="G56" s="58">
        <v>13020.290870750003</v>
      </c>
      <c r="H56" s="58">
        <v>5449.8113076999989</v>
      </c>
      <c r="I56" s="58">
        <v>9388.9296029958969</v>
      </c>
      <c r="J56" s="81">
        <f t="shared" si="7"/>
        <v>43.538300722274641</v>
      </c>
      <c r="K56" s="109"/>
      <c r="L56" s="109"/>
      <c r="M56" s="109"/>
      <c r="N56" s="109"/>
      <c r="O56" s="109"/>
      <c r="P56" s="109"/>
    </row>
    <row r="57" spans="1:16" ht="11.25" customHeight="1">
      <c r="B57" s="54" t="s">
        <v>21</v>
      </c>
      <c r="C57" s="147"/>
      <c r="D57" s="15" t="s">
        <v>21</v>
      </c>
      <c r="E57" s="58">
        <v>8866.4553178437</v>
      </c>
      <c r="F57" s="58">
        <v>18538.071</v>
      </c>
      <c r="G57" s="58">
        <v>13213.723010049996</v>
      </c>
      <c r="H57" s="58">
        <v>5542.2838559499978</v>
      </c>
      <c r="I57" s="58">
        <v>9889.1240943879329</v>
      </c>
      <c r="J57" s="81">
        <f t="shared" si="7"/>
        <v>47.828359907801087</v>
      </c>
      <c r="K57" s="109"/>
      <c r="L57" s="109"/>
      <c r="M57" s="109"/>
      <c r="N57" s="109"/>
      <c r="O57" s="109"/>
      <c r="P57" s="109"/>
    </row>
    <row r="58" spans="1:16" ht="11.25" customHeight="1">
      <c r="B58" s="54" t="s">
        <v>22</v>
      </c>
      <c r="C58" s="147"/>
      <c r="D58" s="15" t="s">
        <v>22</v>
      </c>
      <c r="E58" s="58">
        <v>8992.1477604144093</v>
      </c>
      <c r="F58" s="58">
        <v>18538.071</v>
      </c>
      <c r="G58" s="58">
        <v>13690.625142599998</v>
      </c>
      <c r="H58" s="58">
        <v>5759.1679040999989</v>
      </c>
      <c r="I58" s="58">
        <v>10570.14772097053</v>
      </c>
      <c r="J58" s="81">
        <f t="shared" si="7"/>
        <v>48.506383217619621</v>
      </c>
      <c r="K58" s="109"/>
      <c r="L58" s="109"/>
      <c r="M58" s="109"/>
      <c r="N58" s="109"/>
      <c r="O58" s="109"/>
      <c r="P58" s="109"/>
    </row>
    <row r="59" spans="1:16" ht="11.25" customHeight="1">
      <c r="B59" s="54" t="s">
        <v>23</v>
      </c>
      <c r="C59" s="147"/>
      <c r="D59" s="15" t="s">
        <v>23</v>
      </c>
      <c r="E59" s="58">
        <v>9541.0680132165635</v>
      </c>
      <c r="F59" s="58">
        <v>18538.071</v>
      </c>
      <c r="G59" s="58">
        <v>13853.30312085</v>
      </c>
      <c r="H59" s="58">
        <v>7055.2102049999985</v>
      </c>
      <c r="I59" s="58">
        <v>11183.148309133439</v>
      </c>
      <c r="J59" s="81">
        <f t="shared" si="7"/>
        <v>51.467426212881392</v>
      </c>
      <c r="K59" s="109"/>
      <c r="L59" s="109"/>
      <c r="M59" s="109"/>
      <c r="N59" s="109"/>
      <c r="O59" s="109"/>
      <c r="P59" s="109"/>
    </row>
    <row r="60" spans="1:16" ht="11.25" customHeight="1">
      <c r="B60" s="54" t="s">
        <v>22</v>
      </c>
      <c r="C60" s="147"/>
      <c r="D60" s="15" t="s">
        <v>22</v>
      </c>
      <c r="E60" s="58">
        <v>9882.00640542582</v>
      </c>
      <c r="F60" s="58">
        <v>18538.071</v>
      </c>
      <c r="G60" s="58">
        <v>14075.916087449999</v>
      </c>
      <c r="H60" s="58">
        <v>7043.3783189999976</v>
      </c>
      <c r="I60" s="58">
        <v>11397.034267874862</v>
      </c>
      <c r="J60" s="81">
        <f t="shared" si="7"/>
        <v>53.306551719571146</v>
      </c>
      <c r="K60" s="109"/>
      <c r="L60" s="109"/>
      <c r="M60" s="109"/>
      <c r="N60" s="109"/>
      <c r="O60" s="109"/>
      <c r="P60" s="109"/>
    </row>
    <row r="61" spans="1:16" ht="11.25" customHeight="1">
      <c r="B61" s="54" t="s">
        <v>24</v>
      </c>
      <c r="C61" s="147"/>
      <c r="D61" s="15" t="s">
        <v>24</v>
      </c>
      <c r="E61" s="58">
        <v>9327.57464738616</v>
      </c>
      <c r="F61" s="58">
        <v>18538.071</v>
      </c>
      <c r="G61" s="58">
        <v>13746.724281450002</v>
      </c>
      <c r="H61" s="58">
        <v>6538.4545967989416</v>
      </c>
      <c r="I61" s="58">
        <v>10842.690741399472</v>
      </c>
      <c r="J61" s="81">
        <f t="shared" si="7"/>
        <v>50.315777986750398</v>
      </c>
      <c r="K61" s="109"/>
      <c r="L61" s="109"/>
      <c r="M61" s="109"/>
      <c r="N61" s="109"/>
      <c r="O61" s="109"/>
      <c r="P61" s="109"/>
    </row>
    <row r="62" spans="1:16" ht="11.25" customHeight="1">
      <c r="B62" s="54" t="s">
        <v>24</v>
      </c>
      <c r="C62" s="147"/>
      <c r="D62" s="15" t="s">
        <v>24</v>
      </c>
      <c r="E62" s="58">
        <v>8160.8349135743301</v>
      </c>
      <c r="F62" s="58">
        <v>18538.071</v>
      </c>
      <c r="G62" s="58">
        <v>12260.387398049996</v>
      </c>
      <c r="H62" s="58">
        <v>5677.4335971347564</v>
      </c>
      <c r="I62" s="58">
        <v>9738.8161322836859</v>
      </c>
      <c r="J62" s="81">
        <f t="shared" si="7"/>
        <v>44.022028578778936</v>
      </c>
      <c r="K62" s="109"/>
      <c r="L62" s="109"/>
      <c r="M62" s="109"/>
      <c r="N62" s="109"/>
      <c r="O62" s="109"/>
      <c r="P62" s="109"/>
    </row>
    <row r="63" spans="1:16" ht="11.25" customHeight="1">
      <c r="B63" s="54" t="s">
        <v>23</v>
      </c>
      <c r="C63" s="147"/>
      <c r="D63" s="15" t="s">
        <v>23</v>
      </c>
      <c r="E63" s="58">
        <v>7263.6708853984701</v>
      </c>
      <c r="F63" s="58">
        <v>18538.071</v>
      </c>
      <c r="G63" s="58">
        <v>10934.703078450004</v>
      </c>
      <c r="H63" s="58">
        <v>4963.102723832124</v>
      </c>
      <c r="I63" s="58">
        <v>8674.1946441437685</v>
      </c>
      <c r="J63" s="81">
        <f t="shared" si="7"/>
        <v>39.182452615476933</v>
      </c>
      <c r="K63" s="109"/>
      <c r="L63" s="109"/>
      <c r="M63" s="109"/>
      <c r="N63" s="109"/>
      <c r="O63" s="109"/>
      <c r="P63" s="109"/>
    </row>
    <row r="64" spans="1:16" ht="11.25" customHeight="1">
      <c r="B64" s="54" t="s">
        <v>25</v>
      </c>
      <c r="C64" s="147"/>
      <c r="D64" s="15" t="s">
        <v>25</v>
      </c>
      <c r="E64" s="58">
        <v>6466.33274064748</v>
      </c>
      <c r="F64" s="58">
        <v>18538.071</v>
      </c>
      <c r="G64" s="58">
        <v>10145.245921199999</v>
      </c>
      <c r="H64" s="58">
        <v>4679.6100847773832</v>
      </c>
      <c r="I64" s="58">
        <v>7914.693031672703</v>
      </c>
      <c r="J64" s="81">
        <f t="shared" si="7"/>
        <v>34.881367865337658</v>
      </c>
      <c r="K64" s="109"/>
      <c r="L64" s="109"/>
      <c r="M64" s="109"/>
      <c r="N64" s="109"/>
      <c r="O64" s="109"/>
      <c r="P64" s="109"/>
    </row>
    <row r="65" spans="1:16" ht="11.25" customHeight="1">
      <c r="B65" s="54" t="s">
        <v>26</v>
      </c>
      <c r="C65" s="147"/>
      <c r="D65" s="15" t="s">
        <v>26</v>
      </c>
      <c r="E65" s="58">
        <v>6358.0428308198098</v>
      </c>
      <c r="F65" s="58">
        <v>18538.071</v>
      </c>
      <c r="G65" s="58">
        <v>9771.2920444499996</v>
      </c>
      <c r="H65" s="58">
        <v>4419.3227575624023</v>
      </c>
      <c r="I65" s="58">
        <v>7790.0287429473083</v>
      </c>
      <c r="J65" s="81">
        <f t="shared" si="7"/>
        <v>34.29721911637845</v>
      </c>
      <c r="K65" s="109"/>
      <c r="L65" s="109"/>
      <c r="M65" s="138"/>
      <c r="N65" s="109"/>
      <c r="O65" s="109"/>
      <c r="P65" s="109"/>
    </row>
    <row r="66" spans="1:16" ht="11.25" customHeight="1">
      <c r="B66" s="54" t="s">
        <v>27</v>
      </c>
      <c r="C66" s="147"/>
      <c r="D66" s="15" t="s">
        <v>27</v>
      </c>
      <c r="E66" s="58">
        <v>7808.1870513850999</v>
      </c>
      <c r="F66" s="58">
        <v>18538.071</v>
      </c>
      <c r="G66" s="58">
        <v>11172.260412899997</v>
      </c>
      <c r="H66" s="58">
        <v>4800.2412517000002</v>
      </c>
      <c r="I66" s="58">
        <v>8146.8772984649422</v>
      </c>
      <c r="J66" s="81">
        <f t="shared" si="7"/>
        <v>42.119738625367766</v>
      </c>
      <c r="K66" s="109"/>
      <c r="L66" s="109"/>
      <c r="M66" s="138"/>
      <c r="N66" s="109"/>
      <c r="O66" s="109"/>
      <c r="P66" s="109"/>
    </row>
    <row r="67" spans="1:16" ht="11.25" customHeight="1">
      <c r="B67" s="54" t="s">
        <v>28</v>
      </c>
      <c r="C67" s="146"/>
      <c r="D67" s="15" t="s">
        <v>28</v>
      </c>
      <c r="E67" s="58">
        <v>9451.9329261671392</v>
      </c>
      <c r="F67" s="58">
        <v>18538.071</v>
      </c>
      <c r="G67" s="58">
        <v>13395.083468899993</v>
      </c>
      <c r="H67" s="58">
        <v>5326.3089624999975</v>
      </c>
      <c r="I67" s="58">
        <v>8613.6806204130498</v>
      </c>
      <c r="J67" s="81">
        <f t="shared" si="7"/>
        <v>50.986604410821059</v>
      </c>
      <c r="K67" s="109"/>
      <c r="M67" s="139"/>
      <c r="N67" s="140"/>
      <c r="O67" s="109"/>
      <c r="P67" s="109"/>
    </row>
    <row r="68" spans="1:16" ht="11.25" customHeight="1">
      <c r="A68" s="54">
        <f>C68</f>
        <v>2020</v>
      </c>
      <c r="B68" s="53" t="s">
        <v>20</v>
      </c>
      <c r="C68" s="146">
        <v>2020</v>
      </c>
      <c r="D68" s="15" t="s">
        <v>20</v>
      </c>
      <c r="E68" s="58">
        <v>10203.8438416341</v>
      </c>
      <c r="F68" s="58">
        <v>18538.071</v>
      </c>
      <c r="G68" s="58">
        <v>13025.278086900002</v>
      </c>
      <c r="H68" s="58">
        <v>5458.8831046999985</v>
      </c>
      <c r="I68" s="58">
        <v>9322.7080025003343</v>
      </c>
      <c r="J68" s="81">
        <f t="shared" ref="J68:J79" si="8">(E68/F68)*100</f>
        <v>55.042640853161586</v>
      </c>
      <c r="K68" s="109"/>
      <c r="L68" s="185"/>
      <c r="M68" s="139"/>
      <c r="N68" s="109"/>
      <c r="O68" s="109"/>
      <c r="P68" s="109"/>
    </row>
    <row r="69" spans="1:16" ht="11.25" customHeight="1">
      <c r="B69" s="54" t="s">
        <v>21</v>
      </c>
      <c r="C69" s="147"/>
      <c r="D69" s="15" t="s">
        <v>21</v>
      </c>
      <c r="E69" s="58">
        <v>10293.721620606701</v>
      </c>
      <c r="F69" s="58">
        <v>18538.071</v>
      </c>
      <c r="G69" s="58">
        <v>13282.205454749997</v>
      </c>
      <c r="H69" s="58">
        <v>5560.4723572999983</v>
      </c>
      <c r="I69" s="58">
        <v>9851.4627672801198</v>
      </c>
      <c r="J69" s="81">
        <f t="shared" si="8"/>
        <v>55.52746896161257</v>
      </c>
      <c r="K69" s="109"/>
      <c r="L69" s="185"/>
      <c r="M69" s="139"/>
      <c r="N69" s="109"/>
      <c r="O69" s="109"/>
      <c r="P69" s="109"/>
    </row>
    <row r="70" spans="1:16" ht="11.25" customHeight="1">
      <c r="B70" s="54" t="s">
        <v>22</v>
      </c>
      <c r="C70" s="147"/>
      <c r="D70" s="15" t="s">
        <v>22</v>
      </c>
      <c r="E70" s="58">
        <v>10922.4629058602</v>
      </c>
      <c r="F70" s="58">
        <v>18538.071</v>
      </c>
      <c r="G70" s="58">
        <v>13779.121679499998</v>
      </c>
      <c r="H70" s="58">
        <v>5822.9730064499981</v>
      </c>
      <c r="I70" s="58">
        <v>10516.451776491249</v>
      </c>
      <c r="J70" s="81">
        <f t="shared" si="8"/>
        <v>58.919090912210883</v>
      </c>
      <c r="K70" s="109"/>
      <c r="L70" s="185"/>
      <c r="M70" s="139"/>
      <c r="N70" s="109"/>
      <c r="O70" s="109"/>
      <c r="P70" s="109"/>
    </row>
    <row r="71" spans="1:16" ht="11.25" customHeight="1">
      <c r="B71" s="54" t="s">
        <v>23</v>
      </c>
      <c r="C71" s="147"/>
      <c r="D71" s="15" t="s">
        <v>23</v>
      </c>
      <c r="E71" s="58">
        <v>12482.965359777099</v>
      </c>
      <c r="F71" s="58">
        <v>18538.071</v>
      </c>
      <c r="G71" s="58">
        <v>13901.975652950001</v>
      </c>
      <c r="H71" s="58">
        <v>7108.0951499999992</v>
      </c>
      <c r="I71" s="58">
        <v>11159.497806794267</v>
      </c>
      <c r="J71" s="81">
        <f t="shared" si="8"/>
        <v>67.336916337072509</v>
      </c>
      <c r="K71" s="109"/>
      <c r="L71" s="185"/>
      <c r="M71" s="139"/>
      <c r="N71" s="109"/>
      <c r="O71" s="109"/>
      <c r="P71" s="109"/>
    </row>
    <row r="72" spans="1:16" ht="11.25" customHeight="1">
      <c r="B72" s="54" t="s">
        <v>22</v>
      </c>
      <c r="C72" s="147"/>
      <c r="D72" s="15" t="s">
        <v>22</v>
      </c>
      <c r="E72" s="58">
        <v>12968.344471210001</v>
      </c>
      <c r="F72" s="58">
        <v>18538.071</v>
      </c>
      <c r="G72" s="58">
        <v>14115.337503700002</v>
      </c>
      <c r="H72" s="58">
        <v>7120.6441199999972</v>
      </c>
      <c r="I72" s="58">
        <v>11373.399940146151</v>
      </c>
      <c r="J72" s="81">
        <f t="shared" si="8"/>
        <v>69.955199066882429</v>
      </c>
      <c r="K72" s="109"/>
      <c r="L72" s="185"/>
      <c r="M72" s="139"/>
      <c r="N72" s="109"/>
      <c r="O72" s="109"/>
      <c r="P72" s="109"/>
    </row>
    <row r="73" spans="1:16" ht="11.25" customHeight="1">
      <c r="B73" s="54" t="s">
        <v>24</v>
      </c>
      <c r="C73" s="147"/>
      <c r="D73" s="15" t="s">
        <v>24</v>
      </c>
      <c r="E73" s="58">
        <v>12284.2351167291</v>
      </c>
      <c r="F73" s="58">
        <v>18538.071</v>
      </c>
      <c r="G73" s="58">
        <v>13804.115890500001</v>
      </c>
      <c r="H73" s="58">
        <v>6599.0676786489421</v>
      </c>
      <c r="I73" s="58">
        <v>10842.247789768779</v>
      </c>
      <c r="J73" s="81">
        <f t="shared" si="8"/>
        <v>66.26490489074672</v>
      </c>
      <c r="K73" s="109"/>
      <c r="L73" s="185"/>
      <c r="M73" s="139"/>
      <c r="N73" s="109"/>
      <c r="O73" s="109"/>
      <c r="P73" s="109"/>
    </row>
    <row r="74" spans="1:16" ht="11.25" customHeight="1">
      <c r="B74" s="54" t="s">
        <v>24</v>
      </c>
      <c r="C74" s="147"/>
      <c r="D74" s="15" t="s">
        <v>24</v>
      </c>
      <c r="E74" s="58">
        <v>11078.2673362971</v>
      </c>
      <c r="F74" s="58">
        <v>18538.071</v>
      </c>
      <c r="G74" s="58">
        <v>12335.885264499995</v>
      </c>
      <c r="H74" s="58">
        <v>5738.8141714184449</v>
      </c>
      <c r="I74" s="58">
        <v>9747.2628189624047</v>
      </c>
      <c r="J74" s="81">
        <f t="shared" si="8"/>
        <v>59.75954745397781</v>
      </c>
      <c r="K74" s="109"/>
      <c r="L74" s="185"/>
      <c r="M74" s="139"/>
      <c r="N74" s="109"/>
      <c r="O74" s="109"/>
      <c r="P74" s="109"/>
    </row>
    <row r="75" spans="1:16" ht="11.25" customHeight="1">
      <c r="B75" s="54" t="s">
        <v>23</v>
      </c>
      <c r="C75" s="147"/>
      <c r="D75" s="15" t="s">
        <v>23</v>
      </c>
      <c r="E75" s="58">
        <v>9493.5710276489899</v>
      </c>
      <c r="F75" s="58">
        <v>18538.071</v>
      </c>
      <c r="G75" s="58">
        <v>11008.379514400005</v>
      </c>
      <c r="H75" s="58">
        <v>5016.2080297901548</v>
      </c>
      <c r="I75" s="58">
        <v>8682.152701913692</v>
      </c>
      <c r="J75" s="81">
        <f t="shared" si="8"/>
        <v>51.211213009427951</v>
      </c>
      <c r="K75" s="109"/>
      <c r="L75" s="185"/>
      <c r="M75" s="139"/>
      <c r="N75" s="109"/>
      <c r="O75" s="109"/>
      <c r="P75" s="109"/>
    </row>
    <row r="76" spans="1:16" ht="11.25" customHeight="1">
      <c r="B76" s="54" t="s">
        <v>25</v>
      </c>
      <c r="C76" s="147"/>
      <c r="D76" s="15" t="s">
        <v>25</v>
      </c>
      <c r="E76" s="58">
        <v>8414.2036093792703</v>
      </c>
      <c r="F76" s="58">
        <v>18538.071</v>
      </c>
      <c r="G76" s="58">
        <v>10216.987657999998</v>
      </c>
      <c r="H76" s="58">
        <v>4709.6077613773832</v>
      </c>
      <c r="I76" s="58">
        <v>7899.635656205076</v>
      </c>
      <c r="J76" s="81">
        <f t="shared" si="8"/>
        <v>45.388776477225008</v>
      </c>
      <c r="K76" s="109"/>
      <c r="L76" s="185"/>
      <c r="M76" s="139"/>
      <c r="N76" s="109"/>
      <c r="O76" s="109"/>
      <c r="P76" s="109"/>
    </row>
    <row r="77" spans="1:16" ht="11.25" customHeight="1">
      <c r="B77" s="54" t="s">
        <v>26</v>
      </c>
      <c r="C77" s="147"/>
      <c r="D77" s="15" t="s">
        <v>26</v>
      </c>
      <c r="E77" s="58">
        <v>8468.7189392685304</v>
      </c>
      <c r="F77" s="58">
        <v>18538.071</v>
      </c>
      <c r="G77" s="58">
        <v>9860.0850484999992</v>
      </c>
      <c r="H77" s="58">
        <v>4443.1848832624037</v>
      </c>
      <c r="I77" s="58">
        <v>7706.6327509883004</v>
      </c>
      <c r="J77" s="81">
        <f t="shared" si="8"/>
        <v>45.6828487671049</v>
      </c>
      <c r="K77" s="109"/>
      <c r="L77" s="185"/>
      <c r="M77" s="139"/>
      <c r="N77" s="109"/>
      <c r="O77" s="109"/>
      <c r="P77" s="109"/>
    </row>
    <row r="78" spans="1:16" ht="11.25" customHeight="1">
      <c r="B78" s="54" t="s">
        <v>27</v>
      </c>
      <c r="C78" s="147"/>
      <c r="D78" s="15" t="s">
        <v>27</v>
      </c>
      <c r="E78" s="58">
        <v>8407.9337983359892</v>
      </c>
      <c r="F78" s="58">
        <v>18538.071</v>
      </c>
      <c r="G78" s="58">
        <v>11197.565775799998</v>
      </c>
      <c r="H78" s="58">
        <v>4806.2059127499997</v>
      </c>
      <c r="I78" s="58">
        <v>8149.1649360341953</v>
      </c>
      <c r="J78" s="81">
        <f t="shared" si="8"/>
        <v>45.354955207238064</v>
      </c>
      <c r="K78" s="109"/>
      <c r="L78" s="185"/>
      <c r="M78" s="139"/>
      <c r="N78" s="109"/>
      <c r="O78" s="109"/>
      <c r="P78" s="109"/>
    </row>
    <row r="79" spans="1:16" ht="11.25" customHeight="1">
      <c r="B79" s="54" t="s">
        <v>28</v>
      </c>
      <c r="C79" s="148"/>
      <c r="D79" s="19" t="s">
        <v>28</v>
      </c>
      <c r="E79" s="89">
        <v>9418.9304168690905</v>
      </c>
      <c r="F79" s="89">
        <v>18538.071</v>
      </c>
      <c r="G79" s="89">
        <v>13334.108503349993</v>
      </c>
      <c r="H79" s="89">
        <v>5321.2928717999985</v>
      </c>
      <c r="I79" s="89">
        <v>8688.9230952214075</v>
      </c>
      <c r="J79" s="181">
        <f t="shared" si="8"/>
        <v>50.808578826076833</v>
      </c>
      <c r="K79" s="109"/>
      <c r="L79" s="185"/>
      <c r="M79" s="139"/>
      <c r="N79" s="139"/>
      <c r="O79" s="141"/>
      <c r="P79" s="109"/>
    </row>
    <row r="80" spans="1:16" ht="11.25" customHeight="1">
      <c r="K80" s="109"/>
      <c r="L80" s="109"/>
      <c r="M80" s="142"/>
      <c r="N80" s="109"/>
      <c r="O80" s="109"/>
      <c r="P80" s="109"/>
    </row>
    <row r="81" spans="1:16" ht="11.25" customHeight="1">
      <c r="J81" s="124"/>
      <c r="K81" s="109"/>
      <c r="L81" s="109"/>
      <c r="M81" s="109"/>
      <c r="N81" s="109"/>
      <c r="O81" s="109"/>
      <c r="P81" s="109"/>
    </row>
    <row r="82" spans="1:16" ht="11.25" customHeight="1">
      <c r="C82" s="13" t="s">
        <v>142</v>
      </c>
      <c r="F82" s="185"/>
      <c r="J82" s="180"/>
    </row>
    <row r="83" spans="1:16" ht="11.25" customHeight="1">
      <c r="C83" s="90"/>
      <c r="D83" s="85" t="s">
        <v>87</v>
      </c>
      <c r="E83" s="85" t="s">
        <v>205</v>
      </c>
      <c r="F83" s="185"/>
    </row>
    <row r="84" spans="1:16" ht="11.25" customHeight="1">
      <c r="C84" s="28" t="s">
        <v>202</v>
      </c>
      <c r="D84" s="92" t="s">
        <v>203</v>
      </c>
      <c r="E84" s="92" t="s">
        <v>204</v>
      </c>
      <c r="F84" s="185"/>
    </row>
    <row r="85" spans="1:16" s="185" customFormat="1" ht="11.25" customHeight="1">
      <c r="A85" s="54"/>
      <c r="B85" s="54"/>
      <c r="C85" s="14">
        <v>2004</v>
      </c>
      <c r="D85" s="91">
        <v>23018.380100000002</v>
      </c>
      <c r="E85" s="191">
        <v>0.92168433794861615</v>
      </c>
      <c r="F85" s="54">
        <v>1</v>
      </c>
    </row>
    <row r="86" spans="1:16" s="185" customFormat="1" ht="11.25" customHeight="1">
      <c r="A86" s="54"/>
      <c r="B86" s="54"/>
      <c r="C86" s="14">
        <v>2005</v>
      </c>
      <c r="D86" s="91">
        <v>13712.382099999983</v>
      </c>
      <c r="E86" s="191">
        <v>0.55127275330077719</v>
      </c>
      <c r="F86" s="54">
        <v>1</v>
      </c>
    </row>
    <row r="87" spans="1:16" s="185" customFormat="1" ht="11.25" customHeight="1">
      <c r="A87" s="54"/>
      <c r="B87" s="54"/>
      <c r="C87" s="14">
        <v>2006</v>
      </c>
      <c r="D87" s="91">
        <v>24428.931794</v>
      </c>
      <c r="E87" s="191">
        <v>0.98210539876038694</v>
      </c>
      <c r="F87" s="54">
        <v>1</v>
      </c>
    </row>
    <row r="88" spans="1:16" s="185" customFormat="1" ht="11.25" customHeight="1">
      <c r="A88" s="54"/>
      <c r="B88" s="54"/>
      <c r="C88" s="14">
        <v>2007</v>
      </c>
      <c r="D88" s="91">
        <v>18761.120218999971</v>
      </c>
      <c r="E88" s="191">
        <v>0.75424490965249624</v>
      </c>
      <c r="F88" s="54">
        <v>1</v>
      </c>
    </row>
    <row r="89" spans="1:16" s="185" customFormat="1" ht="11.25" customHeight="1">
      <c r="A89" s="54"/>
      <c r="B89" s="54"/>
      <c r="C89" s="14">
        <v>2008</v>
      </c>
      <c r="D89" s="91">
        <v>19574.27058700001</v>
      </c>
      <c r="E89" s="191">
        <v>0.78377794390519129</v>
      </c>
      <c r="F89" s="54">
        <v>1</v>
      </c>
    </row>
    <row r="90" spans="1:16" s="185" customFormat="1" ht="11.25" customHeight="1">
      <c r="A90" s="54"/>
      <c r="B90" s="54"/>
      <c r="C90" s="14">
        <v>2009</v>
      </c>
      <c r="D90" s="91">
        <v>22957.195166999983</v>
      </c>
      <c r="E90" s="191">
        <v>0.92293783060314472</v>
      </c>
      <c r="F90" s="54">
        <v>1</v>
      </c>
    </row>
    <row r="91" spans="1:16" s="185" customFormat="1" ht="11.25" customHeight="1">
      <c r="A91" s="54"/>
      <c r="B91" s="54"/>
      <c r="C91" s="14">
        <v>2010</v>
      </c>
      <c r="D91" s="91">
        <v>38170.234914000015</v>
      </c>
      <c r="E91" s="191">
        <v>1.5345408508692497</v>
      </c>
      <c r="F91" s="54">
        <v>1</v>
      </c>
    </row>
    <row r="92" spans="1:16" s="185" customFormat="1" ht="11.25" customHeight="1">
      <c r="A92" s="54"/>
      <c r="B92" s="54"/>
      <c r="C92" s="14">
        <v>2011</v>
      </c>
      <c r="D92" s="91">
        <v>27729.833353710001</v>
      </c>
      <c r="E92" s="191">
        <v>0.95162409669360837</v>
      </c>
      <c r="F92" s="54">
        <v>1</v>
      </c>
    </row>
    <row r="93" spans="1:16" s="185" customFormat="1" ht="11.25" customHeight="1">
      <c r="A93" s="54"/>
      <c r="B93" s="54"/>
      <c r="C93" s="14">
        <v>2012</v>
      </c>
      <c r="D93" s="91">
        <v>18011.199261697991</v>
      </c>
      <c r="E93" s="191">
        <v>0.61409918586620216</v>
      </c>
      <c r="F93" s="54">
        <v>1</v>
      </c>
    </row>
    <row r="94" spans="1:16" s="185" customFormat="1" ht="11.25" customHeight="1">
      <c r="A94" s="54"/>
      <c r="B94" s="54"/>
      <c r="C94" s="14">
        <v>2013</v>
      </c>
      <c r="D94" s="91">
        <v>40974.241253939974</v>
      </c>
      <c r="E94" s="191">
        <v>1.408356842909203</v>
      </c>
      <c r="F94" s="54">
        <v>1</v>
      </c>
    </row>
    <row r="95" spans="1:16" s="185" customFormat="1" ht="11.25" customHeight="1">
      <c r="A95" s="54"/>
      <c r="B95" s="54"/>
      <c r="C95" s="14">
        <v>2014</v>
      </c>
      <c r="D95" s="91">
        <v>40271.072641503983</v>
      </c>
      <c r="E95" s="191">
        <v>1.3450738172652816</v>
      </c>
      <c r="F95" s="54">
        <v>1</v>
      </c>
    </row>
    <row r="96" spans="1:16" s="185" customFormat="1" ht="11.25" customHeight="1">
      <c r="A96" s="54"/>
      <c r="B96" s="54"/>
      <c r="C96" s="14">
        <v>2015</v>
      </c>
      <c r="D96" s="91">
        <v>25140.895262849976</v>
      </c>
      <c r="E96" s="191">
        <v>0.82064663448889963</v>
      </c>
      <c r="F96" s="54">
        <v>1</v>
      </c>
    </row>
    <row r="97" spans="1:15" s="185" customFormat="1" ht="11.25" customHeight="1">
      <c r="A97" s="54"/>
      <c r="B97" s="54"/>
      <c r="C97" s="14">
        <v>2016</v>
      </c>
      <c r="D97" s="91">
        <v>34666.883405772016</v>
      </c>
      <c r="E97" s="191">
        <v>1.1243663743130567</v>
      </c>
      <c r="F97" s="54">
        <v>1</v>
      </c>
    </row>
    <row r="98" spans="1:15" s="185" customFormat="1" ht="11.25" customHeight="1">
      <c r="A98" s="54"/>
      <c r="B98" s="54"/>
      <c r="C98" s="14">
        <v>2017</v>
      </c>
      <c r="D98" s="91">
        <v>15972.007925036016</v>
      </c>
      <c r="E98" s="191">
        <v>0.52691726423567176</v>
      </c>
      <c r="F98" s="54">
        <v>1</v>
      </c>
    </row>
    <row r="99" spans="1:15" ht="11.25" customHeight="1">
      <c r="C99" s="14">
        <v>2018</v>
      </c>
      <c r="D99" s="91">
        <v>37402.772072769512</v>
      </c>
      <c r="E99" s="191">
        <v>1.2821831304208802</v>
      </c>
      <c r="F99" s="54">
        <v>1</v>
      </c>
      <c r="G99" s="93"/>
      <c r="H99" s="53"/>
    </row>
    <row r="100" spans="1:15" ht="11.25" customHeight="1">
      <c r="C100" s="14">
        <v>2019</v>
      </c>
      <c r="D100" s="91">
        <v>25995.219359015613</v>
      </c>
      <c r="E100" s="191">
        <v>0.88034840036383855</v>
      </c>
      <c r="F100" s="54">
        <v>1</v>
      </c>
      <c r="G100" s="93"/>
      <c r="H100" s="53"/>
    </row>
    <row r="101" spans="1:15" ht="11.25" customHeight="1">
      <c r="C101" s="18">
        <v>2020</v>
      </c>
      <c r="D101" s="179">
        <v>30577.770161627963</v>
      </c>
      <c r="E101" s="190">
        <v>1.0281126629892612</v>
      </c>
      <c r="F101" s="54">
        <v>1</v>
      </c>
      <c r="G101" s="93"/>
      <c r="H101" s="53"/>
    </row>
    <row r="103" spans="1:15" ht="11.25" customHeight="1">
      <c r="C103" s="13" t="s">
        <v>64</v>
      </c>
    </row>
    <row r="104" spans="1:15" ht="11.25" customHeight="1">
      <c r="C104" s="13" t="s">
        <v>143</v>
      </c>
    </row>
    <row r="105" spans="1:15" ht="11.25" customHeight="1">
      <c r="C105" s="84"/>
      <c r="D105" s="85" t="s">
        <v>87</v>
      </c>
      <c r="E105" s="86" t="s">
        <v>87</v>
      </c>
    </row>
    <row r="106" spans="1:15" ht="11.25" customHeight="1">
      <c r="C106" s="88"/>
      <c r="D106" s="88" t="s">
        <v>88</v>
      </c>
      <c r="E106" s="88" t="s">
        <v>89</v>
      </c>
    </row>
    <row r="107" spans="1:15" ht="11.25" customHeight="1">
      <c r="A107" s="54">
        <f>YEAR(C107)</f>
        <v>2016</v>
      </c>
      <c r="C107" s="94">
        <v>42370</v>
      </c>
      <c r="D107" s="91">
        <v>91.680352246001092</v>
      </c>
      <c r="E107" s="91">
        <v>140.88980698212904</v>
      </c>
      <c r="F107" s="95">
        <f t="shared" ref="F107:F170" si="9">IF(D107&gt;E107,E107,D107)</f>
        <v>91.680352246001092</v>
      </c>
      <c r="G107" s="115" t="str">
        <f t="shared" ref="G107:G170" si="10">IF(C107=DATE(YEAR(C107),12,31),600,"")</f>
        <v/>
      </c>
      <c r="H107" s="109"/>
      <c r="I107" s="109"/>
      <c r="J107" s="109"/>
      <c r="K107" s="109"/>
      <c r="L107" s="109"/>
      <c r="M107" s="109"/>
      <c r="N107" s="109"/>
      <c r="O107" s="109"/>
    </row>
    <row r="108" spans="1:15" ht="11.25" customHeight="1">
      <c r="C108" s="94">
        <v>42371</v>
      </c>
      <c r="D108" s="91">
        <v>82.084770807999902</v>
      </c>
      <c r="E108" s="91">
        <v>140.88980698212904</v>
      </c>
      <c r="F108" s="95">
        <f t="shared" si="9"/>
        <v>82.084770807999902</v>
      </c>
      <c r="G108" s="115" t="str">
        <f t="shared" si="10"/>
        <v/>
      </c>
      <c r="H108" s="109"/>
      <c r="I108" s="109"/>
      <c r="J108" s="109"/>
      <c r="K108" s="109"/>
      <c r="L108" s="109"/>
      <c r="M108" s="109"/>
      <c r="N108" s="109"/>
      <c r="O108" s="109"/>
    </row>
    <row r="109" spans="1:15" ht="11.25" customHeight="1">
      <c r="C109" s="94">
        <v>42372</v>
      </c>
      <c r="D109" s="91">
        <v>114.11031381600039</v>
      </c>
      <c r="E109" s="91">
        <v>140.88980698212904</v>
      </c>
      <c r="F109" s="95">
        <f t="shared" si="9"/>
        <v>114.11031381600039</v>
      </c>
      <c r="G109" s="115" t="str">
        <f t="shared" si="10"/>
        <v/>
      </c>
      <c r="H109" s="109"/>
      <c r="I109" s="109"/>
      <c r="J109" s="109"/>
      <c r="K109" s="109"/>
      <c r="L109" s="109"/>
      <c r="M109" s="109"/>
      <c r="N109" s="109"/>
      <c r="O109" s="109"/>
    </row>
    <row r="110" spans="1:15" ht="11.25" customHeight="1">
      <c r="C110" s="94">
        <v>42373</v>
      </c>
      <c r="D110" s="91">
        <v>174.2157679659999</v>
      </c>
      <c r="E110" s="91">
        <v>140.88980698212904</v>
      </c>
      <c r="F110" s="95">
        <f t="shared" si="9"/>
        <v>140.88980698212904</v>
      </c>
      <c r="G110" s="115" t="str">
        <f t="shared" si="10"/>
        <v/>
      </c>
      <c r="H110" s="109"/>
      <c r="I110" s="109"/>
      <c r="J110" s="109"/>
      <c r="K110" s="109"/>
      <c r="L110" s="109"/>
      <c r="M110" s="109"/>
      <c r="N110" s="109"/>
      <c r="O110" s="109"/>
    </row>
    <row r="111" spans="1:15" ht="11.25" customHeight="1">
      <c r="C111" s="94">
        <v>42374</v>
      </c>
      <c r="D111" s="91">
        <v>186.45707828999946</v>
      </c>
      <c r="E111" s="91">
        <v>140.88980698212904</v>
      </c>
      <c r="F111" s="95">
        <f t="shared" si="9"/>
        <v>140.88980698212904</v>
      </c>
      <c r="G111" s="115" t="str">
        <f t="shared" si="10"/>
        <v/>
      </c>
      <c r="H111" s="109"/>
      <c r="I111" s="109"/>
      <c r="J111" s="109"/>
      <c r="K111" s="109"/>
      <c r="L111" s="109"/>
      <c r="M111" s="109"/>
      <c r="N111" s="109"/>
      <c r="O111" s="109"/>
    </row>
    <row r="112" spans="1:15" ht="11.25" customHeight="1">
      <c r="C112" s="94">
        <v>42375</v>
      </c>
      <c r="D112" s="91">
        <v>157.87451026600021</v>
      </c>
      <c r="E112" s="91">
        <v>140.88980698212904</v>
      </c>
      <c r="F112" s="95">
        <f t="shared" si="9"/>
        <v>140.88980698212904</v>
      </c>
      <c r="G112" s="115" t="str">
        <f t="shared" si="10"/>
        <v/>
      </c>
      <c r="H112" s="109"/>
      <c r="I112" s="109"/>
      <c r="J112" s="109"/>
      <c r="K112" s="109"/>
      <c r="L112" s="109"/>
      <c r="M112" s="109"/>
      <c r="N112" s="109"/>
      <c r="O112" s="109"/>
    </row>
    <row r="113" spans="2:15" ht="11.25" customHeight="1">
      <c r="C113" s="94">
        <v>42376</v>
      </c>
      <c r="D113" s="91">
        <v>201.94310613999951</v>
      </c>
      <c r="E113" s="91">
        <v>140.88980698212904</v>
      </c>
      <c r="F113" s="95">
        <f t="shared" si="9"/>
        <v>140.88980698212904</v>
      </c>
      <c r="G113" s="115" t="str">
        <f t="shared" si="10"/>
        <v/>
      </c>
      <c r="H113" s="109"/>
      <c r="I113" s="109"/>
      <c r="J113" s="109"/>
      <c r="K113" s="109"/>
      <c r="L113" s="109"/>
      <c r="M113" s="109"/>
      <c r="N113" s="109"/>
      <c r="O113" s="109"/>
    </row>
    <row r="114" spans="2:15" ht="11.25" customHeight="1">
      <c r="C114" s="94">
        <v>42377</v>
      </c>
      <c r="D114" s="91">
        <v>298.15912891599976</v>
      </c>
      <c r="E114" s="91">
        <v>140.88980698212904</v>
      </c>
      <c r="F114" s="95">
        <f t="shared" si="9"/>
        <v>140.88980698212904</v>
      </c>
      <c r="G114" s="115" t="str">
        <f t="shared" si="10"/>
        <v/>
      </c>
      <c r="H114" s="109"/>
      <c r="I114" s="109"/>
      <c r="J114" s="109"/>
      <c r="K114" s="109"/>
      <c r="L114" s="109"/>
      <c r="M114" s="109"/>
      <c r="N114" s="109"/>
      <c r="O114" s="109"/>
    </row>
    <row r="115" spans="2:15" ht="11.25" customHeight="1">
      <c r="C115" s="94">
        <v>42378</v>
      </c>
      <c r="D115" s="91">
        <v>339.36040461000027</v>
      </c>
      <c r="E115" s="91">
        <v>140.88980698212904</v>
      </c>
      <c r="F115" s="95">
        <f t="shared" si="9"/>
        <v>140.88980698212904</v>
      </c>
      <c r="G115" s="115" t="str">
        <f t="shared" si="10"/>
        <v/>
      </c>
      <c r="H115" s="109"/>
      <c r="I115" s="109"/>
      <c r="J115" s="109"/>
      <c r="K115" s="109"/>
      <c r="L115" s="109"/>
      <c r="M115" s="109"/>
      <c r="N115" s="109"/>
      <c r="O115" s="109"/>
    </row>
    <row r="116" spans="2:15" ht="11.25" customHeight="1">
      <c r="C116" s="94">
        <v>42379</v>
      </c>
      <c r="D116" s="91">
        <v>481.49299556800008</v>
      </c>
      <c r="E116" s="91">
        <v>140.88980698212904</v>
      </c>
      <c r="F116" s="95">
        <f t="shared" si="9"/>
        <v>140.88980698212904</v>
      </c>
      <c r="G116" s="115" t="str">
        <f t="shared" si="10"/>
        <v/>
      </c>
      <c r="H116" s="109"/>
      <c r="I116" s="109"/>
      <c r="J116" s="109"/>
      <c r="K116" s="109"/>
      <c r="L116" s="109"/>
      <c r="M116" s="109"/>
      <c r="N116" s="109"/>
      <c r="O116" s="109"/>
    </row>
    <row r="117" spans="2:15" ht="11.25" customHeight="1">
      <c r="C117" s="94">
        <v>42380</v>
      </c>
      <c r="D117" s="91">
        <v>505.2243699840011</v>
      </c>
      <c r="E117" s="91">
        <v>140.88980698212904</v>
      </c>
      <c r="F117" s="95">
        <f t="shared" si="9"/>
        <v>140.88980698212904</v>
      </c>
      <c r="G117" s="115" t="str">
        <f t="shared" si="10"/>
        <v/>
      </c>
      <c r="H117" s="109"/>
      <c r="I117" s="109"/>
      <c r="J117" s="109"/>
      <c r="K117" s="109"/>
      <c r="L117" s="109"/>
      <c r="M117" s="109"/>
      <c r="N117" s="109"/>
      <c r="O117" s="109"/>
    </row>
    <row r="118" spans="2:15" ht="11.25" customHeight="1">
      <c r="C118" s="94">
        <v>42381</v>
      </c>
      <c r="D118" s="91">
        <v>383.21277593600001</v>
      </c>
      <c r="E118" s="91">
        <v>140.88980698212904</v>
      </c>
      <c r="F118" s="95">
        <f t="shared" si="9"/>
        <v>140.88980698212904</v>
      </c>
      <c r="G118" s="115" t="str">
        <f t="shared" si="10"/>
        <v/>
      </c>
      <c r="H118" s="109"/>
      <c r="I118" s="109"/>
      <c r="J118" s="109"/>
      <c r="K118" s="109"/>
      <c r="L118" s="109"/>
      <c r="M118" s="109"/>
      <c r="N118" s="109"/>
      <c r="O118" s="109"/>
    </row>
    <row r="119" spans="2:15" ht="11.25" customHeight="1">
      <c r="C119" s="94">
        <v>42382</v>
      </c>
      <c r="D119" s="91">
        <v>278.30180743999847</v>
      </c>
      <c r="E119" s="91">
        <v>140.88980698212904</v>
      </c>
      <c r="F119" s="95">
        <f t="shared" si="9"/>
        <v>140.88980698212904</v>
      </c>
      <c r="G119" s="115" t="str">
        <f t="shared" si="10"/>
        <v/>
      </c>
      <c r="H119" s="109"/>
      <c r="I119" s="109"/>
      <c r="J119" s="109"/>
      <c r="K119" s="109"/>
      <c r="L119" s="109"/>
      <c r="M119" s="109"/>
      <c r="N119" s="109"/>
      <c r="O119" s="109"/>
    </row>
    <row r="120" spans="2:15" ht="11.25" customHeight="1">
      <c r="C120" s="94">
        <v>42383</v>
      </c>
      <c r="D120" s="91">
        <v>272.95071455199991</v>
      </c>
      <c r="E120" s="91">
        <v>140.88980698212904</v>
      </c>
      <c r="F120" s="95">
        <f t="shared" si="9"/>
        <v>140.88980698212904</v>
      </c>
      <c r="G120" s="115" t="str">
        <f t="shared" si="10"/>
        <v/>
      </c>
      <c r="H120" s="109"/>
      <c r="I120" s="109"/>
      <c r="J120" s="109"/>
      <c r="K120" s="109"/>
      <c r="L120" s="109"/>
      <c r="M120" s="109"/>
      <c r="N120" s="109"/>
      <c r="O120" s="109"/>
    </row>
    <row r="121" spans="2:15" ht="11.25" customHeight="1">
      <c r="B121" s="54" t="s">
        <v>20</v>
      </c>
      <c r="C121" s="94">
        <v>42384</v>
      </c>
      <c r="D121" s="91">
        <v>249.34473165599977</v>
      </c>
      <c r="E121" s="91">
        <v>140.88980698212904</v>
      </c>
      <c r="F121" s="95">
        <f t="shared" si="9"/>
        <v>140.88980698212904</v>
      </c>
      <c r="G121" s="115" t="str">
        <f t="shared" si="10"/>
        <v/>
      </c>
      <c r="H121" s="116"/>
      <c r="I121" s="117"/>
      <c r="J121" s="109"/>
      <c r="K121" s="109"/>
      <c r="L121" s="109"/>
      <c r="M121" s="109"/>
      <c r="N121" s="109"/>
      <c r="O121" s="109"/>
    </row>
    <row r="122" spans="2:15" ht="11.25" customHeight="1">
      <c r="C122" s="94">
        <v>42385</v>
      </c>
      <c r="D122" s="91">
        <v>215.911569974001</v>
      </c>
      <c r="E122" s="91">
        <v>140.88980698212904</v>
      </c>
      <c r="F122" s="95">
        <f t="shared" si="9"/>
        <v>140.88980698212904</v>
      </c>
      <c r="G122" s="115" t="str">
        <f t="shared" si="10"/>
        <v/>
      </c>
      <c r="H122" s="109"/>
      <c r="I122" s="109"/>
      <c r="J122" s="109"/>
      <c r="K122" s="109"/>
      <c r="L122" s="109"/>
      <c r="M122" s="109"/>
      <c r="N122" s="109"/>
      <c r="O122" s="109"/>
    </row>
    <row r="123" spans="2:15" ht="11.25" customHeight="1">
      <c r="C123" s="94">
        <v>42386</v>
      </c>
      <c r="D123" s="91">
        <v>180.70158156799957</v>
      </c>
      <c r="E123" s="91">
        <v>140.88980698212904</v>
      </c>
      <c r="F123" s="95">
        <f t="shared" si="9"/>
        <v>140.88980698212904</v>
      </c>
      <c r="G123" s="115" t="str">
        <f t="shared" si="10"/>
        <v/>
      </c>
      <c r="H123" s="109"/>
      <c r="I123" s="109"/>
      <c r="J123" s="109"/>
      <c r="K123" s="109"/>
      <c r="L123" s="109"/>
      <c r="M123" s="109"/>
      <c r="N123" s="109"/>
      <c r="O123" s="109"/>
    </row>
    <row r="124" spans="2:15" ht="11.25" customHeight="1">
      <c r="C124" s="94">
        <v>42387</v>
      </c>
      <c r="D124" s="91">
        <v>164.23375264800001</v>
      </c>
      <c r="E124" s="91">
        <v>140.88980698212904</v>
      </c>
      <c r="F124" s="95">
        <f t="shared" si="9"/>
        <v>140.88980698212904</v>
      </c>
      <c r="G124" s="115" t="str">
        <f t="shared" si="10"/>
        <v/>
      </c>
      <c r="H124" s="109"/>
      <c r="I124" s="109"/>
      <c r="J124" s="109"/>
      <c r="K124" s="109"/>
      <c r="L124" s="109"/>
      <c r="M124" s="109"/>
      <c r="N124" s="109"/>
      <c r="O124" s="109"/>
    </row>
    <row r="125" spans="2:15" ht="11.25" customHeight="1">
      <c r="C125" s="94">
        <v>42388</v>
      </c>
      <c r="D125" s="91">
        <v>156.30810875199987</v>
      </c>
      <c r="E125" s="91">
        <v>140.88980698212904</v>
      </c>
      <c r="F125" s="95">
        <f t="shared" si="9"/>
        <v>140.88980698212904</v>
      </c>
      <c r="G125" s="115" t="str">
        <f t="shared" si="10"/>
        <v/>
      </c>
      <c r="H125" s="109"/>
      <c r="I125" s="109"/>
      <c r="J125" s="109"/>
      <c r="K125" s="109"/>
      <c r="L125" s="109"/>
      <c r="M125" s="109"/>
      <c r="N125" s="109"/>
      <c r="O125" s="109"/>
    </row>
    <row r="126" spans="2:15" ht="11.25" customHeight="1">
      <c r="C126" s="94">
        <v>42389</v>
      </c>
      <c r="D126" s="91">
        <v>139.04020862200002</v>
      </c>
      <c r="E126" s="91">
        <v>140.88980698212904</v>
      </c>
      <c r="F126" s="95">
        <f t="shared" si="9"/>
        <v>139.04020862200002</v>
      </c>
      <c r="G126" s="115" t="str">
        <f t="shared" si="10"/>
        <v/>
      </c>
      <c r="H126" s="109"/>
      <c r="I126" s="109"/>
      <c r="J126" s="109"/>
      <c r="K126" s="109"/>
      <c r="L126" s="109"/>
      <c r="M126" s="109"/>
      <c r="N126" s="109"/>
      <c r="O126" s="109"/>
    </row>
    <row r="127" spans="2:15" ht="11.25" customHeight="1">
      <c r="C127" s="94">
        <v>42390</v>
      </c>
      <c r="D127" s="91">
        <v>125.73249736000105</v>
      </c>
      <c r="E127" s="91">
        <v>140.88980698212904</v>
      </c>
      <c r="F127" s="95">
        <f t="shared" si="9"/>
        <v>125.73249736000105</v>
      </c>
      <c r="G127" s="115" t="str">
        <f t="shared" si="10"/>
        <v/>
      </c>
      <c r="H127" s="109"/>
      <c r="I127" s="109"/>
      <c r="J127" s="109"/>
      <c r="K127" s="109"/>
      <c r="L127" s="109"/>
      <c r="M127" s="109"/>
      <c r="N127" s="109"/>
      <c r="O127" s="109"/>
    </row>
    <row r="128" spans="2:15" ht="11.25" customHeight="1">
      <c r="C128" s="94">
        <v>42391</v>
      </c>
      <c r="D128" s="91">
        <v>136.05777458199879</v>
      </c>
      <c r="E128" s="91">
        <v>140.88980698212904</v>
      </c>
      <c r="F128" s="95">
        <f t="shared" si="9"/>
        <v>136.05777458199879</v>
      </c>
      <c r="G128" s="115" t="str">
        <f t="shared" si="10"/>
        <v/>
      </c>
      <c r="H128" s="109"/>
      <c r="I128" s="109"/>
      <c r="J128" s="109"/>
      <c r="K128" s="109"/>
      <c r="L128" s="109"/>
      <c r="M128" s="109"/>
      <c r="N128" s="109"/>
      <c r="O128" s="109"/>
    </row>
    <row r="129" spans="3:15" ht="11.25" customHeight="1">
      <c r="C129" s="94">
        <v>42392</v>
      </c>
      <c r="D129" s="91">
        <v>135.60560908800105</v>
      </c>
      <c r="E129" s="91">
        <v>140.88980698212904</v>
      </c>
      <c r="F129" s="95">
        <f t="shared" si="9"/>
        <v>135.60560908800105</v>
      </c>
      <c r="G129" s="115" t="str">
        <f t="shared" si="10"/>
        <v/>
      </c>
      <c r="H129" s="109"/>
      <c r="I129" s="109"/>
      <c r="J129" s="109"/>
      <c r="K129" s="109"/>
      <c r="L129" s="109"/>
      <c r="M129" s="109"/>
      <c r="N129" s="109"/>
      <c r="O129" s="109"/>
    </row>
    <row r="130" spans="3:15" ht="11.25" customHeight="1">
      <c r="C130" s="94">
        <v>42393</v>
      </c>
      <c r="D130" s="91">
        <v>137.08839328200051</v>
      </c>
      <c r="E130" s="91">
        <v>140.88980698212904</v>
      </c>
      <c r="F130" s="95">
        <f t="shared" si="9"/>
        <v>137.08839328200051</v>
      </c>
      <c r="G130" s="115" t="str">
        <f t="shared" si="10"/>
        <v/>
      </c>
      <c r="H130" s="109"/>
      <c r="I130" s="109"/>
      <c r="J130" s="109"/>
      <c r="K130" s="109"/>
      <c r="L130" s="109"/>
      <c r="M130" s="109"/>
      <c r="N130" s="109"/>
      <c r="O130" s="109"/>
    </row>
    <row r="131" spans="3:15" ht="11.25" customHeight="1">
      <c r="C131" s="94">
        <v>42394</v>
      </c>
      <c r="D131" s="91">
        <v>131.70072863599896</v>
      </c>
      <c r="E131" s="91">
        <v>140.88980698212904</v>
      </c>
      <c r="F131" s="95">
        <f t="shared" si="9"/>
        <v>131.70072863599896</v>
      </c>
      <c r="G131" s="115" t="str">
        <f t="shared" si="10"/>
        <v/>
      </c>
      <c r="H131" s="109"/>
      <c r="I131" s="109"/>
      <c r="J131" s="109"/>
      <c r="K131" s="109"/>
      <c r="L131" s="109"/>
      <c r="M131" s="109"/>
      <c r="N131" s="109"/>
      <c r="O131" s="109"/>
    </row>
    <row r="132" spans="3:15" ht="11.25" customHeight="1">
      <c r="C132" s="94">
        <v>42395</v>
      </c>
      <c r="D132" s="91">
        <v>121.07977764600021</v>
      </c>
      <c r="E132" s="91">
        <v>140.88980698212904</v>
      </c>
      <c r="F132" s="95">
        <f t="shared" si="9"/>
        <v>121.07977764600021</v>
      </c>
      <c r="G132" s="115" t="str">
        <f t="shared" si="10"/>
        <v/>
      </c>
      <c r="H132" s="109"/>
      <c r="I132" s="109"/>
      <c r="J132" s="109"/>
      <c r="K132" s="109"/>
      <c r="L132" s="109"/>
      <c r="M132" s="109"/>
      <c r="N132" s="109"/>
      <c r="O132" s="109"/>
    </row>
    <row r="133" spans="3:15" ht="11.25" customHeight="1">
      <c r="C133" s="94">
        <v>42396</v>
      </c>
      <c r="D133" s="91">
        <v>111.13963191599967</v>
      </c>
      <c r="E133" s="91">
        <v>140.88980698212904</v>
      </c>
      <c r="F133" s="95">
        <f t="shared" si="9"/>
        <v>111.13963191599967</v>
      </c>
      <c r="G133" s="115" t="str">
        <f t="shared" si="10"/>
        <v/>
      </c>
      <c r="H133" s="109"/>
      <c r="I133" s="109"/>
      <c r="J133" s="109"/>
      <c r="K133" s="109"/>
      <c r="L133" s="109"/>
      <c r="M133" s="109"/>
      <c r="N133" s="109"/>
      <c r="O133" s="109"/>
    </row>
    <row r="134" spans="3:15" ht="11.25" customHeight="1">
      <c r="C134" s="94">
        <v>42397</v>
      </c>
      <c r="D134" s="91">
        <v>104.32257650400113</v>
      </c>
      <c r="E134" s="91">
        <v>140.88980698212904</v>
      </c>
      <c r="F134" s="95">
        <f t="shared" si="9"/>
        <v>104.32257650400113</v>
      </c>
      <c r="G134" s="115" t="str">
        <f t="shared" si="10"/>
        <v/>
      </c>
      <c r="H134" s="109"/>
      <c r="I134" s="109"/>
      <c r="J134" s="109"/>
      <c r="K134" s="109"/>
      <c r="L134" s="109"/>
      <c r="M134" s="109"/>
      <c r="N134" s="109"/>
      <c r="O134" s="109"/>
    </row>
    <row r="135" spans="3:15" ht="11.25" customHeight="1">
      <c r="C135" s="94">
        <v>42398</v>
      </c>
      <c r="D135" s="91">
        <v>119.85418015399931</v>
      </c>
      <c r="E135" s="91">
        <v>140.88980698212904</v>
      </c>
      <c r="F135" s="95">
        <f t="shared" si="9"/>
        <v>119.85418015399931</v>
      </c>
      <c r="G135" s="115" t="str">
        <f t="shared" si="10"/>
        <v/>
      </c>
      <c r="H135" s="109"/>
      <c r="I135" s="109"/>
      <c r="J135" s="109"/>
      <c r="K135" s="109"/>
      <c r="L135" s="109"/>
      <c r="M135" s="109"/>
      <c r="N135" s="109"/>
      <c r="O135" s="109"/>
    </row>
    <row r="136" spans="3:15" ht="11.25" customHeight="1">
      <c r="C136" s="94">
        <v>42399</v>
      </c>
      <c r="D136" s="91">
        <v>109.80524180200068</v>
      </c>
      <c r="E136" s="91">
        <v>140.88980698212904</v>
      </c>
      <c r="F136" s="95">
        <f t="shared" si="9"/>
        <v>109.80524180200068</v>
      </c>
      <c r="G136" s="115" t="str">
        <f t="shared" si="10"/>
        <v/>
      </c>
      <c r="H136" s="109"/>
      <c r="I136" s="109"/>
      <c r="J136" s="109"/>
      <c r="K136" s="109"/>
      <c r="L136" s="109"/>
      <c r="M136" s="109"/>
      <c r="N136" s="109"/>
      <c r="O136" s="109"/>
    </row>
    <row r="137" spans="3:15" ht="11.25" customHeight="1">
      <c r="C137" s="94">
        <v>42400</v>
      </c>
      <c r="D137" s="91">
        <v>119.07230422199885</v>
      </c>
      <c r="E137" s="91">
        <v>140.88980698212904</v>
      </c>
      <c r="F137" s="95">
        <f t="shared" si="9"/>
        <v>119.07230422199885</v>
      </c>
      <c r="G137" s="115" t="str">
        <f t="shared" si="10"/>
        <v/>
      </c>
      <c r="H137" s="109"/>
      <c r="I137" s="109"/>
      <c r="J137" s="109"/>
      <c r="K137" s="109"/>
      <c r="L137" s="109"/>
      <c r="M137" s="109"/>
      <c r="N137" s="109"/>
      <c r="O137" s="109"/>
    </row>
    <row r="138" spans="3:15" ht="11.25" customHeight="1">
      <c r="C138" s="94">
        <v>42401</v>
      </c>
      <c r="D138" s="91">
        <v>38.803483540000656</v>
      </c>
      <c r="E138" s="91">
        <v>123.11545310826105</v>
      </c>
      <c r="F138" s="95">
        <f t="shared" si="9"/>
        <v>38.803483540000656</v>
      </c>
      <c r="G138" s="115" t="str">
        <f t="shared" si="10"/>
        <v/>
      </c>
      <c r="H138" s="109"/>
      <c r="I138" s="109"/>
      <c r="J138" s="109"/>
      <c r="K138" s="109"/>
      <c r="L138" s="109"/>
      <c r="M138" s="109"/>
      <c r="N138" s="109"/>
      <c r="O138" s="109"/>
    </row>
    <row r="139" spans="3:15" ht="11.25" customHeight="1">
      <c r="C139" s="94">
        <v>42402</v>
      </c>
      <c r="D139" s="91">
        <v>95.799236876000037</v>
      </c>
      <c r="E139" s="91">
        <v>123.11545310826105</v>
      </c>
      <c r="F139" s="95">
        <f t="shared" si="9"/>
        <v>95.799236876000037</v>
      </c>
      <c r="G139" s="115" t="str">
        <f t="shared" si="10"/>
        <v/>
      </c>
      <c r="H139" s="109"/>
      <c r="I139" s="109"/>
      <c r="J139" s="109"/>
      <c r="K139" s="109"/>
      <c r="L139" s="109"/>
      <c r="M139" s="109"/>
      <c r="N139" s="109"/>
      <c r="O139" s="109"/>
    </row>
    <row r="140" spans="3:15" ht="11.25" customHeight="1">
      <c r="C140" s="94">
        <v>42403</v>
      </c>
      <c r="D140" s="91">
        <v>83.620897367999333</v>
      </c>
      <c r="E140" s="91">
        <v>123.11545310826105</v>
      </c>
      <c r="F140" s="95">
        <f t="shared" si="9"/>
        <v>83.620897367999333</v>
      </c>
      <c r="G140" s="115" t="str">
        <f t="shared" si="10"/>
        <v/>
      </c>
      <c r="H140" s="109"/>
      <c r="I140" s="109"/>
      <c r="J140" s="109"/>
      <c r="K140" s="109"/>
      <c r="L140" s="109"/>
      <c r="M140" s="109"/>
      <c r="N140" s="109"/>
      <c r="O140" s="109"/>
    </row>
    <row r="141" spans="3:15" ht="11.25" customHeight="1">
      <c r="C141" s="94">
        <v>42404</v>
      </c>
      <c r="D141" s="91">
        <v>73.731866595999819</v>
      </c>
      <c r="E141" s="91">
        <v>123.11545310826105</v>
      </c>
      <c r="F141" s="95">
        <f t="shared" si="9"/>
        <v>73.731866595999819</v>
      </c>
      <c r="G141" s="115" t="str">
        <f t="shared" si="10"/>
        <v/>
      </c>
      <c r="H141" s="109"/>
      <c r="I141" s="109"/>
      <c r="J141" s="109"/>
      <c r="K141" s="109"/>
      <c r="L141" s="109"/>
      <c r="M141" s="109"/>
      <c r="N141" s="109"/>
      <c r="O141" s="109"/>
    </row>
    <row r="142" spans="3:15" ht="11.25" customHeight="1">
      <c r="C142" s="94">
        <v>42405</v>
      </c>
      <c r="D142" s="91">
        <v>89.600467947999732</v>
      </c>
      <c r="E142" s="91">
        <v>123.11545310826105</v>
      </c>
      <c r="F142" s="95">
        <f t="shared" si="9"/>
        <v>89.600467947999732</v>
      </c>
      <c r="G142" s="115" t="str">
        <f t="shared" si="10"/>
        <v/>
      </c>
      <c r="H142" s="109"/>
      <c r="I142" s="109"/>
      <c r="J142" s="109"/>
      <c r="K142" s="109"/>
      <c r="L142" s="109"/>
      <c r="M142" s="109"/>
      <c r="N142" s="109"/>
      <c r="O142" s="109"/>
    </row>
    <row r="143" spans="3:15" ht="11.25" customHeight="1">
      <c r="C143" s="94">
        <v>42406</v>
      </c>
      <c r="D143" s="91">
        <v>94.838914672001465</v>
      </c>
      <c r="E143" s="91">
        <v>123.11545310826105</v>
      </c>
      <c r="F143" s="95">
        <f t="shared" si="9"/>
        <v>94.838914672001465</v>
      </c>
      <c r="G143" s="115" t="str">
        <f t="shared" si="10"/>
        <v/>
      </c>
      <c r="H143" s="109"/>
      <c r="I143" s="109"/>
      <c r="J143" s="109"/>
      <c r="K143" s="109"/>
      <c r="L143" s="109"/>
      <c r="M143" s="109"/>
      <c r="N143" s="109"/>
      <c r="O143" s="109"/>
    </row>
    <row r="144" spans="3:15" ht="11.25" customHeight="1">
      <c r="C144" s="94">
        <v>42407</v>
      </c>
      <c r="D144" s="91">
        <v>114.19963802199852</v>
      </c>
      <c r="E144" s="91">
        <v>123.11545310826105</v>
      </c>
      <c r="F144" s="95">
        <f t="shared" si="9"/>
        <v>114.19963802199852</v>
      </c>
      <c r="G144" s="115" t="str">
        <f t="shared" si="10"/>
        <v/>
      </c>
      <c r="H144" s="109"/>
      <c r="I144" s="109"/>
      <c r="J144" s="109"/>
      <c r="K144" s="109"/>
      <c r="L144" s="109"/>
      <c r="M144" s="109"/>
      <c r="N144" s="109"/>
      <c r="O144" s="109"/>
    </row>
    <row r="145" spans="2:15" ht="11.25" customHeight="1">
      <c r="C145" s="94">
        <v>42408</v>
      </c>
      <c r="D145" s="91">
        <v>101.19171489400041</v>
      </c>
      <c r="E145" s="91">
        <v>123.11545310826105</v>
      </c>
      <c r="F145" s="95">
        <f t="shared" si="9"/>
        <v>101.19171489400041</v>
      </c>
      <c r="G145" s="115" t="str">
        <f t="shared" si="10"/>
        <v/>
      </c>
      <c r="H145" s="109"/>
      <c r="I145" s="109"/>
      <c r="J145" s="109"/>
      <c r="K145" s="109"/>
      <c r="L145" s="109"/>
      <c r="M145" s="109"/>
      <c r="N145" s="109"/>
      <c r="O145" s="109"/>
    </row>
    <row r="146" spans="2:15" ht="11.25" customHeight="1">
      <c r="C146" s="94">
        <v>42409</v>
      </c>
      <c r="D146" s="91">
        <v>116.47241911799971</v>
      </c>
      <c r="E146" s="91">
        <v>123.11545310826105</v>
      </c>
      <c r="F146" s="95">
        <f t="shared" si="9"/>
        <v>116.47241911799971</v>
      </c>
      <c r="G146" s="115" t="str">
        <f t="shared" si="10"/>
        <v/>
      </c>
      <c r="H146" s="109"/>
      <c r="I146" s="109"/>
      <c r="J146" s="109"/>
      <c r="K146" s="109"/>
      <c r="L146" s="109"/>
      <c r="M146" s="109"/>
      <c r="N146" s="109"/>
      <c r="O146" s="109"/>
    </row>
    <row r="147" spans="2:15" ht="11.25" customHeight="1">
      <c r="C147" s="94">
        <v>42410</v>
      </c>
      <c r="D147" s="91">
        <v>165.45742096800072</v>
      </c>
      <c r="E147" s="91">
        <v>123.11545310826105</v>
      </c>
      <c r="F147" s="95">
        <f t="shared" si="9"/>
        <v>123.11545310826105</v>
      </c>
      <c r="G147" s="115" t="str">
        <f t="shared" si="10"/>
        <v/>
      </c>
      <c r="H147" s="109"/>
      <c r="I147" s="109"/>
      <c r="J147" s="109"/>
      <c r="K147" s="109"/>
      <c r="L147" s="109"/>
      <c r="M147" s="109"/>
      <c r="N147" s="109"/>
      <c r="O147" s="109"/>
    </row>
    <row r="148" spans="2:15" ht="11.25" customHeight="1">
      <c r="C148" s="94">
        <v>42411</v>
      </c>
      <c r="D148" s="91">
        <v>209.27668404600016</v>
      </c>
      <c r="E148" s="91">
        <v>123.11545310826105</v>
      </c>
      <c r="F148" s="95">
        <f t="shared" si="9"/>
        <v>123.11545310826105</v>
      </c>
      <c r="G148" s="115" t="str">
        <f t="shared" si="10"/>
        <v/>
      </c>
      <c r="H148" s="109"/>
      <c r="I148" s="109"/>
      <c r="J148" s="109"/>
      <c r="K148" s="109"/>
      <c r="L148" s="109"/>
      <c r="M148" s="109"/>
      <c r="N148" s="109"/>
      <c r="O148" s="109"/>
    </row>
    <row r="149" spans="2:15" ht="11.25" customHeight="1">
      <c r="C149" s="94">
        <v>42412</v>
      </c>
      <c r="D149" s="91">
        <v>294.64786634400019</v>
      </c>
      <c r="E149" s="91">
        <v>123.11545310826105</v>
      </c>
      <c r="F149" s="95">
        <f t="shared" si="9"/>
        <v>123.11545310826105</v>
      </c>
      <c r="G149" s="115" t="str">
        <f t="shared" si="10"/>
        <v/>
      </c>
      <c r="H149" s="109"/>
      <c r="I149" s="109"/>
      <c r="J149" s="109"/>
      <c r="K149" s="109"/>
      <c r="L149" s="109"/>
      <c r="M149" s="109"/>
      <c r="N149" s="109"/>
      <c r="O149" s="109"/>
    </row>
    <row r="150" spans="2:15" ht="11.25" customHeight="1">
      <c r="C150" s="94">
        <v>42413</v>
      </c>
      <c r="D150" s="91">
        <v>373.43069132799866</v>
      </c>
      <c r="E150" s="91">
        <v>123.11545310826105</v>
      </c>
      <c r="F150" s="95">
        <f t="shared" si="9"/>
        <v>123.11545310826105</v>
      </c>
      <c r="G150" s="115" t="str">
        <f t="shared" si="10"/>
        <v/>
      </c>
      <c r="H150" s="109"/>
      <c r="I150" s="109"/>
      <c r="J150" s="109"/>
      <c r="K150" s="109"/>
      <c r="L150" s="109"/>
      <c r="M150" s="109"/>
      <c r="N150" s="109"/>
      <c r="O150" s="109"/>
    </row>
    <row r="151" spans="2:15" ht="11.25" customHeight="1">
      <c r="C151" s="94">
        <v>42414</v>
      </c>
      <c r="D151" s="91">
        <v>306.69344374600053</v>
      </c>
      <c r="E151" s="91">
        <v>123.11545310826105</v>
      </c>
      <c r="F151" s="95">
        <f t="shared" si="9"/>
        <v>123.11545310826105</v>
      </c>
      <c r="G151" s="115" t="str">
        <f t="shared" si="10"/>
        <v/>
      </c>
      <c r="H151" s="116"/>
      <c r="I151" s="117"/>
      <c r="J151" s="109"/>
      <c r="K151" s="109"/>
      <c r="L151" s="109"/>
      <c r="M151" s="109"/>
      <c r="N151" s="109"/>
      <c r="O151" s="109"/>
    </row>
    <row r="152" spans="2:15" ht="11.25" customHeight="1">
      <c r="B152" s="54" t="s">
        <v>21</v>
      </c>
      <c r="C152" s="94">
        <v>42415</v>
      </c>
      <c r="D152" s="91">
        <v>268.25516583200113</v>
      </c>
      <c r="E152" s="91">
        <v>123.11545310826105</v>
      </c>
      <c r="F152" s="95">
        <f t="shared" si="9"/>
        <v>123.11545310826105</v>
      </c>
      <c r="G152" s="115" t="str">
        <f t="shared" si="10"/>
        <v/>
      </c>
      <c r="H152" s="109"/>
      <c r="I152" s="109"/>
      <c r="J152" s="109"/>
      <c r="K152" s="109"/>
      <c r="L152" s="109"/>
      <c r="M152" s="109"/>
      <c r="N152" s="109"/>
      <c r="O152" s="109"/>
    </row>
    <row r="153" spans="2:15" ht="11.25" customHeight="1">
      <c r="C153" s="94">
        <v>42416</v>
      </c>
      <c r="D153" s="91">
        <v>244.69613365599969</v>
      </c>
      <c r="E153" s="91">
        <v>123.11545310826105</v>
      </c>
      <c r="F153" s="95">
        <f t="shared" si="9"/>
        <v>123.11545310826105</v>
      </c>
      <c r="G153" s="115" t="str">
        <f t="shared" si="10"/>
        <v/>
      </c>
      <c r="H153" s="109"/>
      <c r="I153" s="109"/>
      <c r="J153" s="109"/>
      <c r="K153" s="109"/>
      <c r="L153" s="109"/>
      <c r="M153" s="109"/>
      <c r="N153" s="109"/>
      <c r="O153" s="109"/>
    </row>
    <row r="154" spans="2:15" ht="11.25" customHeight="1">
      <c r="C154" s="94">
        <v>42417</v>
      </c>
      <c r="D154" s="91">
        <v>216.98916586599961</v>
      </c>
      <c r="E154" s="91">
        <v>123.11545310826105</v>
      </c>
      <c r="F154" s="95">
        <f t="shared" si="9"/>
        <v>123.11545310826105</v>
      </c>
      <c r="G154" s="115" t="str">
        <f t="shared" si="10"/>
        <v/>
      </c>
      <c r="H154" s="109"/>
      <c r="I154" s="109"/>
      <c r="J154" s="109"/>
      <c r="K154" s="109"/>
      <c r="L154" s="109"/>
      <c r="M154" s="109"/>
      <c r="N154" s="109"/>
      <c r="O154" s="109"/>
    </row>
    <row r="155" spans="2:15" ht="11.25" customHeight="1">
      <c r="C155" s="94">
        <v>42418</v>
      </c>
      <c r="D155" s="91">
        <v>186.04940463799917</v>
      </c>
      <c r="E155" s="91">
        <v>123.11545310826105</v>
      </c>
      <c r="F155" s="95">
        <f t="shared" si="9"/>
        <v>123.11545310826105</v>
      </c>
      <c r="G155" s="115" t="str">
        <f t="shared" si="10"/>
        <v/>
      </c>
      <c r="H155" s="109"/>
      <c r="I155" s="109"/>
      <c r="J155" s="109"/>
      <c r="K155" s="109"/>
      <c r="L155" s="109"/>
      <c r="M155" s="109"/>
      <c r="N155" s="109"/>
      <c r="O155" s="109"/>
    </row>
    <row r="156" spans="2:15" ht="11.25" customHeight="1">
      <c r="C156" s="94">
        <v>42419</v>
      </c>
      <c r="D156" s="91">
        <v>176.36984946400031</v>
      </c>
      <c r="E156" s="91">
        <v>123.11545310826105</v>
      </c>
      <c r="F156" s="95">
        <f t="shared" si="9"/>
        <v>123.11545310826105</v>
      </c>
      <c r="G156" s="115" t="str">
        <f t="shared" si="10"/>
        <v/>
      </c>
      <c r="H156" s="109"/>
      <c r="I156" s="109"/>
      <c r="J156" s="109"/>
      <c r="K156" s="109"/>
      <c r="L156" s="109"/>
      <c r="M156" s="109"/>
      <c r="N156" s="109"/>
      <c r="O156" s="109"/>
    </row>
    <row r="157" spans="2:15" ht="11.25" customHeight="1">
      <c r="C157" s="94">
        <v>42420</v>
      </c>
      <c r="D157" s="91">
        <v>166.80432414000128</v>
      </c>
      <c r="E157" s="91">
        <v>123.11545310826105</v>
      </c>
      <c r="F157" s="95">
        <f t="shared" si="9"/>
        <v>123.11545310826105</v>
      </c>
      <c r="G157" s="115" t="str">
        <f t="shared" si="10"/>
        <v/>
      </c>
      <c r="H157" s="109"/>
      <c r="I157" s="109"/>
      <c r="J157" s="109"/>
      <c r="K157" s="109"/>
      <c r="L157" s="109"/>
      <c r="M157" s="109"/>
      <c r="N157" s="109"/>
      <c r="O157" s="109"/>
    </row>
    <row r="158" spans="2:15" ht="11.25" customHeight="1">
      <c r="C158" s="94">
        <v>42421</v>
      </c>
      <c r="D158" s="91">
        <v>180.25961881799861</v>
      </c>
      <c r="E158" s="91">
        <v>123.11545310826105</v>
      </c>
      <c r="F158" s="95">
        <f t="shared" si="9"/>
        <v>123.11545310826105</v>
      </c>
      <c r="G158" s="115" t="str">
        <f t="shared" si="10"/>
        <v/>
      </c>
      <c r="H158" s="109"/>
      <c r="I158" s="109"/>
      <c r="J158" s="109"/>
      <c r="K158" s="109"/>
      <c r="L158" s="109"/>
      <c r="M158" s="109"/>
      <c r="N158" s="109"/>
      <c r="O158" s="109"/>
    </row>
    <row r="159" spans="2:15" ht="11.25" customHeight="1">
      <c r="C159" s="94">
        <v>42422</v>
      </c>
      <c r="D159" s="91">
        <v>145.8251014860013</v>
      </c>
      <c r="E159" s="91">
        <v>123.11545310826105</v>
      </c>
      <c r="F159" s="95">
        <f t="shared" si="9"/>
        <v>123.11545310826105</v>
      </c>
      <c r="G159" s="115" t="str">
        <f t="shared" si="10"/>
        <v/>
      </c>
      <c r="H159" s="109"/>
      <c r="I159" s="109"/>
      <c r="J159" s="109"/>
      <c r="K159" s="109"/>
      <c r="L159" s="109"/>
      <c r="M159" s="109"/>
      <c r="N159" s="109"/>
      <c r="O159" s="109"/>
    </row>
    <row r="160" spans="2:15" ht="11.25" customHeight="1">
      <c r="C160" s="94">
        <v>42423</v>
      </c>
      <c r="D160" s="91">
        <v>152.82356231999978</v>
      </c>
      <c r="E160" s="91">
        <v>123.11545310826105</v>
      </c>
      <c r="F160" s="95">
        <f t="shared" si="9"/>
        <v>123.11545310826105</v>
      </c>
      <c r="G160" s="115" t="str">
        <f t="shared" si="10"/>
        <v/>
      </c>
      <c r="H160" s="109"/>
      <c r="I160" s="109"/>
      <c r="J160" s="109"/>
      <c r="K160" s="109"/>
      <c r="L160" s="109"/>
      <c r="M160" s="109"/>
      <c r="N160" s="109"/>
      <c r="O160" s="109"/>
    </row>
    <row r="161" spans="3:15" ht="11.25" customHeight="1">
      <c r="C161" s="94">
        <v>42424</v>
      </c>
      <c r="D161" s="91">
        <v>146.13306466199987</v>
      </c>
      <c r="E161" s="91">
        <v>123.11545310826105</v>
      </c>
      <c r="F161" s="95">
        <f t="shared" si="9"/>
        <v>123.11545310826105</v>
      </c>
      <c r="G161" s="115" t="str">
        <f t="shared" si="10"/>
        <v/>
      </c>
      <c r="H161" s="109"/>
      <c r="I161" s="109"/>
      <c r="J161" s="109"/>
      <c r="K161" s="109"/>
      <c r="L161" s="109"/>
      <c r="M161" s="109"/>
      <c r="N161" s="109"/>
      <c r="O161" s="109"/>
    </row>
    <row r="162" spans="3:15" ht="11.25" customHeight="1">
      <c r="C162" s="94">
        <v>42425</v>
      </c>
      <c r="D162" s="91">
        <v>142.64271750799873</v>
      </c>
      <c r="E162" s="91">
        <v>123.11545310826105</v>
      </c>
      <c r="F162" s="95">
        <f t="shared" si="9"/>
        <v>123.11545310826105</v>
      </c>
      <c r="G162" s="115" t="str">
        <f t="shared" si="10"/>
        <v/>
      </c>
      <c r="H162" s="109"/>
      <c r="I162" s="109"/>
      <c r="J162" s="109"/>
      <c r="K162" s="109"/>
      <c r="L162" s="109"/>
      <c r="M162" s="109"/>
      <c r="N162" s="109"/>
      <c r="O162" s="109"/>
    </row>
    <row r="163" spans="3:15" ht="11.25" customHeight="1">
      <c r="C163" s="94">
        <v>42426</v>
      </c>
      <c r="D163" s="91">
        <v>171.85961805600019</v>
      </c>
      <c r="E163" s="91">
        <v>123.11545310826105</v>
      </c>
      <c r="F163" s="95">
        <f t="shared" si="9"/>
        <v>123.11545310826105</v>
      </c>
      <c r="G163" s="115" t="str">
        <f t="shared" si="10"/>
        <v/>
      </c>
      <c r="H163" s="109"/>
      <c r="I163" s="109"/>
      <c r="J163" s="109"/>
      <c r="K163" s="109"/>
      <c r="L163" s="109"/>
      <c r="M163" s="109"/>
      <c r="N163" s="109"/>
      <c r="O163" s="109"/>
    </row>
    <row r="164" spans="3:15" ht="11.25" customHeight="1">
      <c r="C164" s="94">
        <v>42427</v>
      </c>
      <c r="D164" s="91">
        <v>185.58741888000006</v>
      </c>
      <c r="E164" s="91">
        <v>123.11545310826105</v>
      </c>
      <c r="F164" s="95">
        <f t="shared" si="9"/>
        <v>123.11545310826105</v>
      </c>
      <c r="G164" s="115" t="str">
        <f t="shared" si="10"/>
        <v/>
      </c>
      <c r="H164" s="109"/>
      <c r="I164" s="109"/>
      <c r="J164" s="109"/>
      <c r="K164" s="109"/>
      <c r="L164" s="109"/>
      <c r="M164" s="109"/>
      <c r="N164" s="109"/>
      <c r="O164" s="109"/>
    </row>
    <row r="165" spans="3:15" ht="11.25" customHeight="1">
      <c r="C165" s="94">
        <v>42428</v>
      </c>
      <c r="D165" s="91">
        <v>187.53954229600015</v>
      </c>
      <c r="E165" s="91">
        <v>123.11545310826105</v>
      </c>
      <c r="F165" s="95">
        <f t="shared" si="9"/>
        <v>123.11545310826105</v>
      </c>
      <c r="G165" s="115" t="str">
        <f t="shared" si="10"/>
        <v/>
      </c>
      <c r="H165" s="109"/>
      <c r="I165" s="109"/>
      <c r="J165" s="109"/>
      <c r="K165" s="109"/>
      <c r="L165" s="109"/>
      <c r="M165" s="109"/>
      <c r="N165" s="109"/>
      <c r="O165" s="109"/>
    </row>
    <row r="166" spans="3:15" ht="11.25" customHeight="1">
      <c r="C166" s="94">
        <v>42429</v>
      </c>
      <c r="D166" s="91">
        <v>159.85190548600033</v>
      </c>
      <c r="E166" s="91">
        <v>123.11545310826105</v>
      </c>
      <c r="F166" s="95">
        <f t="shared" si="9"/>
        <v>123.11545310826105</v>
      </c>
      <c r="G166" s="115" t="str">
        <f t="shared" si="10"/>
        <v/>
      </c>
      <c r="H166" s="109"/>
      <c r="I166" s="109"/>
      <c r="J166" s="109"/>
      <c r="K166" s="109"/>
      <c r="L166" s="109"/>
      <c r="M166" s="109"/>
      <c r="N166" s="109"/>
      <c r="O166" s="109"/>
    </row>
    <row r="167" spans="3:15" ht="11.25" customHeight="1">
      <c r="C167" s="94">
        <v>42430</v>
      </c>
      <c r="D167" s="91">
        <v>152.15840173599926</v>
      </c>
      <c r="E167" s="91">
        <v>121.15409170099355</v>
      </c>
      <c r="F167" s="95">
        <f t="shared" si="9"/>
        <v>121.15409170099355</v>
      </c>
      <c r="G167" s="115" t="str">
        <f t="shared" si="10"/>
        <v/>
      </c>
      <c r="H167" s="109"/>
      <c r="I167" s="109"/>
      <c r="J167" s="109"/>
      <c r="K167" s="109"/>
      <c r="L167" s="109"/>
      <c r="M167" s="109"/>
      <c r="N167" s="109"/>
      <c r="O167" s="109"/>
    </row>
    <row r="168" spans="3:15" ht="11.25" customHeight="1">
      <c r="C168" s="94">
        <v>42431</v>
      </c>
      <c r="D168" s="91">
        <v>153.15296208800092</v>
      </c>
      <c r="E168" s="91">
        <v>121.15409170099355</v>
      </c>
      <c r="F168" s="95">
        <f t="shared" si="9"/>
        <v>121.15409170099355</v>
      </c>
      <c r="G168" s="115" t="str">
        <f t="shared" si="10"/>
        <v/>
      </c>
      <c r="H168" s="109"/>
      <c r="I168" s="109"/>
      <c r="J168" s="109"/>
      <c r="K168" s="109"/>
      <c r="L168" s="109"/>
      <c r="M168" s="109"/>
      <c r="N168" s="109"/>
      <c r="O168" s="109"/>
    </row>
    <row r="169" spans="3:15" ht="11.25" customHeight="1">
      <c r="C169" s="94">
        <v>42432</v>
      </c>
      <c r="D169" s="91">
        <v>160.04040318200063</v>
      </c>
      <c r="E169" s="91">
        <v>121.15409170099355</v>
      </c>
      <c r="F169" s="95">
        <f t="shared" si="9"/>
        <v>121.15409170099355</v>
      </c>
      <c r="G169" s="115" t="str">
        <f t="shared" si="10"/>
        <v/>
      </c>
      <c r="H169" s="109"/>
      <c r="I169" s="109"/>
      <c r="J169" s="109"/>
      <c r="K169" s="109"/>
      <c r="L169" s="109"/>
      <c r="M169" s="109"/>
      <c r="N169" s="109"/>
      <c r="O169" s="109"/>
    </row>
    <row r="170" spans="3:15" ht="11.25" customHeight="1">
      <c r="C170" s="94">
        <v>42433</v>
      </c>
      <c r="D170" s="91">
        <v>166.60639557599831</v>
      </c>
      <c r="E170" s="91">
        <v>121.15409170099355</v>
      </c>
      <c r="F170" s="95">
        <f t="shared" si="9"/>
        <v>121.15409170099355</v>
      </c>
      <c r="G170" s="115" t="str">
        <f t="shared" si="10"/>
        <v/>
      </c>
      <c r="H170" s="109"/>
      <c r="I170" s="109"/>
      <c r="J170" s="109"/>
      <c r="K170" s="109"/>
      <c r="L170" s="109"/>
      <c r="M170" s="109"/>
      <c r="N170" s="109"/>
      <c r="O170" s="109"/>
    </row>
    <row r="171" spans="3:15" ht="11.25" customHeight="1">
      <c r="C171" s="94">
        <v>42434</v>
      </c>
      <c r="D171" s="91">
        <v>167.66927739600141</v>
      </c>
      <c r="E171" s="91">
        <v>121.15409170099355</v>
      </c>
      <c r="F171" s="95">
        <f t="shared" ref="F171:F234" si="11">IF(D171&gt;E171,E171,D171)</f>
        <v>121.15409170099355</v>
      </c>
      <c r="G171" s="115" t="str">
        <f t="shared" ref="G171:G234" si="12">IF(C171=DATE(YEAR(C171),12,31),600,"")</f>
        <v/>
      </c>
      <c r="H171" s="109"/>
      <c r="I171" s="109"/>
      <c r="J171" s="109"/>
      <c r="K171" s="109"/>
      <c r="L171" s="109"/>
      <c r="M171" s="109"/>
      <c r="N171" s="109"/>
      <c r="O171" s="109"/>
    </row>
    <row r="172" spans="3:15" ht="11.25" customHeight="1">
      <c r="C172" s="94">
        <v>42435</v>
      </c>
      <c r="D172" s="91">
        <v>163.38820657999878</v>
      </c>
      <c r="E172" s="91">
        <v>121.15409170099355</v>
      </c>
      <c r="F172" s="95">
        <f t="shared" si="11"/>
        <v>121.15409170099355</v>
      </c>
      <c r="G172" s="115" t="str">
        <f t="shared" si="12"/>
        <v/>
      </c>
      <c r="H172" s="109"/>
      <c r="I172" s="109"/>
      <c r="J172" s="109"/>
      <c r="K172" s="109"/>
      <c r="L172" s="109"/>
      <c r="M172" s="109"/>
      <c r="N172" s="109"/>
      <c r="O172" s="109"/>
    </row>
    <row r="173" spans="3:15" ht="11.25" customHeight="1">
      <c r="C173" s="94">
        <v>42436</v>
      </c>
      <c r="D173" s="91">
        <v>155.21366966400109</v>
      </c>
      <c r="E173" s="91">
        <v>121.15409170099355</v>
      </c>
      <c r="F173" s="95">
        <f t="shared" si="11"/>
        <v>121.15409170099355</v>
      </c>
      <c r="G173" s="115" t="str">
        <f t="shared" si="12"/>
        <v/>
      </c>
      <c r="H173" s="109"/>
      <c r="I173" s="109"/>
      <c r="J173" s="109"/>
      <c r="K173" s="109"/>
      <c r="L173" s="109"/>
      <c r="M173" s="109"/>
      <c r="N173" s="109"/>
      <c r="O173" s="109"/>
    </row>
    <row r="174" spans="3:15" ht="11.25" customHeight="1">
      <c r="C174" s="94">
        <v>42437</v>
      </c>
      <c r="D174" s="91">
        <v>155.83333414999913</v>
      </c>
      <c r="E174" s="91">
        <v>121.15409170099355</v>
      </c>
      <c r="F174" s="95">
        <f t="shared" si="11"/>
        <v>121.15409170099355</v>
      </c>
      <c r="G174" s="115" t="str">
        <f t="shared" si="12"/>
        <v/>
      </c>
      <c r="H174" s="109"/>
      <c r="I174" s="109"/>
      <c r="J174" s="109"/>
      <c r="K174" s="109"/>
      <c r="L174" s="109"/>
      <c r="M174" s="109"/>
      <c r="N174" s="109"/>
      <c r="O174" s="109"/>
    </row>
    <row r="175" spans="3:15" ht="11.25" customHeight="1">
      <c r="C175" s="94">
        <v>42438</v>
      </c>
      <c r="D175" s="91">
        <v>152.57078347600083</v>
      </c>
      <c r="E175" s="91">
        <v>121.15409170099355</v>
      </c>
      <c r="F175" s="95">
        <f t="shared" si="11"/>
        <v>121.15409170099355</v>
      </c>
      <c r="G175" s="115" t="str">
        <f t="shared" si="12"/>
        <v/>
      </c>
      <c r="H175" s="109"/>
      <c r="I175" s="109"/>
      <c r="J175" s="109"/>
      <c r="K175" s="109"/>
      <c r="L175" s="109"/>
      <c r="M175" s="109"/>
      <c r="N175" s="109"/>
      <c r="O175" s="109"/>
    </row>
    <row r="176" spans="3:15" ht="11.25" customHeight="1">
      <c r="C176" s="94">
        <v>42439</v>
      </c>
      <c r="D176" s="91">
        <v>169.57565583199974</v>
      </c>
      <c r="E176" s="91">
        <v>121.15409170099355</v>
      </c>
      <c r="F176" s="95">
        <f t="shared" si="11"/>
        <v>121.15409170099355</v>
      </c>
      <c r="G176" s="115" t="str">
        <f t="shared" si="12"/>
        <v/>
      </c>
      <c r="H176" s="109"/>
      <c r="I176" s="109"/>
      <c r="J176" s="109"/>
      <c r="K176" s="109"/>
      <c r="L176" s="109"/>
      <c r="M176" s="109"/>
      <c r="N176" s="109"/>
      <c r="O176" s="109"/>
    </row>
    <row r="177" spans="2:15" ht="11.25" customHeight="1">
      <c r="C177" s="94">
        <v>42440</v>
      </c>
      <c r="D177" s="91">
        <v>139.4348229240002</v>
      </c>
      <c r="E177" s="91">
        <v>121.15409170099355</v>
      </c>
      <c r="F177" s="95">
        <f t="shared" si="11"/>
        <v>121.15409170099355</v>
      </c>
      <c r="G177" s="115" t="str">
        <f t="shared" si="12"/>
        <v/>
      </c>
      <c r="H177" s="109"/>
      <c r="I177" s="109"/>
      <c r="J177" s="109"/>
      <c r="K177" s="109"/>
      <c r="L177" s="109"/>
      <c r="M177" s="109"/>
      <c r="N177" s="109"/>
      <c r="O177" s="109"/>
    </row>
    <row r="178" spans="2:15" ht="11.25" customHeight="1">
      <c r="C178" s="94">
        <v>42441</v>
      </c>
      <c r="D178" s="91">
        <v>45.183069387999069</v>
      </c>
      <c r="E178" s="91">
        <v>121.15409170099355</v>
      </c>
      <c r="F178" s="95">
        <f t="shared" si="11"/>
        <v>45.183069387999069</v>
      </c>
      <c r="G178" s="115" t="str">
        <f t="shared" si="12"/>
        <v/>
      </c>
      <c r="H178" s="109"/>
      <c r="I178" s="109"/>
      <c r="J178" s="109"/>
      <c r="K178" s="109"/>
      <c r="L178" s="109"/>
      <c r="M178" s="109"/>
      <c r="N178" s="109"/>
      <c r="O178" s="109"/>
    </row>
    <row r="179" spans="2:15" ht="11.25" customHeight="1">
      <c r="C179" s="94">
        <v>42442</v>
      </c>
      <c r="D179" s="91">
        <v>131.92195695800135</v>
      </c>
      <c r="E179" s="91">
        <v>121.15409170099355</v>
      </c>
      <c r="F179" s="95">
        <f t="shared" si="11"/>
        <v>121.15409170099355</v>
      </c>
      <c r="G179" s="115" t="str">
        <f t="shared" si="12"/>
        <v/>
      </c>
      <c r="H179" s="109"/>
      <c r="I179" s="109"/>
      <c r="J179" s="109"/>
      <c r="K179" s="109"/>
      <c r="L179" s="109"/>
      <c r="M179" s="109"/>
      <c r="N179" s="109"/>
      <c r="O179" s="109"/>
    </row>
    <row r="180" spans="2:15" ht="11.25" customHeight="1">
      <c r="C180" s="94">
        <v>42443</v>
      </c>
      <c r="D180" s="91">
        <v>122.12734830999943</v>
      </c>
      <c r="E180" s="91">
        <v>121.15409170099355</v>
      </c>
      <c r="F180" s="95">
        <f t="shared" si="11"/>
        <v>121.15409170099355</v>
      </c>
      <c r="G180" s="115" t="str">
        <f t="shared" si="12"/>
        <v/>
      </c>
      <c r="H180" s="116"/>
      <c r="I180" s="117"/>
      <c r="J180" s="109"/>
      <c r="K180" s="109"/>
      <c r="L180" s="109"/>
      <c r="M180" s="109"/>
      <c r="N180" s="109"/>
      <c r="O180" s="109"/>
    </row>
    <row r="181" spans="2:15" ht="11.25" customHeight="1">
      <c r="B181" s="54" t="s">
        <v>22</v>
      </c>
      <c r="C181" s="94">
        <v>42444</v>
      </c>
      <c r="D181" s="91">
        <v>131.12686904200021</v>
      </c>
      <c r="E181" s="91">
        <v>121.15409170099355</v>
      </c>
      <c r="F181" s="95">
        <f t="shared" si="11"/>
        <v>121.15409170099355</v>
      </c>
      <c r="G181" s="115" t="str">
        <f t="shared" si="12"/>
        <v/>
      </c>
      <c r="H181" s="109"/>
      <c r="I181" s="109"/>
      <c r="J181" s="109"/>
      <c r="K181" s="109"/>
      <c r="L181" s="109"/>
      <c r="M181" s="109"/>
      <c r="N181" s="109"/>
      <c r="O181" s="109"/>
    </row>
    <row r="182" spans="2:15" ht="11.25" customHeight="1">
      <c r="C182" s="94">
        <v>42445</v>
      </c>
      <c r="D182" s="91">
        <v>139.36690233799928</v>
      </c>
      <c r="E182" s="91">
        <v>121.15409170099355</v>
      </c>
      <c r="F182" s="95">
        <f t="shared" si="11"/>
        <v>121.15409170099355</v>
      </c>
      <c r="G182" s="115" t="str">
        <f t="shared" si="12"/>
        <v/>
      </c>
      <c r="H182" s="109"/>
      <c r="I182" s="109"/>
      <c r="J182" s="109"/>
      <c r="K182" s="109"/>
      <c r="L182" s="109"/>
      <c r="M182" s="109"/>
      <c r="N182" s="109"/>
      <c r="O182" s="109"/>
    </row>
    <row r="183" spans="2:15" ht="11.25" customHeight="1">
      <c r="C183" s="94">
        <v>42446</v>
      </c>
      <c r="D183" s="91">
        <v>122.97956031400058</v>
      </c>
      <c r="E183" s="91">
        <v>121.15409170099355</v>
      </c>
      <c r="F183" s="95">
        <f t="shared" si="11"/>
        <v>121.15409170099355</v>
      </c>
      <c r="G183" s="115" t="str">
        <f t="shared" si="12"/>
        <v/>
      </c>
      <c r="H183" s="109"/>
      <c r="I183" s="109"/>
      <c r="J183" s="109"/>
      <c r="K183" s="109"/>
      <c r="L183" s="109"/>
      <c r="M183" s="109"/>
      <c r="N183" s="109"/>
      <c r="O183" s="109"/>
    </row>
    <row r="184" spans="2:15" ht="11.25" customHeight="1">
      <c r="C184" s="94">
        <v>42447</v>
      </c>
      <c r="D184" s="91">
        <v>112.53468737999906</v>
      </c>
      <c r="E184" s="91">
        <v>121.15409170099355</v>
      </c>
      <c r="F184" s="95">
        <f t="shared" si="11"/>
        <v>112.53468737999906</v>
      </c>
      <c r="G184" s="115" t="str">
        <f t="shared" si="12"/>
        <v/>
      </c>
      <c r="H184" s="109"/>
      <c r="I184" s="109"/>
      <c r="J184" s="109"/>
      <c r="K184" s="109"/>
      <c r="L184" s="109"/>
      <c r="M184" s="109"/>
      <c r="N184" s="109"/>
      <c r="O184" s="109"/>
    </row>
    <row r="185" spans="2:15" ht="11.25" customHeight="1">
      <c r="C185" s="94">
        <v>42448</v>
      </c>
      <c r="D185" s="91">
        <v>120.01394984000164</v>
      </c>
      <c r="E185" s="91">
        <v>121.15409170099355</v>
      </c>
      <c r="F185" s="95">
        <f t="shared" si="11"/>
        <v>120.01394984000164</v>
      </c>
      <c r="G185" s="115" t="str">
        <f t="shared" si="12"/>
        <v/>
      </c>
      <c r="H185" s="109"/>
      <c r="I185" s="109"/>
      <c r="J185" s="109"/>
      <c r="K185" s="109"/>
      <c r="L185" s="109"/>
      <c r="M185" s="109"/>
      <c r="N185" s="109"/>
      <c r="O185" s="109"/>
    </row>
    <row r="186" spans="2:15" ht="11.25" customHeight="1">
      <c r="C186" s="94">
        <v>42449</v>
      </c>
      <c r="D186" s="91">
        <v>141.73512112199859</v>
      </c>
      <c r="E186" s="91">
        <v>121.15409170099355</v>
      </c>
      <c r="F186" s="95">
        <f t="shared" si="11"/>
        <v>121.15409170099355</v>
      </c>
      <c r="G186" s="115" t="str">
        <f t="shared" si="12"/>
        <v/>
      </c>
      <c r="H186" s="109"/>
      <c r="I186" s="109"/>
      <c r="J186" s="109"/>
      <c r="K186" s="109"/>
      <c r="L186" s="109"/>
      <c r="M186" s="109"/>
      <c r="N186" s="109"/>
      <c r="O186" s="109"/>
    </row>
    <row r="187" spans="2:15" ht="11.25" customHeight="1">
      <c r="C187" s="94">
        <v>42450</v>
      </c>
      <c r="D187" s="91">
        <v>126.52143602000035</v>
      </c>
      <c r="E187" s="91">
        <v>121.15409170099355</v>
      </c>
      <c r="F187" s="95">
        <f t="shared" si="11"/>
        <v>121.15409170099355</v>
      </c>
      <c r="G187" s="115" t="str">
        <f t="shared" si="12"/>
        <v/>
      </c>
      <c r="H187" s="109"/>
      <c r="I187" s="109"/>
      <c r="J187" s="109"/>
      <c r="K187" s="109"/>
      <c r="L187" s="109"/>
      <c r="M187" s="109"/>
      <c r="N187" s="109"/>
      <c r="O187" s="109"/>
    </row>
    <row r="188" spans="2:15" ht="11.25" customHeight="1">
      <c r="C188" s="94">
        <v>42451</v>
      </c>
      <c r="D188" s="91">
        <v>130.44356251400023</v>
      </c>
      <c r="E188" s="91">
        <v>121.15409170099355</v>
      </c>
      <c r="F188" s="95">
        <f t="shared" si="11"/>
        <v>121.15409170099355</v>
      </c>
      <c r="G188" s="115" t="str">
        <f t="shared" si="12"/>
        <v/>
      </c>
      <c r="H188" s="109"/>
      <c r="I188" s="109"/>
      <c r="J188" s="109"/>
      <c r="K188" s="109"/>
      <c r="L188" s="109"/>
      <c r="M188" s="109"/>
      <c r="N188" s="109"/>
      <c r="O188" s="109"/>
    </row>
    <row r="189" spans="2:15" ht="11.25" customHeight="1">
      <c r="C189" s="94">
        <v>42452</v>
      </c>
      <c r="D189" s="91">
        <v>129.99323035600003</v>
      </c>
      <c r="E189" s="91">
        <v>121.15409170099355</v>
      </c>
      <c r="F189" s="95">
        <f t="shared" si="11"/>
        <v>121.15409170099355</v>
      </c>
      <c r="G189" s="115" t="str">
        <f t="shared" si="12"/>
        <v/>
      </c>
      <c r="H189" s="109"/>
      <c r="I189" s="109"/>
      <c r="J189" s="109"/>
      <c r="K189" s="109"/>
      <c r="L189" s="109"/>
      <c r="M189" s="109"/>
      <c r="N189" s="109"/>
      <c r="O189" s="109"/>
    </row>
    <row r="190" spans="2:15" ht="11.25" customHeight="1">
      <c r="C190" s="94">
        <v>42453</v>
      </c>
      <c r="D190" s="91">
        <v>124.9177259920002</v>
      </c>
      <c r="E190" s="91">
        <v>121.15409170099355</v>
      </c>
      <c r="F190" s="95">
        <f t="shared" si="11"/>
        <v>121.15409170099355</v>
      </c>
      <c r="G190" s="115" t="str">
        <f t="shared" si="12"/>
        <v/>
      </c>
      <c r="H190" s="109"/>
      <c r="I190" s="109"/>
      <c r="J190" s="109"/>
      <c r="K190" s="109"/>
      <c r="L190" s="109"/>
      <c r="M190" s="109"/>
      <c r="N190" s="109"/>
      <c r="O190" s="109"/>
    </row>
    <row r="191" spans="2:15" ht="11.25" customHeight="1">
      <c r="C191" s="94">
        <v>42454</v>
      </c>
      <c r="D191" s="91">
        <v>140.74410814800046</v>
      </c>
      <c r="E191" s="91">
        <v>121.15409170099355</v>
      </c>
      <c r="F191" s="95">
        <f t="shared" si="11"/>
        <v>121.15409170099355</v>
      </c>
      <c r="G191" s="115" t="str">
        <f t="shared" si="12"/>
        <v/>
      </c>
      <c r="H191" s="109"/>
      <c r="I191" s="109"/>
      <c r="J191" s="109"/>
      <c r="K191" s="109"/>
      <c r="L191" s="109"/>
      <c r="M191" s="109"/>
      <c r="N191" s="109"/>
      <c r="O191" s="109"/>
    </row>
    <row r="192" spans="2:15" ht="11.25" customHeight="1">
      <c r="C192" s="94">
        <v>42455</v>
      </c>
      <c r="D192" s="91">
        <v>152.37442374199972</v>
      </c>
      <c r="E192" s="91">
        <v>121.15409170099355</v>
      </c>
      <c r="F192" s="95">
        <f t="shared" si="11"/>
        <v>121.15409170099355</v>
      </c>
      <c r="G192" s="115" t="str">
        <f t="shared" si="12"/>
        <v/>
      </c>
      <c r="H192" s="109"/>
      <c r="I192" s="109"/>
      <c r="J192" s="109"/>
      <c r="K192" s="109"/>
      <c r="L192" s="109"/>
      <c r="M192" s="109"/>
      <c r="N192" s="109"/>
      <c r="O192" s="109"/>
    </row>
    <row r="193" spans="3:15" ht="11.25" customHeight="1">
      <c r="C193" s="94">
        <v>42456</v>
      </c>
      <c r="D193" s="91">
        <v>146.19454399999907</v>
      </c>
      <c r="E193" s="91">
        <v>121.15409170099355</v>
      </c>
      <c r="F193" s="95">
        <f t="shared" si="11"/>
        <v>121.15409170099355</v>
      </c>
      <c r="G193" s="115" t="str">
        <f t="shared" si="12"/>
        <v/>
      </c>
      <c r="H193" s="109"/>
      <c r="I193" s="109"/>
      <c r="J193" s="109"/>
      <c r="K193" s="109"/>
      <c r="L193" s="109"/>
      <c r="M193" s="109"/>
      <c r="N193" s="109"/>
      <c r="O193" s="109"/>
    </row>
    <row r="194" spans="3:15" ht="11.25" customHeight="1">
      <c r="C194" s="94">
        <v>42457</v>
      </c>
      <c r="D194" s="91">
        <v>293.91679995599986</v>
      </c>
      <c r="E194" s="91">
        <v>121.15409170099355</v>
      </c>
      <c r="F194" s="95">
        <f t="shared" si="11"/>
        <v>121.15409170099355</v>
      </c>
      <c r="G194" s="115" t="str">
        <f t="shared" si="12"/>
        <v/>
      </c>
      <c r="H194" s="109"/>
      <c r="I194" s="109"/>
      <c r="J194" s="109"/>
      <c r="K194" s="109"/>
      <c r="L194" s="109"/>
      <c r="M194" s="109"/>
      <c r="N194" s="109"/>
      <c r="O194" s="109"/>
    </row>
    <row r="195" spans="3:15" ht="11.25" customHeight="1">
      <c r="C195" s="94">
        <v>42458</v>
      </c>
      <c r="D195" s="91">
        <v>188.69543007600095</v>
      </c>
      <c r="E195" s="91">
        <v>121.15409170099355</v>
      </c>
      <c r="F195" s="95">
        <f t="shared" si="11"/>
        <v>121.15409170099355</v>
      </c>
      <c r="G195" s="115" t="str">
        <f t="shared" si="12"/>
        <v/>
      </c>
      <c r="H195" s="109"/>
      <c r="I195" s="109"/>
      <c r="J195" s="109"/>
      <c r="K195" s="109"/>
      <c r="L195" s="109"/>
      <c r="M195" s="109"/>
      <c r="N195" s="109"/>
      <c r="O195" s="109"/>
    </row>
    <row r="196" spans="3:15" ht="11.25" customHeight="1">
      <c r="C196" s="94">
        <v>42459</v>
      </c>
      <c r="D196" s="91">
        <v>170.71873201799988</v>
      </c>
      <c r="E196" s="91">
        <v>121.15409170099355</v>
      </c>
      <c r="F196" s="95">
        <f t="shared" si="11"/>
        <v>121.15409170099355</v>
      </c>
      <c r="G196" s="115" t="str">
        <f t="shared" si="12"/>
        <v/>
      </c>
      <c r="H196" s="109"/>
      <c r="I196" s="109"/>
      <c r="J196" s="109"/>
      <c r="K196" s="109"/>
      <c r="L196" s="109"/>
      <c r="M196" s="109"/>
      <c r="N196" s="109"/>
      <c r="O196" s="109"/>
    </row>
    <row r="197" spans="3:15" ht="11.25" customHeight="1">
      <c r="C197" s="94">
        <v>42460</v>
      </c>
      <c r="D197" s="91">
        <v>195.51513284799915</v>
      </c>
      <c r="E197" s="91">
        <v>121.15409170099355</v>
      </c>
      <c r="F197" s="95">
        <f t="shared" si="11"/>
        <v>121.15409170099355</v>
      </c>
      <c r="G197" s="115" t="str">
        <f t="shared" si="12"/>
        <v/>
      </c>
      <c r="H197" s="118"/>
      <c r="I197" s="119"/>
      <c r="J197" s="109"/>
      <c r="K197" s="109"/>
      <c r="L197" s="109"/>
      <c r="M197" s="109"/>
      <c r="N197" s="109"/>
      <c r="O197" s="109"/>
    </row>
    <row r="198" spans="3:15" ht="11.25" customHeight="1">
      <c r="C198" s="94">
        <v>42461</v>
      </c>
      <c r="D198" s="91">
        <v>165.62054624799987</v>
      </c>
      <c r="E198" s="91">
        <v>121.79892306261999</v>
      </c>
      <c r="F198" s="95">
        <f t="shared" si="11"/>
        <v>121.79892306261999</v>
      </c>
      <c r="G198" s="115" t="str">
        <f t="shared" si="12"/>
        <v/>
      </c>
      <c r="H198" s="120"/>
      <c r="I198" s="120"/>
      <c r="J198" s="109"/>
      <c r="K198" s="109"/>
      <c r="L198" s="109"/>
      <c r="M198" s="109"/>
      <c r="N198" s="109"/>
      <c r="O198" s="109"/>
    </row>
    <row r="199" spans="3:15" ht="11.25" customHeight="1">
      <c r="C199" s="94">
        <v>42462</v>
      </c>
      <c r="D199" s="91">
        <v>156.89825492400021</v>
      </c>
      <c r="E199" s="91">
        <v>121.79892306261999</v>
      </c>
      <c r="F199" s="95">
        <f t="shared" si="11"/>
        <v>121.79892306261999</v>
      </c>
      <c r="G199" s="115" t="str">
        <f t="shared" si="12"/>
        <v/>
      </c>
      <c r="H199" s="120"/>
      <c r="I199" s="120"/>
      <c r="J199" s="109"/>
      <c r="K199" s="109"/>
      <c r="L199" s="109"/>
      <c r="M199" s="109"/>
      <c r="N199" s="109"/>
      <c r="O199" s="109"/>
    </row>
    <row r="200" spans="3:15" ht="11.25" customHeight="1">
      <c r="C200" s="94">
        <v>42463</v>
      </c>
      <c r="D200" s="91">
        <v>184.77067633200116</v>
      </c>
      <c r="E200" s="91">
        <v>121.79892306261999</v>
      </c>
      <c r="F200" s="95">
        <f t="shared" si="11"/>
        <v>121.79892306261999</v>
      </c>
      <c r="G200" s="115" t="str">
        <f t="shared" si="12"/>
        <v/>
      </c>
      <c r="H200" s="120"/>
      <c r="I200" s="120"/>
      <c r="J200" s="109"/>
      <c r="K200" s="109"/>
      <c r="L200" s="109"/>
      <c r="M200" s="109"/>
      <c r="N200" s="109"/>
      <c r="O200" s="109"/>
    </row>
    <row r="201" spans="3:15" ht="11.25" customHeight="1">
      <c r="C201" s="94">
        <v>42464</v>
      </c>
      <c r="D201" s="91">
        <v>170.29900244999843</v>
      </c>
      <c r="E201" s="91">
        <v>121.79892306261999</v>
      </c>
      <c r="F201" s="95">
        <f t="shared" si="11"/>
        <v>121.79892306261999</v>
      </c>
      <c r="G201" s="115" t="str">
        <f t="shared" si="12"/>
        <v/>
      </c>
      <c r="H201" s="120"/>
      <c r="I201" s="120"/>
      <c r="J201" s="109"/>
      <c r="K201" s="109"/>
      <c r="L201" s="109"/>
      <c r="M201" s="109"/>
      <c r="N201" s="109"/>
      <c r="O201" s="109"/>
    </row>
    <row r="202" spans="3:15" ht="11.25" customHeight="1">
      <c r="C202" s="94">
        <v>42465</v>
      </c>
      <c r="D202" s="91">
        <v>191.07341666600166</v>
      </c>
      <c r="E202" s="91">
        <v>121.79892306261999</v>
      </c>
      <c r="F202" s="95">
        <f t="shared" si="11"/>
        <v>121.79892306261999</v>
      </c>
      <c r="G202" s="115" t="str">
        <f t="shared" si="12"/>
        <v/>
      </c>
      <c r="H202" s="120"/>
      <c r="I202" s="120"/>
      <c r="J202" s="109"/>
      <c r="K202" s="109"/>
      <c r="L202" s="109"/>
      <c r="M202" s="109"/>
      <c r="N202" s="109"/>
      <c r="O202" s="109"/>
    </row>
    <row r="203" spans="3:15" ht="11.25" customHeight="1">
      <c r="C203" s="94">
        <v>42466</v>
      </c>
      <c r="D203" s="91">
        <v>185.53483086399876</v>
      </c>
      <c r="E203" s="91">
        <v>121.79892306261999</v>
      </c>
      <c r="F203" s="95">
        <f t="shared" si="11"/>
        <v>121.79892306261999</v>
      </c>
      <c r="G203" s="115" t="str">
        <f t="shared" si="12"/>
        <v/>
      </c>
      <c r="H203" s="120"/>
      <c r="I203" s="120"/>
      <c r="J203" s="109"/>
      <c r="K203" s="109"/>
      <c r="L203" s="109"/>
      <c r="M203" s="109"/>
      <c r="N203" s="109"/>
      <c r="O203" s="109"/>
    </row>
    <row r="204" spans="3:15" ht="11.25" customHeight="1">
      <c r="C204" s="94">
        <v>42467</v>
      </c>
      <c r="D204" s="91">
        <v>198.32336780400018</v>
      </c>
      <c r="E204" s="91">
        <v>121.79892306261999</v>
      </c>
      <c r="F204" s="95">
        <f t="shared" si="11"/>
        <v>121.79892306261999</v>
      </c>
      <c r="G204" s="115" t="str">
        <f t="shared" si="12"/>
        <v/>
      </c>
      <c r="H204" s="120"/>
      <c r="I204" s="120"/>
      <c r="J204" s="109"/>
      <c r="K204" s="109"/>
      <c r="L204" s="109"/>
      <c r="M204" s="109"/>
      <c r="N204" s="109"/>
      <c r="O204" s="109"/>
    </row>
    <row r="205" spans="3:15" ht="11.25" customHeight="1">
      <c r="C205" s="94">
        <v>42468</v>
      </c>
      <c r="D205" s="91">
        <v>171.78216957400056</v>
      </c>
      <c r="E205" s="91">
        <v>121.79892306261999</v>
      </c>
      <c r="F205" s="95">
        <f t="shared" si="11"/>
        <v>121.79892306261999</v>
      </c>
      <c r="G205" s="115" t="str">
        <f t="shared" si="12"/>
        <v/>
      </c>
      <c r="H205" s="120"/>
      <c r="I205" s="120"/>
      <c r="J205" s="109"/>
      <c r="K205" s="109"/>
      <c r="L205" s="109"/>
      <c r="M205" s="109"/>
      <c r="N205" s="109"/>
      <c r="O205" s="109"/>
    </row>
    <row r="206" spans="3:15" ht="11.25" customHeight="1">
      <c r="C206" s="94">
        <v>42469</v>
      </c>
      <c r="D206" s="91">
        <v>139.42888937000049</v>
      </c>
      <c r="E206" s="91">
        <v>121.79892306261999</v>
      </c>
      <c r="F206" s="95">
        <f t="shared" si="11"/>
        <v>121.79892306261999</v>
      </c>
      <c r="G206" s="115" t="str">
        <f t="shared" si="12"/>
        <v/>
      </c>
      <c r="H206" s="120"/>
      <c r="I206" s="120"/>
      <c r="J206" s="109"/>
      <c r="K206" s="109"/>
      <c r="L206" s="109"/>
      <c r="M206" s="109"/>
      <c r="N206" s="109"/>
      <c r="O206" s="109"/>
    </row>
    <row r="207" spans="3:15" ht="11.25" customHeight="1">
      <c r="C207" s="94">
        <v>42470</v>
      </c>
      <c r="D207" s="91">
        <v>158.73104768399989</v>
      </c>
      <c r="E207" s="91">
        <v>121.79892306261999</v>
      </c>
      <c r="F207" s="95">
        <f t="shared" si="11"/>
        <v>121.79892306261999</v>
      </c>
      <c r="G207" s="115" t="str">
        <f t="shared" si="12"/>
        <v/>
      </c>
      <c r="H207" s="120"/>
      <c r="I207" s="120"/>
      <c r="J207" s="109"/>
      <c r="K207" s="109"/>
      <c r="L207" s="109"/>
      <c r="M207" s="109"/>
      <c r="N207" s="109"/>
      <c r="O207" s="109"/>
    </row>
    <row r="208" spans="3:15" ht="11.25" customHeight="1">
      <c r="C208" s="94">
        <v>42471</v>
      </c>
      <c r="D208" s="91">
        <v>159.87716136999944</v>
      </c>
      <c r="E208" s="91">
        <v>121.79892306261999</v>
      </c>
      <c r="F208" s="95">
        <f t="shared" si="11"/>
        <v>121.79892306261999</v>
      </c>
      <c r="G208" s="115" t="str">
        <f t="shared" si="12"/>
        <v/>
      </c>
      <c r="H208" s="120"/>
      <c r="I208" s="120"/>
      <c r="J208" s="109"/>
      <c r="K208" s="109"/>
      <c r="L208" s="109"/>
      <c r="M208" s="109"/>
      <c r="N208" s="109"/>
      <c r="O208" s="109"/>
    </row>
    <row r="209" spans="2:15" ht="11.25" customHeight="1">
      <c r="C209" s="94">
        <v>42472</v>
      </c>
      <c r="D209" s="91">
        <v>154.27299756600004</v>
      </c>
      <c r="E209" s="91">
        <v>121.79892306261999</v>
      </c>
      <c r="F209" s="95">
        <f t="shared" si="11"/>
        <v>121.79892306261999</v>
      </c>
      <c r="G209" s="115" t="str">
        <f t="shared" si="12"/>
        <v/>
      </c>
      <c r="H209" s="120"/>
      <c r="I209" s="120"/>
      <c r="J209" s="109"/>
      <c r="K209" s="109"/>
      <c r="L209" s="109"/>
      <c r="M209" s="109"/>
      <c r="N209" s="109"/>
      <c r="O209" s="109"/>
    </row>
    <row r="210" spans="2:15" ht="11.25" customHeight="1">
      <c r="C210" s="94">
        <v>42473</v>
      </c>
      <c r="D210" s="91">
        <v>176.31581799599931</v>
      </c>
      <c r="E210" s="91">
        <v>121.79892306261999</v>
      </c>
      <c r="F210" s="95">
        <f t="shared" si="11"/>
        <v>121.79892306261999</v>
      </c>
      <c r="G210" s="115" t="str">
        <f t="shared" si="12"/>
        <v/>
      </c>
      <c r="H210" s="120"/>
      <c r="I210" s="120"/>
      <c r="J210" s="109"/>
      <c r="K210" s="109"/>
      <c r="L210" s="109"/>
      <c r="M210" s="109"/>
      <c r="N210" s="109"/>
      <c r="O210" s="109"/>
    </row>
    <row r="211" spans="2:15" ht="11.25" customHeight="1">
      <c r="C211" s="94">
        <v>42474</v>
      </c>
      <c r="D211" s="91">
        <v>202.51465697400039</v>
      </c>
      <c r="E211" s="91">
        <v>121.79892306261999</v>
      </c>
      <c r="F211" s="95">
        <f t="shared" si="11"/>
        <v>121.79892306261999</v>
      </c>
      <c r="G211" s="115" t="str">
        <f t="shared" si="12"/>
        <v/>
      </c>
      <c r="H211" s="116"/>
      <c r="I211" s="119"/>
      <c r="J211" s="109"/>
      <c r="K211" s="109"/>
      <c r="L211" s="109"/>
      <c r="M211" s="109"/>
      <c r="N211" s="109"/>
      <c r="O211" s="109"/>
    </row>
    <row r="212" spans="2:15" ht="11.25" customHeight="1">
      <c r="B212" s="54" t="s">
        <v>23</v>
      </c>
      <c r="C212" s="94">
        <v>42475</v>
      </c>
      <c r="D212" s="91">
        <v>269.06702538200011</v>
      </c>
      <c r="E212" s="91">
        <v>121.79892306261999</v>
      </c>
      <c r="F212" s="95">
        <f t="shared" si="11"/>
        <v>121.79892306261999</v>
      </c>
      <c r="G212" s="115" t="str">
        <f t="shared" si="12"/>
        <v/>
      </c>
      <c r="H212" s="120"/>
      <c r="I212" s="120"/>
      <c r="J212" s="109"/>
      <c r="K212" s="109"/>
      <c r="L212" s="109"/>
      <c r="M212" s="109"/>
      <c r="N212" s="109"/>
      <c r="O212" s="109"/>
    </row>
    <row r="213" spans="2:15" ht="11.25" customHeight="1">
      <c r="C213" s="94">
        <v>42476</v>
      </c>
      <c r="D213" s="91">
        <v>356.38207994000078</v>
      </c>
      <c r="E213" s="91">
        <v>121.79892306261999</v>
      </c>
      <c r="F213" s="95">
        <f t="shared" si="11"/>
        <v>121.79892306261999</v>
      </c>
      <c r="G213" s="115" t="str">
        <f t="shared" si="12"/>
        <v/>
      </c>
      <c r="H213" s="120"/>
      <c r="I213" s="120"/>
      <c r="J213" s="109"/>
      <c r="K213" s="109"/>
      <c r="L213" s="109"/>
      <c r="M213" s="109"/>
      <c r="N213" s="109"/>
      <c r="O213" s="109"/>
    </row>
    <row r="214" spans="2:15" ht="11.25" customHeight="1">
      <c r="C214" s="94">
        <v>42477</v>
      </c>
      <c r="D214" s="91">
        <v>307.44183415199927</v>
      </c>
      <c r="E214" s="91">
        <v>121.79892306261999</v>
      </c>
      <c r="F214" s="95">
        <f t="shared" si="11"/>
        <v>121.79892306261999</v>
      </c>
      <c r="G214" s="115" t="str">
        <f t="shared" si="12"/>
        <v/>
      </c>
      <c r="H214" s="120"/>
      <c r="I214" s="120"/>
      <c r="J214" s="109"/>
      <c r="K214" s="109"/>
      <c r="L214" s="109"/>
      <c r="M214" s="109"/>
      <c r="N214" s="109"/>
      <c r="O214" s="109"/>
    </row>
    <row r="215" spans="2:15" ht="11.25" customHeight="1">
      <c r="C215" s="94">
        <v>42478</v>
      </c>
      <c r="D215" s="91">
        <v>247.68654779199929</v>
      </c>
      <c r="E215" s="91">
        <v>121.79892306261999</v>
      </c>
      <c r="F215" s="95">
        <f t="shared" si="11"/>
        <v>121.79892306261999</v>
      </c>
      <c r="G215" s="115" t="str">
        <f t="shared" si="12"/>
        <v/>
      </c>
      <c r="H215" s="120"/>
      <c r="I215" s="120"/>
      <c r="J215" s="109"/>
      <c r="K215" s="109"/>
      <c r="L215" s="109"/>
      <c r="M215" s="109"/>
      <c r="N215" s="109"/>
      <c r="O215" s="109"/>
    </row>
    <row r="216" spans="2:15" ht="11.25" customHeight="1">
      <c r="C216" s="94">
        <v>42479</v>
      </c>
      <c r="D216" s="91">
        <v>239.66474866600095</v>
      </c>
      <c r="E216" s="91">
        <v>121.79892306261999</v>
      </c>
      <c r="F216" s="95">
        <f t="shared" si="11"/>
        <v>121.79892306261999</v>
      </c>
      <c r="G216" s="115" t="str">
        <f t="shared" si="12"/>
        <v/>
      </c>
      <c r="H216" s="120"/>
      <c r="I216" s="120"/>
      <c r="J216" s="109"/>
      <c r="K216" s="109"/>
      <c r="L216" s="109"/>
      <c r="M216" s="109"/>
      <c r="N216" s="109"/>
      <c r="O216" s="109"/>
    </row>
    <row r="217" spans="2:15" ht="11.25" customHeight="1">
      <c r="C217" s="94">
        <v>42480</v>
      </c>
      <c r="D217" s="91">
        <v>284.79405183999967</v>
      </c>
      <c r="E217" s="91">
        <v>121.79892306261999</v>
      </c>
      <c r="F217" s="95">
        <f t="shared" si="11"/>
        <v>121.79892306261999</v>
      </c>
      <c r="G217" s="115" t="str">
        <f t="shared" si="12"/>
        <v/>
      </c>
      <c r="H217" s="120"/>
      <c r="I217" s="120"/>
      <c r="J217" s="109"/>
      <c r="K217" s="109"/>
      <c r="L217" s="109"/>
      <c r="M217" s="109"/>
      <c r="N217" s="109"/>
      <c r="O217" s="109"/>
    </row>
    <row r="218" spans="2:15" ht="11.25" customHeight="1">
      <c r="C218" s="94">
        <v>42481</v>
      </c>
      <c r="D218" s="91">
        <v>294.91332734600059</v>
      </c>
      <c r="E218" s="91">
        <v>121.79892306261999</v>
      </c>
      <c r="F218" s="95">
        <f t="shared" si="11"/>
        <v>121.79892306261999</v>
      </c>
      <c r="G218" s="115" t="str">
        <f t="shared" si="12"/>
        <v/>
      </c>
      <c r="H218" s="120"/>
      <c r="I218" s="120"/>
      <c r="J218" s="109"/>
      <c r="K218" s="109"/>
      <c r="L218" s="109"/>
      <c r="M218" s="109"/>
      <c r="N218" s="109"/>
      <c r="O218" s="109"/>
    </row>
    <row r="219" spans="2:15" ht="11.25" customHeight="1">
      <c r="C219" s="94">
        <v>42482</v>
      </c>
      <c r="D219" s="91">
        <v>255.71128922399933</v>
      </c>
      <c r="E219" s="91">
        <v>121.79892306261999</v>
      </c>
      <c r="F219" s="95">
        <f t="shared" si="11"/>
        <v>121.79892306261999</v>
      </c>
      <c r="G219" s="115" t="str">
        <f t="shared" si="12"/>
        <v/>
      </c>
      <c r="H219" s="120"/>
      <c r="I219" s="120"/>
      <c r="J219" s="109"/>
      <c r="K219" s="109"/>
      <c r="L219" s="109"/>
      <c r="M219" s="109"/>
      <c r="N219" s="109"/>
      <c r="O219" s="109"/>
    </row>
    <row r="220" spans="2:15" ht="11.25" customHeight="1">
      <c r="C220" s="94">
        <v>42483</v>
      </c>
      <c r="D220" s="91">
        <v>227.14149119999908</v>
      </c>
      <c r="E220" s="91">
        <v>121.79892306261999</v>
      </c>
      <c r="F220" s="95">
        <f t="shared" si="11"/>
        <v>121.79892306261999</v>
      </c>
      <c r="G220" s="115" t="str">
        <f t="shared" si="12"/>
        <v/>
      </c>
      <c r="H220" s="120"/>
      <c r="I220" s="120"/>
      <c r="J220" s="109"/>
      <c r="K220" s="109"/>
      <c r="L220" s="109"/>
      <c r="M220" s="109"/>
      <c r="N220" s="109"/>
      <c r="O220" s="109"/>
    </row>
    <row r="221" spans="2:15" ht="11.25" customHeight="1">
      <c r="C221" s="94">
        <v>42484</v>
      </c>
      <c r="D221" s="91">
        <v>201.65748368000183</v>
      </c>
      <c r="E221" s="91">
        <v>121.79892306261999</v>
      </c>
      <c r="F221" s="95">
        <f t="shared" si="11"/>
        <v>121.79892306261999</v>
      </c>
      <c r="G221" s="115" t="str">
        <f t="shared" si="12"/>
        <v/>
      </c>
      <c r="H221" s="120"/>
      <c r="I221" s="120"/>
      <c r="J221" s="109"/>
      <c r="K221" s="109"/>
      <c r="L221" s="109"/>
      <c r="M221" s="109"/>
      <c r="N221" s="109"/>
      <c r="O221" s="109"/>
    </row>
    <row r="222" spans="2:15" ht="11.25" customHeight="1">
      <c r="C222" s="94">
        <v>42485</v>
      </c>
      <c r="D222" s="91">
        <v>188.73757707999837</v>
      </c>
      <c r="E222" s="91">
        <v>121.79892306261999</v>
      </c>
      <c r="F222" s="95">
        <f t="shared" si="11"/>
        <v>121.79892306261999</v>
      </c>
      <c r="G222" s="115" t="str">
        <f t="shared" si="12"/>
        <v/>
      </c>
      <c r="H222" s="120"/>
      <c r="I222" s="120"/>
      <c r="J222" s="109"/>
      <c r="K222" s="109"/>
      <c r="L222" s="109"/>
      <c r="M222" s="109"/>
      <c r="N222" s="109"/>
      <c r="O222" s="109"/>
    </row>
    <row r="223" spans="2:15" ht="11.25" customHeight="1">
      <c r="C223" s="94">
        <v>42486</v>
      </c>
      <c r="D223" s="91">
        <v>188.72731156799998</v>
      </c>
      <c r="E223" s="91">
        <v>121.79892306261999</v>
      </c>
      <c r="F223" s="95">
        <f t="shared" si="11"/>
        <v>121.79892306261999</v>
      </c>
      <c r="G223" s="115" t="str">
        <f t="shared" si="12"/>
        <v/>
      </c>
      <c r="H223" s="120"/>
      <c r="I223" s="120"/>
      <c r="J223" s="109"/>
      <c r="K223" s="109"/>
      <c r="L223" s="109"/>
      <c r="M223" s="109"/>
      <c r="N223" s="109"/>
      <c r="O223" s="109"/>
    </row>
    <row r="224" spans="2:15" ht="11.25" customHeight="1">
      <c r="C224" s="94">
        <v>42487</v>
      </c>
      <c r="D224" s="91">
        <v>160.92832226000155</v>
      </c>
      <c r="E224" s="91">
        <v>121.79892306261999</v>
      </c>
      <c r="F224" s="95">
        <f t="shared" si="11"/>
        <v>121.79892306261999</v>
      </c>
      <c r="G224" s="115" t="str">
        <f t="shared" si="12"/>
        <v/>
      </c>
      <c r="H224" s="120"/>
      <c r="I224" s="120"/>
      <c r="J224" s="109"/>
      <c r="K224" s="109"/>
      <c r="L224" s="109"/>
      <c r="M224" s="109"/>
      <c r="N224" s="109"/>
      <c r="O224" s="109"/>
    </row>
    <row r="225" spans="3:15" ht="11.25" customHeight="1">
      <c r="C225" s="94">
        <v>42488</v>
      </c>
      <c r="D225" s="91">
        <v>164.77616837999949</v>
      </c>
      <c r="E225" s="91">
        <v>121.79892306261999</v>
      </c>
      <c r="F225" s="95">
        <f t="shared" si="11"/>
        <v>121.79892306261999</v>
      </c>
      <c r="G225" s="115" t="str">
        <f t="shared" si="12"/>
        <v/>
      </c>
      <c r="H225" s="120"/>
      <c r="I225" s="120"/>
      <c r="J225" s="109"/>
      <c r="K225" s="109"/>
      <c r="L225" s="109"/>
      <c r="M225" s="109"/>
      <c r="N225" s="109"/>
      <c r="O225" s="109"/>
    </row>
    <row r="226" spans="3:15" ht="11.25" customHeight="1">
      <c r="C226" s="94">
        <v>42489</v>
      </c>
      <c r="D226" s="91">
        <v>152.84729911199904</v>
      </c>
      <c r="E226" s="91">
        <v>121.79892306261999</v>
      </c>
      <c r="F226" s="95">
        <f t="shared" si="11"/>
        <v>121.79892306261999</v>
      </c>
      <c r="G226" s="115" t="str">
        <f t="shared" si="12"/>
        <v/>
      </c>
      <c r="H226" s="120"/>
      <c r="I226" s="120"/>
      <c r="J226" s="109"/>
      <c r="K226" s="109"/>
      <c r="L226" s="109"/>
      <c r="M226" s="109"/>
      <c r="N226" s="109"/>
      <c r="O226" s="109"/>
    </row>
    <row r="227" spans="3:15" ht="11.25" customHeight="1">
      <c r="C227" s="94">
        <v>42490</v>
      </c>
      <c r="D227" s="91">
        <v>148.90105448000128</v>
      </c>
      <c r="E227" s="91">
        <v>121.79892306261999</v>
      </c>
      <c r="F227" s="95">
        <f t="shared" si="11"/>
        <v>121.79892306261999</v>
      </c>
      <c r="G227" s="115" t="str">
        <f t="shared" si="12"/>
        <v/>
      </c>
      <c r="H227" s="120"/>
      <c r="I227" s="120"/>
      <c r="J227" s="109"/>
      <c r="K227" s="109"/>
      <c r="L227" s="109"/>
      <c r="M227" s="109"/>
      <c r="N227" s="109"/>
      <c r="O227" s="109"/>
    </row>
    <row r="228" spans="3:15" ht="11.25" customHeight="1">
      <c r="C228" s="94">
        <v>42491</v>
      </c>
      <c r="D228" s="91">
        <v>154.01717080399965</v>
      </c>
      <c r="E228" s="91">
        <v>105.39003851276776</v>
      </c>
      <c r="F228" s="95">
        <f t="shared" si="11"/>
        <v>105.39003851276776</v>
      </c>
      <c r="G228" s="115" t="str">
        <f t="shared" si="12"/>
        <v/>
      </c>
      <c r="H228" s="118"/>
      <c r="I228" s="119"/>
      <c r="J228" s="109"/>
      <c r="K228" s="109"/>
      <c r="L228" s="109"/>
      <c r="M228" s="109"/>
      <c r="N228" s="109"/>
      <c r="O228" s="109"/>
    </row>
    <row r="229" spans="3:15" ht="11.25" customHeight="1">
      <c r="C229" s="94">
        <v>42492</v>
      </c>
      <c r="D229" s="91">
        <v>134.25472267400011</v>
      </c>
      <c r="E229" s="91">
        <v>105.39003851276776</v>
      </c>
      <c r="F229" s="95">
        <f t="shared" si="11"/>
        <v>105.39003851276776</v>
      </c>
      <c r="G229" s="115" t="str">
        <f t="shared" si="12"/>
        <v/>
      </c>
      <c r="H229" s="120"/>
      <c r="I229" s="120"/>
      <c r="J229" s="109"/>
      <c r="K229" s="109"/>
      <c r="L229" s="109"/>
      <c r="M229" s="109"/>
      <c r="N229" s="109"/>
      <c r="O229" s="109"/>
    </row>
    <row r="230" spans="3:15" ht="11.25" customHeight="1">
      <c r="C230" s="94">
        <v>42493</v>
      </c>
      <c r="D230" s="91">
        <v>107.87772795199881</v>
      </c>
      <c r="E230" s="91">
        <v>105.39003851276776</v>
      </c>
      <c r="F230" s="95">
        <f t="shared" si="11"/>
        <v>105.39003851276776</v>
      </c>
      <c r="G230" s="115" t="str">
        <f t="shared" si="12"/>
        <v/>
      </c>
      <c r="H230" s="120"/>
      <c r="I230" s="120"/>
      <c r="J230" s="109"/>
      <c r="K230" s="109"/>
      <c r="L230" s="109"/>
      <c r="M230" s="109"/>
      <c r="N230" s="109"/>
      <c r="O230" s="109"/>
    </row>
    <row r="231" spans="3:15" ht="11.25" customHeight="1">
      <c r="C231" s="94">
        <v>42494</v>
      </c>
      <c r="D231" s="91">
        <v>120.30324396400094</v>
      </c>
      <c r="E231" s="91">
        <v>105.39003851276776</v>
      </c>
      <c r="F231" s="95">
        <f t="shared" si="11"/>
        <v>105.39003851276776</v>
      </c>
      <c r="G231" s="115" t="str">
        <f t="shared" si="12"/>
        <v/>
      </c>
      <c r="H231" s="120"/>
      <c r="I231" s="120"/>
      <c r="J231" s="109"/>
      <c r="K231" s="109"/>
      <c r="L231" s="109"/>
      <c r="M231" s="109"/>
      <c r="N231" s="109"/>
      <c r="O231" s="109"/>
    </row>
    <row r="232" spans="3:15" ht="11.25" customHeight="1">
      <c r="C232" s="94">
        <v>42495</v>
      </c>
      <c r="D232" s="91">
        <v>117.25762962799979</v>
      </c>
      <c r="E232" s="91">
        <v>105.39003851276776</v>
      </c>
      <c r="F232" s="95">
        <f t="shared" si="11"/>
        <v>105.39003851276776</v>
      </c>
      <c r="G232" s="115" t="str">
        <f t="shared" si="12"/>
        <v/>
      </c>
      <c r="H232" s="120"/>
      <c r="I232" s="120"/>
      <c r="J232" s="109"/>
      <c r="K232" s="109"/>
      <c r="L232" s="109"/>
      <c r="M232" s="109"/>
      <c r="N232" s="109"/>
      <c r="O232" s="109"/>
    </row>
    <row r="233" spans="3:15" ht="11.25" customHeight="1">
      <c r="C233" s="94">
        <v>42496</v>
      </c>
      <c r="D233" s="91">
        <v>137.11396006999973</v>
      </c>
      <c r="E233" s="91">
        <v>105.39003851276776</v>
      </c>
      <c r="F233" s="95">
        <f t="shared" si="11"/>
        <v>105.39003851276776</v>
      </c>
      <c r="G233" s="115" t="str">
        <f t="shared" si="12"/>
        <v/>
      </c>
      <c r="H233" s="120"/>
      <c r="I233" s="120"/>
      <c r="J233" s="109"/>
      <c r="K233" s="109"/>
      <c r="L233" s="109"/>
      <c r="M233" s="109"/>
      <c r="N233" s="109"/>
      <c r="O233" s="109"/>
    </row>
    <row r="234" spans="3:15" ht="11.25" customHeight="1">
      <c r="C234" s="94">
        <v>42497</v>
      </c>
      <c r="D234" s="91">
        <v>164.52246422200048</v>
      </c>
      <c r="E234" s="91">
        <v>105.39003851276776</v>
      </c>
      <c r="F234" s="95">
        <f t="shared" si="11"/>
        <v>105.39003851276776</v>
      </c>
      <c r="G234" s="115" t="str">
        <f t="shared" si="12"/>
        <v/>
      </c>
      <c r="H234" s="120"/>
      <c r="I234" s="120"/>
      <c r="J234" s="109"/>
      <c r="K234" s="109"/>
      <c r="L234" s="109"/>
      <c r="M234" s="109"/>
      <c r="N234" s="109"/>
      <c r="O234" s="109"/>
    </row>
    <row r="235" spans="3:15" ht="11.25" customHeight="1">
      <c r="C235" s="94">
        <v>42498</v>
      </c>
      <c r="D235" s="91">
        <v>227.98636658800024</v>
      </c>
      <c r="E235" s="91">
        <v>105.39003851276776</v>
      </c>
      <c r="F235" s="95">
        <f t="shared" ref="F235:F298" si="13">IF(D235&gt;E235,E235,D235)</f>
        <v>105.39003851276776</v>
      </c>
      <c r="G235" s="115" t="str">
        <f t="shared" ref="G235:G298" si="14">IF(C235=DATE(YEAR(C235),12,31),600,"")</f>
        <v/>
      </c>
      <c r="H235" s="120"/>
      <c r="I235" s="120"/>
      <c r="J235" s="109"/>
      <c r="K235" s="109"/>
      <c r="L235" s="109"/>
      <c r="M235" s="109"/>
      <c r="N235" s="109"/>
      <c r="O235" s="109"/>
    </row>
    <row r="236" spans="3:15" ht="11.25" customHeight="1">
      <c r="C236" s="94">
        <v>42499</v>
      </c>
      <c r="D236" s="91">
        <v>274.83525271799977</v>
      </c>
      <c r="E236" s="91">
        <v>105.39003851276776</v>
      </c>
      <c r="F236" s="95">
        <f t="shared" si="13"/>
        <v>105.39003851276776</v>
      </c>
      <c r="G236" s="115" t="str">
        <f t="shared" si="14"/>
        <v/>
      </c>
      <c r="H236" s="120"/>
      <c r="I236" s="120"/>
      <c r="J236" s="109"/>
      <c r="K236" s="109"/>
      <c r="L236" s="109"/>
      <c r="M236" s="109"/>
      <c r="N236" s="109"/>
      <c r="O236" s="109"/>
    </row>
    <row r="237" spans="3:15" ht="11.25" customHeight="1">
      <c r="C237" s="94">
        <v>42500</v>
      </c>
      <c r="D237" s="91">
        <v>290.1969893200004</v>
      </c>
      <c r="E237" s="91">
        <v>105.39003851276776</v>
      </c>
      <c r="F237" s="95">
        <f t="shared" si="13"/>
        <v>105.39003851276776</v>
      </c>
      <c r="G237" s="115" t="str">
        <f t="shared" si="14"/>
        <v/>
      </c>
      <c r="H237" s="120"/>
      <c r="I237" s="120"/>
      <c r="J237" s="109"/>
      <c r="K237" s="109"/>
      <c r="L237" s="109"/>
      <c r="M237" s="109"/>
      <c r="N237" s="109"/>
      <c r="O237" s="109"/>
    </row>
    <row r="238" spans="3:15" ht="11.25" customHeight="1">
      <c r="C238" s="94">
        <v>42501</v>
      </c>
      <c r="D238" s="91">
        <v>273.67401767999871</v>
      </c>
      <c r="E238" s="91">
        <v>105.39003851276776</v>
      </c>
      <c r="F238" s="95">
        <f t="shared" si="13"/>
        <v>105.39003851276776</v>
      </c>
      <c r="G238" s="115" t="str">
        <f t="shared" si="14"/>
        <v/>
      </c>
      <c r="H238" s="120"/>
      <c r="I238" s="120"/>
      <c r="J238" s="109"/>
      <c r="K238" s="109"/>
      <c r="L238" s="109"/>
      <c r="M238" s="109"/>
      <c r="N238" s="109"/>
      <c r="O238" s="109"/>
    </row>
    <row r="239" spans="3:15" ht="11.25" customHeight="1">
      <c r="C239" s="94">
        <v>42502</v>
      </c>
      <c r="D239" s="91">
        <v>357.28482952000013</v>
      </c>
      <c r="E239" s="91">
        <v>105.39003851276776</v>
      </c>
      <c r="F239" s="95">
        <f t="shared" si="13"/>
        <v>105.39003851276776</v>
      </c>
      <c r="G239" s="115" t="str">
        <f t="shared" si="14"/>
        <v/>
      </c>
      <c r="H239" s="120"/>
      <c r="I239" s="120"/>
      <c r="J239" s="109"/>
      <c r="K239" s="109"/>
      <c r="L239" s="109"/>
      <c r="M239" s="109"/>
      <c r="N239" s="109"/>
      <c r="O239" s="109"/>
    </row>
    <row r="240" spans="3:15" ht="11.25" customHeight="1">
      <c r="C240" s="94">
        <v>42503</v>
      </c>
      <c r="D240" s="91">
        <v>260.9769134779998</v>
      </c>
      <c r="E240" s="91">
        <v>105.39003851276776</v>
      </c>
      <c r="F240" s="95">
        <f t="shared" si="13"/>
        <v>105.39003851276776</v>
      </c>
      <c r="G240" s="115" t="str">
        <f t="shared" si="14"/>
        <v/>
      </c>
      <c r="H240" s="120"/>
      <c r="I240" s="120"/>
      <c r="J240" s="109"/>
      <c r="K240" s="109"/>
      <c r="L240" s="109"/>
      <c r="M240" s="109"/>
      <c r="N240" s="109"/>
      <c r="O240" s="109"/>
    </row>
    <row r="241" spans="2:15" ht="11.25" customHeight="1">
      <c r="C241" s="94">
        <v>42504</v>
      </c>
      <c r="D241" s="91">
        <v>230.2969768500009</v>
      </c>
      <c r="E241" s="91">
        <v>105.39003851276776</v>
      </c>
      <c r="F241" s="95">
        <f t="shared" si="13"/>
        <v>105.39003851276776</v>
      </c>
      <c r="G241" s="115" t="str">
        <f t="shared" si="14"/>
        <v/>
      </c>
      <c r="H241" s="116"/>
      <c r="I241" s="119"/>
      <c r="J241" s="109"/>
      <c r="K241" s="109"/>
      <c r="L241" s="109"/>
      <c r="M241" s="109"/>
      <c r="N241" s="109"/>
      <c r="O241" s="109"/>
    </row>
    <row r="242" spans="2:15" ht="11.25" customHeight="1">
      <c r="B242" s="54" t="s">
        <v>22</v>
      </c>
      <c r="C242" s="94">
        <v>42505</v>
      </c>
      <c r="D242" s="91">
        <v>234.85582238199902</v>
      </c>
      <c r="E242" s="91">
        <v>105.39003851276776</v>
      </c>
      <c r="F242" s="95">
        <f t="shared" si="13"/>
        <v>105.39003851276776</v>
      </c>
      <c r="G242" s="115" t="str">
        <f t="shared" si="14"/>
        <v/>
      </c>
      <c r="H242" s="120"/>
      <c r="I242" s="119"/>
      <c r="J242" s="109"/>
      <c r="K242" s="109"/>
      <c r="L242" s="109"/>
      <c r="M242" s="109"/>
      <c r="N242" s="109"/>
      <c r="O242" s="109"/>
    </row>
    <row r="243" spans="2:15" ht="11.25" customHeight="1">
      <c r="C243" s="94">
        <v>42506</v>
      </c>
      <c r="D243" s="91">
        <v>226.96761410000013</v>
      </c>
      <c r="E243" s="91">
        <v>105.39003851276776</v>
      </c>
      <c r="F243" s="95">
        <f t="shared" si="13"/>
        <v>105.39003851276776</v>
      </c>
      <c r="G243" s="115" t="str">
        <f t="shared" si="14"/>
        <v/>
      </c>
      <c r="H243" s="120"/>
      <c r="I243" s="120"/>
      <c r="J243" s="109"/>
      <c r="K243" s="109"/>
      <c r="L243" s="109"/>
      <c r="M243" s="109"/>
      <c r="N243" s="109"/>
      <c r="O243" s="109"/>
    </row>
    <row r="244" spans="2:15" ht="11.25" customHeight="1">
      <c r="C244" s="94">
        <v>42507</v>
      </c>
      <c r="D244" s="91">
        <v>201.21104061399998</v>
      </c>
      <c r="E244" s="91">
        <v>105.39003851276776</v>
      </c>
      <c r="F244" s="95">
        <f t="shared" si="13"/>
        <v>105.39003851276776</v>
      </c>
      <c r="G244" s="115" t="str">
        <f t="shared" si="14"/>
        <v/>
      </c>
      <c r="H244" s="120"/>
      <c r="I244" s="120"/>
      <c r="J244" s="109"/>
      <c r="K244" s="109"/>
      <c r="L244" s="109"/>
      <c r="M244" s="109"/>
      <c r="N244" s="109"/>
      <c r="O244" s="109"/>
    </row>
    <row r="245" spans="2:15" ht="11.25" customHeight="1">
      <c r="C245" s="94">
        <v>42508</v>
      </c>
      <c r="D245" s="91">
        <v>175.20698964400054</v>
      </c>
      <c r="E245" s="91">
        <v>105.39003851276776</v>
      </c>
      <c r="F245" s="95">
        <f t="shared" si="13"/>
        <v>105.39003851276776</v>
      </c>
      <c r="G245" s="115" t="str">
        <f t="shared" si="14"/>
        <v/>
      </c>
      <c r="H245" s="120"/>
      <c r="I245" s="120"/>
      <c r="J245" s="109"/>
      <c r="K245" s="109"/>
      <c r="L245" s="109"/>
      <c r="M245" s="109"/>
      <c r="N245" s="109"/>
      <c r="O245" s="109"/>
    </row>
    <row r="246" spans="2:15" ht="11.25" customHeight="1">
      <c r="C246" s="94">
        <v>42509</v>
      </c>
      <c r="D246" s="91">
        <v>169.20223279200053</v>
      </c>
      <c r="E246" s="91">
        <v>105.39003851276776</v>
      </c>
      <c r="F246" s="95">
        <f t="shared" si="13"/>
        <v>105.39003851276776</v>
      </c>
      <c r="G246" s="115" t="str">
        <f t="shared" si="14"/>
        <v/>
      </c>
      <c r="H246" s="120"/>
      <c r="I246" s="120"/>
      <c r="J246" s="109"/>
      <c r="K246" s="109"/>
      <c r="L246" s="109"/>
      <c r="M246" s="109"/>
      <c r="N246" s="109"/>
      <c r="O246" s="109"/>
    </row>
    <row r="247" spans="2:15" ht="11.25" customHeight="1">
      <c r="C247" s="94">
        <v>42510</v>
      </c>
      <c r="D247" s="91">
        <v>150.40504237999986</v>
      </c>
      <c r="E247" s="91">
        <v>105.39003851276776</v>
      </c>
      <c r="F247" s="95">
        <f t="shared" si="13"/>
        <v>105.39003851276776</v>
      </c>
      <c r="G247" s="115" t="str">
        <f t="shared" si="14"/>
        <v/>
      </c>
      <c r="H247" s="120"/>
      <c r="I247" s="120"/>
      <c r="J247" s="109"/>
      <c r="K247" s="109"/>
      <c r="L247" s="109"/>
      <c r="M247" s="109"/>
      <c r="N247" s="109"/>
      <c r="O247" s="109"/>
    </row>
    <row r="248" spans="2:15" ht="11.25" customHeight="1">
      <c r="C248" s="94">
        <v>42511</v>
      </c>
      <c r="D248" s="91">
        <v>153.86956855200077</v>
      </c>
      <c r="E248" s="91">
        <v>105.39003851276776</v>
      </c>
      <c r="F248" s="95">
        <f t="shared" si="13"/>
        <v>105.39003851276776</v>
      </c>
      <c r="G248" s="115" t="str">
        <f t="shared" si="14"/>
        <v/>
      </c>
      <c r="H248" s="120"/>
      <c r="I248" s="120"/>
      <c r="J248" s="109"/>
      <c r="K248" s="109"/>
      <c r="L248" s="109"/>
      <c r="M248" s="109"/>
      <c r="N248" s="109"/>
      <c r="O248" s="109"/>
    </row>
    <row r="249" spans="2:15" ht="11.25" customHeight="1">
      <c r="C249" s="94">
        <v>42512</v>
      </c>
      <c r="D249" s="91">
        <v>151.72972666399895</v>
      </c>
      <c r="E249" s="91">
        <v>105.39003851276776</v>
      </c>
      <c r="F249" s="95">
        <f t="shared" si="13"/>
        <v>105.39003851276776</v>
      </c>
      <c r="G249" s="115" t="str">
        <f t="shared" si="14"/>
        <v/>
      </c>
      <c r="H249" s="120"/>
      <c r="I249" s="120"/>
      <c r="J249" s="109"/>
      <c r="K249" s="109"/>
      <c r="L249" s="109"/>
      <c r="M249" s="109"/>
      <c r="N249" s="109"/>
      <c r="O249" s="109"/>
    </row>
    <row r="250" spans="2:15" ht="11.25" customHeight="1">
      <c r="C250" s="94">
        <v>42513</v>
      </c>
      <c r="D250" s="91">
        <v>140.29870396800038</v>
      </c>
      <c r="E250" s="91">
        <v>105.39003851276776</v>
      </c>
      <c r="F250" s="95">
        <f t="shared" si="13"/>
        <v>105.39003851276776</v>
      </c>
      <c r="G250" s="115" t="str">
        <f t="shared" si="14"/>
        <v/>
      </c>
      <c r="H250" s="120"/>
      <c r="I250" s="120"/>
      <c r="J250" s="109"/>
      <c r="K250" s="109"/>
      <c r="L250" s="109"/>
      <c r="M250" s="109"/>
      <c r="N250" s="109"/>
      <c r="O250" s="109"/>
    </row>
    <row r="251" spans="2:15" ht="11.25" customHeight="1">
      <c r="C251" s="94">
        <v>42514</v>
      </c>
      <c r="D251" s="91">
        <v>146.79444065200045</v>
      </c>
      <c r="E251" s="91">
        <v>105.39003851276776</v>
      </c>
      <c r="F251" s="95">
        <f t="shared" si="13"/>
        <v>105.39003851276776</v>
      </c>
      <c r="G251" s="115" t="str">
        <f t="shared" si="14"/>
        <v/>
      </c>
      <c r="H251" s="120"/>
      <c r="I251" s="120"/>
      <c r="J251" s="109"/>
      <c r="K251" s="109"/>
      <c r="L251" s="109"/>
      <c r="M251" s="109"/>
      <c r="N251" s="109"/>
      <c r="O251" s="109"/>
    </row>
    <row r="252" spans="2:15" ht="11.25" customHeight="1">
      <c r="C252" s="94">
        <v>42515</v>
      </c>
      <c r="D252" s="91">
        <v>121.49809170199866</v>
      </c>
      <c r="E252" s="91">
        <v>105.39003851276776</v>
      </c>
      <c r="F252" s="95">
        <f t="shared" si="13"/>
        <v>105.39003851276776</v>
      </c>
      <c r="G252" s="115" t="str">
        <f t="shared" si="14"/>
        <v/>
      </c>
      <c r="H252" s="120"/>
      <c r="I252" s="120"/>
      <c r="J252" s="109"/>
      <c r="K252" s="109"/>
      <c r="L252" s="109"/>
      <c r="M252" s="109"/>
      <c r="N252" s="109"/>
      <c r="O252" s="109"/>
    </row>
    <row r="253" spans="2:15" ht="11.25" customHeight="1">
      <c r="C253" s="94">
        <v>42516</v>
      </c>
      <c r="D253" s="91">
        <v>121.71970026200016</v>
      </c>
      <c r="E253" s="91">
        <v>105.39003851276776</v>
      </c>
      <c r="F253" s="95">
        <f t="shared" si="13"/>
        <v>105.39003851276776</v>
      </c>
      <c r="G253" s="115" t="str">
        <f t="shared" si="14"/>
        <v/>
      </c>
      <c r="H253" s="120"/>
      <c r="I253" s="120"/>
      <c r="J253" s="109"/>
      <c r="K253" s="109"/>
      <c r="L253" s="109"/>
      <c r="M253" s="109"/>
      <c r="N253" s="109"/>
      <c r="O253" s="109"/>
    </row>
    <row r="254" spans="2:15" ht="11.25" customHeight="1">
      <c r="C254" s="94">
        <v>42517</v>
      </c>
      <c r="D254" s="91">
        <v>122.47674464600026</v>
      </c>
      <c r="E254" s="91">
        <v>105.39003851276776</v>
      </c>
      <c r="F254" s="95">
        <f t="shared" si="13"/>
        <v>105.39003851276776</v>
      </c>
      <c r="G254" s="115" t="str">
        <f t="shared" si="14"/>
        <v/>
      </c>
      <c r="H254" s="120"/>
      <c r="I254" s="120"/>
      <c r="J254" s="109"/>
      <c r="K254" s="109"/>
      <c r="L254" s="109"/>
      <c r="M254" s="109"/>
      <c r="N254" s="109"/>
      <c r="O254" s="109"/>
    </row>
    <row r="255" spans="2:15" ht="11.25" customHeight="1">
      <c r="C255" s="94">
        <v>42518</v>
      </c>
      <c r="D255" s="91">
        <v>131.25239287200094</v>
      </c>
      <c r="E255" s="91">
        <v>105.39003851276776</v>
      </c>
      <c r="F255" s="95">
        <f t="shared" si="13"/>
        <v>105.39003851276776</v>
      </c>
      <c r="G255" s="115" t="str">
        <f t="shared" si="14"/>
        <v/>
      </c>
      <c r="H255" s="120"/>
      <c r="I255" s="120"/>
      <c r="J255" s="109"/>
      <c r="K255" s="109"/>
      <c r="L255" s="109"/>
      <c r="M255" s="109"/>
      <c r="N255" s="109"/>
      <c r="O255" s="109"/>
    </row>
    <row r="256" spans="2:15" ht="11.25" customHeight="1">
      <c r="C256" s="94">
        <v>42519</v>
      </c>
      <c r="D256" s="91">
        <v>150.56462991599918</v>
      </c>
      <c r="E256" s="91">
        <v>105.39003851276776</v>
      </c>
      <c r="F256" s="95">
        <f t="shared" si="13"/>
        <v>105.39003851276776</v>
      </c>
      <c r="G256" s="115" t="str">
        <f t="shared" si="14"/>
        <v/>
      </c>
      <c r="H256" s="120"/>
      <c r="I256" s="120"/>
      <c r="J256" s="109"/>
      <c r="K256" s="109"/>
      <c r="L256" s="109"/>
      <c r="M256" s="109"/>
      <c r="N256" s="109"/>
      <c r="O256" s="109"/>
    </row>
    <row r="257" spans="3:15" ht="11.25" customHeight="1">
      <c r="C257" s="94">
        <v>42520</v>
      </c>
      <c r="D257" s="91">
        <v>129.88620676999963</v>
      </c>
      <c r="E257" s="91">
        <v>105.39003851276776</v>
      </c>
      <c r="F257" s="95">
        <f t="shared" si="13"/>
        <v>105.39003851276776</v>
      </c>
      <c r="G257" s="115" t="str">
        <f t="shared" si="14"/>
        <v/>
      </c>
      <c r="H257" s="120"/>
      <c r="I257" s="120"/>
      <c r="J257" s="109"/>
      <c r="K257" s="109"/>
      <c r="L257" s="109"/>
      <c r="M257" s="109"/>
      <c r="N257" s="109"/>
      <c r="O257" s="109"/>
    </row>
    <row r="258" spans="3:15" ht="11.25" customHeight="1">
      <c r="C258" s="94">
        <v>42521</v>
      </c>
      <c r="D258" s="91">
        <v>104.55777612800122</v>
      </c>
      <c r="E258" s="91">
        <v>105.39003851276776</v>
      </c>
      <c r="F258" s="95">
        <f t="shared" si="13"/>
        <v>104.55777612800122</v>
      </c>
      <c r="G258" s="115" t="str">
        <f t="shared" si="14"/>
        <v/>
      </c>
      <c r="H258" s="118"/>
      <c r="I258" s="120"/>
      <c r="J258" s="109"/>
      <c r="K258" s="109"/>
      <c r="L258" s="109"/>
      <c r="M258" s="109"/>
      <c r="N258" s="109"/>
      <c r="O258" s="109"/>
    </row>
    <row r="259" spans="3:15" ht="11.25" customHeight="1">
      <c r="C259" s="94">
        <v>42522</v>
      </c>
      <c r="D259" s="91">
        <v>96.117154683998464</v>
      </c>
      <c r="E259" s="91">
        <v>67.365674590806663</v>
      </c>
      <c r="F259" s="95">
        <f t="shared" si="13"/>
        <v>67.365674590806663</v>
      </c>
      <c r="G259" s="115" t="str">
        <f t="shared" si="14"/>
        <v/>
      </c>
      <c r="H259" s="120"/>
      <c r="I259" s="119"/>
      <c r="J259" s="109"/>
      <c r="K259" s="109"/>
      <c r="L259" s="109"/>
      <c r="M259" s="109"/>
      <c r="N259" s="109"/>
      <c r="O259" s="109"/>
    </row>
    <row r="260" spans="3:15" ht="11.25" customHeight="1">
      <c r="C260" s="94">
        <v>42523</v>
      </c>
      <c r="D260" s="91">
        <v>98.883700126000903</v>
      </c>
      <c r="E260" s="91">
        <v>67.365674590806663</v>
      </c>
      <c r="F260" s="95">
        <f t="shared" si="13"/>
        <v>67.365674590806663</v>
      </c>
      <c r="G260" s="115" t="str">
        <f t="shared" si="14"/>
        <v/>
      </c>
      <c r="H260" s="120"/>
      <c r="I260" s="120"/>
      <c r="J260" s="109"/>
      <c r="K260" s="109"/>
      <c r="L260" s="109"/>
      <c r="M260" s="109"/>
      <c r="N260" s="109"/>
      <c r="O260" s="109"/>
    </row>
    <row r="261" spans="3:15" ht="11.25" customHeight="1">
      <c r="C261" s="94">
        <v>42524</v>
      </c>
      <c r="D261" s="91">
        <v>86.167696192000278</v>
      </c>
      <c r="E261" s="91">
        <v>67.365674590806663</v>
      </c>
      <c r="F261" s="95">
        <f t="shared" si="13"/>
        <v>67.365674590806663</v>
      </c>
      <c r="G261" s="115" t="str">
        <f t="shared" si="14"/>
        <v/>
      </c>
      <c r="H261" s="120"/>
      <c r="I261" s="120"/>
      <c r="J261" s="109"/>
      <c r="K261" s="109"/>
      <c r="L261" s="109"/>
      <c r="M261" s="109"/>
      <c r="N261" s="109"/>
      <c r="O261" s="109"/>
    </row>
    <row r="262" spans="3:15" ht="11.25" customHeight="1">
      <c r="C262" s="94">
        <v>42525</v>
      </c>
      <c r="D262" s="91">
        <v>107.24547500599917</v>
      </c>
      <c r="E262" s="91">
        <v>67.365674590806663</v>
      </c>
      <c r="F262" s="95">
        <f t="shared" si="13"/>
        <v>67.365674590806663</v>
      </c>
      <c r="G262" s="115" t="str">
        <f t="shared" si="14"/>
        <v/>
      </c>
      <c r="H262" s="120"/>
      <c r="I262" s="120"/>
      <c r="J262" s="109"/>
      <c r="K262" s="109"/>
      <c r="L262" s="109"/>
      <c r="M262" s="109"/>
      <c r="N262" s="109"/>
      <c r="O262" s="109"/>
    </row>
    <row r="263" spans="3:15" ht="11.25" customHeight="1">
      <c r="C263" s="94">
        <v>42526</v>
      </c>
      <c r="D263" s="91">
        <v>97.223384091999691</v>
      </c>
      <c r="E263" s="91">
        <v>67.365674590806663</v>
      </c>
      <c r="F263" s="95">
        <f t="shared" si="13"/>
        <v>67.365674590806663</v>
      </c>
      <c r="G263" s="115" t="str">
        <f t="shared" si="14"/>
        <v/>
      </c>
      <c r="H263" s="120"/>
      <c r="I263" s="120"/>
      <c r="J263" s="109"/>
      <c r="K263" s="109"/>
      <c r="L263" s="109"/>
      <c r="M263" s="109"/>
      <c r="N263" s="109"/>
      <c r="O263" s="109"/>
    </row>
    <row r="264" spans="3:15" ht="11.25" customHeight="1">
      <c r="C264" s="94">
        <v>42527</v>
      </c>
      <c r="D264" s="91">
        <v>88.773043902000495</v>
      </c>
      <c r="E264" s="91">
        <v>67.365674590806663</v>
      </c>
      <c r="F264" s="95">
        <f t="shared" si="13"/>
        <v>67.365674590806663</v>
      </c>
      <c r="G264" s="115" t="str">
        <f t="shared" si="14"/>
        <v/>
      </c>
      <c r="H264" s="120"/>
      <c r="I264" s="120"/>
      <c r="J264" s="109"/>
      <c r="K264" s="109"/>
      <c r="L264" s="109"/>
      <c r="M264" s="109"/>
      <c r="N264" s="109"/>
      <c r="O264" s="109"/>
    </row>
    <row r="265" spans="3:15" ht="11.25" customHeight="1">
      <c r="C265" s="94">
        <v>42528</v>
      </c>
      <c r="D265" s="91">
        <v>77.719726245999297</v>
      </c>
      <c r="E265" s="91">
        <v>67.365674590806663</v>
      </c>
      <c r="F265" s="95">
        <f t="shared" si="13"/>
        <v>67.365674590806663</v>
      </c>
      <c r="G265" s="115" t="str">
        <f t="shared" si="14"/>
        <v/>
      </c>
      <c r="H265" s="120"/>
      <c r="I265" s="120"/>
      <c r="J265" s="109"/>
      <c r="K265" s="109"/>
      <c r="L265" s="109"/>
      <c r="M265" s="109"/>
      <c r="N265" s="109"/>
      <c r="O265" s="109"/>
    </row>
    <row r="266" spans="3:15" ht="11.25" customHeight="1">
      <c r="C266" s="94">
        <v>42529</v>
      </c>
      <c r="D266" s="91">
        <v>73.885166060001524</v>
      </c>
      <c r="E266" s="91">
        <v>67.365674590806663</v>
      </c>
      <c r="F266" s="95">
        <f t="shared" si="13"/>
        <v>67.365674590806663</v>
      </c>
      <c r="G266" s="115" t="str">
        <f t="shared" si="14"/>
        <v/>
      </c>
      <c r="H266" s="120"/>
      <c r="I266" s="120"/>
      <c r="J266" s="109"/>
      <c r="K266" s="109"/>
      <c r="L266" s="109"/>
      <c r="M266" s="109"/>
      <c r="N266" s="109"/>
      <c r="O266" s="109"/>
    </row>
    <row r="267" spans="3:15" ht="11.25" customHeight="1">
      <c r="C267" s="94">
        <v>42530</v>
      </c>
      <c r="D267" s="91">
        <v>77.4795894659986</v>
      </c>
      <c r="E267" s="91">
        <v>67.365674590806663</v>
      </c>
      <c r="F267" s="95">
        <f t="shared" si="13"/>
        <v>67.365674590806663</v>
      </c>
      <c r="G267" s="115" t="str">
        <f t="shared" si="14"/>
        <v/>
      </c>
      <c r="H267" s="120"/>
      <c r="I267" s="120"/>
      <c r="J267" s="109"/>
      <c r="K267" s="109"/>
      <c r="L267" s="109"/>
      <c r="M267" s="109"/>
      <c r="N267" s="109"/>
      <c r="O267" s="109"/>
    </row>
    <row r="268" spans="3:15" ht="11.25" customHeight="1">
      <c r="C268" s="94">
        <v>42531</v>
      </c>
      <c r="D268" s="91">
        <v>75.191479508000413</v>
      </c>
      <c r="E268" s="91">
        <v>67.365674590806663</v>
      </c>
      <c r="F268" s="95">
        <f t="shared" si="13"/>
        <v>67.365674590806663</v>
      </c>
      <c r="G268" s="115" t="str">
        <f t="shared" si="14"/>
        <v/>
      </c>
      <c r="H268" s="120"/>
      <c r="I268" s="120"/>
      <c r="J268" s="109"/>
      <c r="K268" s="109"/>
      <c r="L268" s="109"/>
      <c r="M268" s="109"/>
      <c r="N268" s="109"/>
      <c r="O268" s="109"/>
    </row>
    <row r="269" spans="3:15" ht="11.25" customHeight="1">
      <c r="C269" s="94">
        <v>42532</v>
      </c>
      <c r="D269" s="91">
        <v>76.389462060000483</v>
      </c>
      <c r="E269" s="91">
        <v>67.365674590806663</v>
      </c>
      <c r="F269" s="95">
        <f t="shared" si="13"/>
        <v>67.365674590806663</v>
      </c>
      <c r="G269" s="115" t="str">
        <f t="shared" si="14"/>
        <v/>
      </c>
      <c r="H269" s="120"/>
      <c r="I269" s="120"/>
      <c r="J269" s="109"/>
      <c r="K269" s="109"/>
      <c r="L269" s="109"/>
      <c r="M269" s="109"/>
      <c r="N269" s="109"/>
      <c r="O269" s="109"/>
    </row>
    <row r="270" spans="3:15" ht="11.25" customHeight="1">
      <c r="C270" s="94">
        <v>42533</v>
      </c>
      <c r="D270" s="91">
        <v>75.280579237999603</v>
      </c>
      <c r="E270" s="91">
        <v>67.365674590806663</v>
      </c>
      <c r="F270" s="95">
        <f t="shared" si="13"/>
        <v>67.365674590806663</v>
      </c>
      <c r="G270" s="115" t="str">
        <f t="shared" si="14"/>
        <v/>
      </c>
      <c r="H270" s="120"/>
      <c r="I270" s="120"/>
      <c r="J270" s="109"/>
      <c r="K270" s="109"/>
      <c r="L270" s="109"/>
      <c r="M270" s="109"/>
      <c r="N270" s="109"/>
      <c r="O270" s="109"/>
    </row>
    <row r="271" spans="3:15" ht="11.25" customHeight="1">
      <c r="C271" s="94">
        <v>42534</v>
      </c>
      <c r="D271" s="91">
        <v>78.319342198000939</v>
      </c>
      <c r="E271" s="91">
        <v>67.365674590806663</v>
      </c>
      <c r="F271" s="95">
        <f t="shared" si="13"/>
        <v>67.365674590806663</v>
      </c>
      <c r="G271" s="115" t="str">
        <f t="shared" si="14"/>
        <v/>
      </c>
      <c r="H271" s="120"/>
      <c r="I271" s="120"/>
      <c r="J271" s="109"/>
      <c r="K271" s="109"/>
      <c r="L271" s="109"/>
      <c r="M271" s="109"/>
      <c r="N271" s="109"/>
      <c r="O271" s="109"/>
    </row>
    <row r="272" spans="3:15" ht="11.25" customHeight="1">
      <c r="C272" s="94">
        <v>42535</v>
      </c>
      <c r="D272" s="91">
        <v>62.291939461998709</v>
      </c>
      <c r="E272" s="91">
        <v>67.365674590806663</v>
      </c>
      <c r="F272" s="95">
        <f t="shared" si="13"/>
        <v>62.291939461998709</v>
      </c>
      <c r="G272" s="115" t="str">
        <f t="shared" si="14"/>
        <v/>
      </c>
      <c r="H272" s="116"/>
      <c r="I272" s="119"/>
      <c r="J272" s="109"/>
      <c r="K272" s="109"/>
      <c r="L272" s="109"/>
      <c r="M272" s="109"/>
      <c r="N272" s="109"/>
      <c r="O272" s="109"/>
    </row>
    <row r="273" spans="2:15" ht="11.25" customHeight="1">
      <c r="B273" s="54" t="s">
        <v>24</v>
      </c>
      <c r="C273" s="94">
        <v>42536</v>
      </c>
      <c r="D273" s="91">
        <v>81.1410853020015</v>
      </c>
      <c r="E273" s="91">
        <v>67.365674590806663</v>
      </c>
      <c r="F273" s="95">
        <f t="shared" si="13"/>
        <v>67.365674590806663</v>
      </c>
      <c r="G273" s="115" t="str">
        <f t="shared" si="14"/>
        <v/>
      </c>
      <c r="H273" s="120"/>
      <c r="I273" s="119"/>
      <c r="J273" s="109"/>
      <c r="K273" s="109"/>
      <c r="L273" s="109"/>
      <c r="M273" s="109"/>
      <c r="N273" s="109"/>
      <c r="O273" s="109"/>
    </row>
    <row r="274" spans="2:15" ht="11.25" customHeight="1">
      <c r="C274" s="94">
        <v>42537</v>
      </c>
      <c r="D274" s="91">
        <v>61.056338463999893</v>
      </c>
      <c r="E274" s="91">
        <v>67.365674590806663</v>
      </c>
      <c r="F274" s="95">
        <f t="shared" si="13"/>
        <v>61.056338463999893</v>
      </c>
      <c r="G274" s="115" t="str">
        <f t="shared" si="14"/>
        <v/>
      </c>
      <c r="H274" s="120"/>
      <c r="I274" s="120"/>
      <c r="J274" s="109"/>
      <c r="K274" s="109"/>
      <c r="L274" s="109"/>
      <c r="M274" s="109"/>
      <c r="N274" s="109"/>
      <c r="O274" s="109"/>
    </row>
    <row r="275" spans="2:15" ht="11.25" customHeight="1">
      <c r="C275" s="94">
        <v>42538</v>
      </c>
      <c r="D275" s="91">
        <v>71.419289419998591</v>
      </c>
      <c r="E275" s="91">
        <v>67.365674590806663</v>
      </c>
      <c r="F275" s="95">
        <f t="shared" si="13"/>
        <v>67.365674590806663</v>
      </c>
      <c r="G275" s="115" t="str">
        <f t="shared" si="14"/>
        <v/>
      </c>
      <c r="H275" s="120"/>
      <c r="I275" s="120"/>
      <c r="J275" s="109"/>
      <c r="K275" s="109"/>
      <c r="L275" s="109"/>
      <c r="M275" s="109"/>
      <c r="N275" s="109"/>
      <c r="O275" s="109"/>
    </row>
    <row r="276" spans="2:15" ht="11.25" customHeight="1">
      <c r="C276" s="94">
        <v>42539</v>
      </c>
      <c r="D276" s="91">
        <v>77.698240265999871</v>
      </c>
      <c r="E276" s="91">
        <v>67.365674590806663</v>
      </c>
      <c r="F276" s="95">
        <f t="shared" si="13"/>
        <v>67.365674590806663</v>
      </c>
      <c r="G276" s="115" t="str">
        <f t="shared" si="14"/>
        <v/>
      </c>
      <c r="H276" s="120"/>
      <c r="I276" s="120"/>
      <c r="J276" s="109"/>
      <c r="K276" s="109"/>
      <c r="L276" s="109"/>
      <c r="M276" s="109"/>
      <c r="N276" s="109"/>
      <c r="O276" s="109"/>
    </row>
    <row r="277" spans="2:15" ht="11.25" customHeight="1">
      <c r="C277" s="94">
        <v>42540</v>
      </c>
      <c r="D277" s="91">
        <v>78.913512789999999</v>
      </c>
      <c r="E277" s="91">
        <v>67.365674590806663</v>
      </c>
      <c r="F277" s="95">
        <f t="shared" si="13"/>
        <v>67.365674590806663</v>
      </c>
      <c r="G277" s="115" t="str">
        <f t="shared" si="14"/>
        <v/>
      </c>
      <c r="H277" s="120"/>
      <c r="I277" s="120"/>
      <c r="J277" s="109"/>
      <c r="K277" s="109"/>
      <c r="L277" s="109"/>
      <c r="M277" s="109"/>
      <c r="N277" s="109"/>
      <c r="O277" s="109"/>
    </row>
    <row r="278" spans="2:15" ht="11.25" customHeight="1">
      <c r="C278" s="94">
        <v>42541</v>
      </c>
      <c r="D278" s="91">
        <v>44.870717064001433</v>
      </c>
      <c r="E278" s="91">
        <v>67.365674590806663</v>
      </c>
      <c r="F278" s="95">
        <f t="shared" si="13"/>
        <v>44.870717064001433</v>
      </c>
      <c r="G278" s="115" t="str">
        <f t="shared" si="14"/>
        <v/>
      </c>
      <c r="H278" s="120"/>
      <c r="I278" s="120"/>
      <c r="J278" s="109"/>
      <c r="K278" s="109"/>
      <c r="L278" s="109"/>
      <c r="M278" s="109"/>
      <c r="N278" s="109"/>
      <c r="O278" s="109"/>
    </row>
    <row r="279" spans="2:15" ht="11.25" customHeight="1">
      <c r="C279" s="94">
        <v>42542</v>
      </c>
      <c r="D279" s="91">
        <v>65.23253792999931</v>
      </c>
      <c r="E279" s="91">
        <v>67.365674590806663</v>
      </c>
      <c r="F279" s="95">
        <f t="shared" si="13"/>
        <v>65.23253792999931</v>
      </c>
      <c r="G279" s="115" t="str">
        <f t="shared" si="14"/>
        <v/>
      </c>
      <c r="H279" s="120"/>
      <c r="I279" s="120"/>
      <c r="J279" s="109"/>
      <c r="K279" s="109"/>
      <c r="L279" s="109"/>
      <c r="M279" s="109"/>
      <c r="N279" s="109"/>
      <c r="O279" s="109"/>
    </row>
    <row r="280" spans="2:15" ht="11.25" customHeight="1">
      <c r="C280" s="94">
        <v>42543</v>
      </c>
      <c r="D280" s="91">
        <v>52.507155049999682</v>
      </c>
      <c r="E280" s="91">
        <v>67.365674590806663</v>
      </c>
      <c r="F280" s="95">
        <f t="shared" si="13"/>
        <v>52.507155049999682</v>
      </c>
      <c r="G280" s="115" t="str">
        <f t="shared" si="14"/>
        <v/>
      </c>
      <c r="H280" s="120"/>
      <c r="I280" s="120"/>
      <c r="J280" s="109"/>
      <c r="K280" s="109"/>
      <c r="L280" s="109"/>
      <c r="M280" s="109"/>
      <c r="N280" s="109"/>
      <c r="O280" s="109"/>
    </row>
    <row r="281" spans="2:15" ht="11.25" customHeight="1">
      <c r="C281" s="94">
        <v>42544</v>
      </c>
      <c r="D281" s="91">
        <v>55.056774446001114</v>
      </c>
      <c r="E281" s="91">
        <v>67.365674590806663</v>
      </c>
      <c r="F281" s="95">
        <f t="shared" si="13"/>
        <v>55.056774446001114</v>
      </c>
      <c r="G281" s="115" t="str">
        <f t="shared" si="14"/>
        <v/>
      </c>
      <c r="H281" s="120"/>
      <c r="I281" s="120"/>
      <c r="J281" s="109"/>
      <c r="K281" s="109"/>
      <c r="L281" s="109"/>
      <c r="M281" s="109"/>
      <c r="N281" s="109"/>
      <c r="O281" s="109"/>
    </row>
    <row r="282" spans="2:15" ht="11.25" customHeight="1">
      <c r="C282" s="94">
        <v>42545</v>
      </c>
      <c r="D282" s="91">
        <v>51.706674315999955</v>
      </c>
      <c r="E282" s="91">
        <v>67.365674590806663</v>
      </c>
      <c r="F282" s="95">
        <f t="shared" si="13"/>
        <v>51.706674315999955</v>
      </c>
      <c r="G282" s="115" t="str">
        <f t="shared" si="14"/>
        <v/>
      </c>
      <c r="H282" s="120"/>
      <c r="I282" s="120"/>
      <c r="J282" s="109"/>
      <c r="K282" s="109"/>
      <c r="L282" s="109"/>
      <c r="M282" s="109"/>
      <c r="N282" s="109"/>
      <c r="O282" s="109"/>
    </row>
    <row r="283" spans="2:15" ht="11.25" customHeight="1">
      <c r="C283" s="94">
        <v>42546</v>
      </c>
      <c r="D283" s="91">
        <v>56.208191722000024</v>
      </c>
      <c r="E283" s="91">
        <v>67.365674590806663</v>
      </c>
      <c r="F283" s="95">
        <f t="shared" si="13"/>
        <v>56.208191722000024</v>
      </c>
      <c r="G283" s="115" t="str">
        <f t="shared" si="14"/>
        <v/>
      </c>
      <c r="H283" s="120"/>
      <c r="I283" s="120"/>
      <c r="J283" s="109"/>
      <c r="K283" s="109"/>
      <c r="L283" s="109"/>
      <c r="M283" s="109"/>
      <c r="N283" s="109"/>
      <c r="O283" s="109"/>
    </row>
    <row r="284" spans="2:15" ht="11.25" customHeight="1">
      <c r="C284" s="94">
        <v>42547</v>
      </c>
      <c r="D284" s="91">
        <v>79.724917918000202</v>
      </c>
      <c r="E284" s="91">
        <v>67.365674590806663</v>
      </c>
      <c r="F284" s="95">
        <f t="shared" si="13"/>
        <v>67.365674590806663</v>
      </c>
      <c r="G284" s="115" t="str">
        <f t="shared" si="14"/>
        <v/>
      </c>
      <c r="H284" s="120"/>
      <c r="I284" s="120"/>
      <c r="J284" s="109"/>
      <c r="K284" s="109"/>
      <c r="L284" s="109"/>
      <c r="M284" s="109"/>
      <c r="N284" s="109"/>
      <c r="O284" s="109"/>
    </row>
    <row r="285" spans="2:15" ht="11.25" customHeight="1">
      <c r="C285" s="94">
        <v>42548</v>
      </c>
      <c r="D285" s="91">
        <v>50.016537197998957</v>
      </c>
      <c r="E285" s="91">
        <v>67.365674590806663</v>
      </c>
      <c r="F285" s="95">
        <f t="shared" si="13"/>
        <v>50.016537197998957</v>
      </c>
      <c r="G285" s="115" t="str">
        <f t="shared" si="14"/>
        <v/>
      </c>
      <c r="H285" s="120"/>
      <c r="I285" s="120"/>
      <c r="J285" s="109"/>
      <c r="K285" s="109"/>
      <c r="L285" s="109"/>
      <c r="M285" s="109"/>
      <c r="N285" s="109"/>
      <c r="O285" s="109"/>
    </row>
    <row r="286" spans="2:15" ht="11.25" customHeight="1">
      <c r="C286" s="94">
        <v>42549</v>
      </c>
      <c r="D286" s="91">
        <v>29.363807632000178</v>
      </c>
      <c r="E286" s="91">
        <v>67.365674590806663</v>
      </c>
      <c r="F286" s="95">
        <f t="shared" si="13"/>
        <v>29.363807632000178</v>
      </c>
      <c r="G286" s="115" t="str">
        <f t="shared" si="14"/>
        <v/>
      </c>
      <c r="H286" s="120"/>
      <c r="I286" s="120"/>
      <c r="J286" s="109"/>
      <c r="K286" s="109"/>
      <c r="L286" s="109"/>
      <c r="M286" s="109"/>
      <c r="N286" s="109"/>
      <c r="O286" s="109"/>
    </row>
    <row r="287" spans="2:15" ht="11.25" customHeight="1">
      <c r="C287" s="94">
        <v>42550</v>
      </c>
      <c r="D287" s="91">
        <v>46.84753864000033</v>
      </c>
      <c r="E287" s="91">
        <v>67.365674590806663</v>
      </c>
      <c r="F287" s="95">
        <f t="shared" si="13"/>
        <v>46.84753864000033</v>
      </c>
      <c r="G287" s="115" t="str">
        <f t="shared" si="14"/>
        <v/>
      </c>
      <c r="H287" s="120"/>
      <c r="I287" s="120"/>
      <c r="J287" s="109"/>
      <c r="K287" s="109"/>
      <c r="L287" s="109"/>
      <c r="M287" s="109"/>
      <c r="N287" s="109"/>
      <c r="O287" s="109"/>
    </row>
    <row r="288" spans="2:15" ht="11.25" customHeight="1">
      <c r="C288" s="94">
        <v>42551</v>
      </c>
      <c r="D288" s="91">
        <v>38.822199485999491</v>
      </c>
      <c r="E288" s="91">
        <v>67.365674590806663</v>
      </c>
      <c r="F288" s="95">
        <f t="shared" si="13"/>
        <v>38.822199485999491</v>
      </c>
      <c r="G288" s="115" t="str">
        <f t="shared" si="14"/>
        <v/>
      </c>
      <c r="H288" s="120"/>
      <c r="I288" s="120"/>
      <c r="J288" s="109"/>
      <c r="K288" s="109"/>
      <c r="L288" s="109"/>
      <c r="M288" s="109"/>
      <c r="N288" s="109"/>
      <c r="O288" s="109"/>
    </row>
    <row r="289" spans="2:15" ht="11.25" customHeight="1">
      <c r="C289" s="94">
        <v>42552</v>
      </c>
      <c r="D289" s="91">
        <v>46.539753944000374</v>
      </c>
      <c r="E289" s="91">
        <v>29.84349272875162</v>
      </c>
      <c r="F289" s="95">
        <f t="shared" si="13"/>
        <v>29.84349272875162</v>
      </c>
      <c r="G289" s="115" t="str">
        <f t="shared" si="14"/>
        <v/>
      </c>
      <c r="H289" s="118"/>
      <c r="I289" s="119"/>
      <c r="J289" s="109"/>
      <c r="K289" s="109"/>
      <c r="L289" s="109"/>
      <c r="M289" s="109"/>
      <c r="N289" s="109"/>
      <c r="O289" s="109"/>
    </row>
    <row r="290" spans="2:15" ht="11.25" customHeight="1">
      <c r="C290" s="94">
        <v>42553</v>
      </c>
      <c r="D290" s="91">
        <v>43.119010073999426</v>
      </c>
      <c r="E290" s="91">
        <v>29.84349272875162</v>
      </c>
      <c r="F290" s="95">
        <f t="shared" si="13"/>
        <v>29.84349272875162</v>
      </c>
      <c r="G290" s="115" t="str">
        <f t="shared" si="14"/>
        <v/>
      </c>
      <c r="H290" s="120"/>
      <c r="I290" s="120"/>
      <c r="J290" s="109"/>
      <c r="K290" s="109"/>
      <c r="L290" s="109"/>
      <c r="M290" s="109"/>
      <c r="N290" s="109"/>
      <c r="O290" s="109"/>
    </row>
    <row r="291" spans="2:15" ht="11.25" customHeight="1">
      <c r="C291" s="94">
        <v>42554</v>
      </c>
      <c r="D291" s="91">
        <v>53.985273438000014</v>
      </c>
      <c r="E291" s="91">
        <v>29.84349272875162</v>
      </c>
      <c r="F291" s="95">
        <f t="shared" si="13"/>
        <v>29.84349272875162</v>
      </c>
      <c r="G291" s="115" t="str">
        <f t="shared" si="14"/>
        <v/>
      </c>
      <c r="H291" s="120"/>
      <c r="I291" s="120"/>
      <c r="J291" s="109"/>
      <c r="K291" s="109"/>
      <c r="L291" s="109"/>
      <c r="M291" s="109"/>
      <c r="N291" s="109"/>
      <c r="O291" s="109"/>
    </row>
    <row r="292" spans="2:15" ht="11.25" customHeight="1">
      <c r="C292" s="94">
        <v>42555</v>
      </c>
      <c r="D292" s="91">
        <v>37.418444243999545</v>
      </c>
      <c r="E292" s="91">
        <v>29.84349272875162</v>
      </c>
      <c r="F292" s="95">
        <f t="shared" si="13"/>
        <v>29.84349272875162</v>
      </c>
      <c r="G292" s="115" t="str">
        <f t="shared" si="14"/>
        <v/>
      </c>
      <c r="H292" s="120"/>
      <c r="I292" s="120"/>
      <c r="J292" s="109"/>
      <c r="K292" s="109"/>
      <c r="L292" s="109"/>
      <c r="M292" s="109"/>
      <c r="N292" s="109"/>
      <c r="O292" s="109"/>
    </row>
    <row r="293" spans="2:15" ht="11.25" customHeight="1">
      <c r="C293" s="94">
        <v>42556</v>
      </c>
      <c r="D293" s="91">
        <v>44.077861464001359</v>
      </c>
      <c r="E293" s="91">
        <v>29.84349272875162</v>
      </c>
      <c r="F293" s="95">
        <f t="shared" si="13"/>
        <v>29.84349272875162</v>
      </c>
      <c r="G293" s="115" t="str">
        <f t="shared" si="14"/>
        <v/>
      </c>
      <c r="H293" s="120"/>
      <c r="I293" s="120"/>
      <c r="J293" s="109"/>
      <c r="K293" s="109"/>
      <c r="L293" s="109"/>
      <c r="M293" s="109"/>
      <c r="N293" s="109"/>
      <c r="O293" s="109"/>
    </row>
    <row r="294" spans="2:15" ht="11.25" customHeight="1">
      <c r="C294" s="94">
        <v>42557</v>
      </c>
      <c r="D294" s="91">
        <v>40.023357193998919</v>
      </c>
      <c r="E294" s="91">
        <v>29.84349272875162</v>
      </c>
      <c r="F294" s="95">
        <f t="shared" si="13"/>
        <v>29.84349272875162</v>
      </c>
      <c r="G294" s="115" t="str">
        <f t="shared" si="14"/>
        <v/>
      </c>
      <c r="H294" s="120"/>
      <c r="I294" s="120"/>
      <c r="J294" s="109"/>
      <c r="K294" s="109"/>
      <c r="L294" s="109"/>
      <c r="M294" s="109"/>
      <c r="N294" s="109"/>
      <c r="O294" s="109"/>
    </row>
    <row r="295" spans="2:15" ht="11.25" customHeight="1">
      <c r="C295" s="94">
        <v>42558</v>
      </c>
      <c r="D295" s="91">
        <v>40.880948916000705</v>
      </c>
      <c r="E295" s="91">
        <v>29.84349272875162</v>
      </c>
      <c r="F295" s="95">
        <f t="shared" si="13"/>
        <v>29.84349272875162</v>
      </c>
      <c r="G295" s="115" t="str">
        <f t="shared" si="14"/>
        <v/>
      </c>
      <c r="H295" s="120"/>
      <c r="I295" s="120"/>
      <c r="J295" s="109"/>
      <c r="K295" s="109"/>
      <c r="L295" s="109"/>
      <c r="M295" s="109"/>
      <c r="N295" s="109"/>
      <c r="O295" s="109"/>
    </row>
    <row r="296" spans="2:15" ht="11.25" customHeight="1">
      <c r="C296" s="94">
        <v>42559</v>
      </c>
      <c r="D296" s="91">
        <v>49.53995657399971</v>
      </c>
      <c r="E296" s="91">
        <v>29.84349272875162</v>
      </c>
      <c r="F296" s="95">
        <f t="shared" si="13"/>
        <v>29.84349272875162</v>
      </c>
      <c r="G296" s="115" t="str">
        <f t="shared" si="14"/>
        <v/>
      </c>
      <c r="H296" s="120"/>
      <c r="I296" s="120"/>
      <c r="J296" s="109"/>
      <c r="K296" s="109"/>
      <c r="L296" s="109"/>
      <c r="M296" s="109"/>
      <c r="N296" s="109"/>
      <c r="O296" s="109"/>
    </row>
    <row r="297" spans="2:15" ht="11.25" customHeight="1">
      <c r="C297" s="94">
        <v>42560</v>
      </c>
      <c r="D297" s="91">
        <v>37.386732931999546</v>
      </c>
      <c r="E297" s="91">
        <v>29.84349272875162</v>
      </c>
      <c r="F297" s="95">
        <f t="shared" si="13"/>
        <v>29.84349272875162</v>
      </c>
      <c r="G297" s="115" t="str">
        <f t="shared" si="14"/>
        <v/>
      </c>
      <c r="H297" s="120"/>
      <c r="I297" s="120"/>
      <c r="J297" s="109"/>
      <c r="K297" s="109"/>
      <c r="L297" s="109"/>
      <c r="M297" s="109"/>
      <c r="N297" s="109"/>
      <c r="O297" s="109"/>
    </row>
    <row r="298" spans="2:15" ht="11.25" customHeight="1">
      <c r="C298" s="94">
        <v>42561</v>
      </c>
      <c r="D298" s="91">
        <v>42.478006812001134</v>
      </c>
      <c r="E298" s="91">
        <v>29.84349272875162</v>
      </c>
      <c r="F298" s="95">
        <f t="shared" si="13"/>
        <v>29.84349272875162</v>
      </c>
      <c r="G298" s="115" t="str">
        <f t="shared" si="14"/>
        <v/>
      </c>
      <c r="H298" s="120"/>
      <c r="I298" s="120"/>
      <c r="J298" s="109"/>
      <c r="K298" s="109"/>
      <c r="L298" s="109"/>
      <c r="M298" s="109"/>
      <c r="N298" s="109"/>
      <c r="O298" s="109"/>
    </row>
    <row r="299" spans="2:15" ht="11.25" customHeight="1">
      <c r="C299" s="94">
        <v>42562</v>
      </c>
      <c r="D299" s="91">
        <v>37.026680794000086</v>
      </c>
      <c r="E299" s="91">
        <v>29.84349272875162</v>
      </c>
      <c r="F299" s="95">
        <f t="shared" ref="F299:F362" si="15">IF(D299&gt;E299,E299,D299)</f>
        <v>29.84349272875162</v>
      </c>
      <c r="G299" s="115" t="str">
        <f t="shared" ref="G299:G362" si="16">IF(C299=DATE(YEAR(C299),12,31),600,"")</f>
        <v/>
      </c>
      <c r="H299" s="120"/>
      <c r="I299" s="120"/>
      <c r="J299" s="109"/>
      <c r="K299" s="109"/>
      <c r="L299" s="109"/>
      <c r="M299" s="109"/>
      <c r="N299" s="109"/>
      <c r="O299" s="109"/>
    </row>
    <row r="300" spans="2:15" ht="11.25" customHeight="1">
      <c r="C300" s="94">
        <v>42563</v>
      </c>
      <c r="D300" s="91">
        <v>24.196288009999797</v>
      </c>
      <c r="E300" s="91">
        <v>29.84349272875162</v>
      </c>
      <c r="F300" s="95">
        <f t="shared" si="15"/>
        <v>24.196288009999797</v>
      </c>
      <c r="G300" s="115" t="str">
        <f t="shared" si="16"/>
        <v/>
      </c>
      <c r="H300" s="120"/>
      <c r="I300" s="120"/>
      <c r="J300" s="109"/>
      <c r="K300" s="109"/>
      <c r="L300" s="109"/>
      <c r="M300" s="109"/>
      <c r="N300" s="109"/>
      <c r="O300" s="109"/>
    </row>
    <row r="301" spans="2:15" ht="11.25" customHeight="1">
      <c r="C301" s="94">
        <v>42564</v>
      </c>
      <c r="D301" s="91">
        <v>36.610479341999664</v>
      </c>
      <c r="E301" s="91">
        <v>29.84349272875162</v>
      </c>
      <c r="F301" s="95">
        <f t="shared" si="15"/>
        <v>29.84349272875162</v>
      </c>
      <c r="G301" s="115" t="str">
        <f t="shared" si="16"/>
        <v/>
      </c>
      <c r="H301" s="120"/>
      <c r="I301" s="120"/>
      <c r="J301" s="109"/>
      <c r="K301" s="109"/>
      <c r="L301" s="109"/>
      <c r="M301" s="109"/>
      <c r="N301" s="109"/>
      <c r="O301" s="109"/>
    </row>
    <row r="302" spans="2:15" ht="11.25" customHeight="1">
      <c r="C302" s="94">
        <v>42565</v>
      </c>
      <c r="D302" s="91">
        <v>28.688296480000485</v>
      </c>
      <c r="E302" s="91">
        <v>29.84349272875162</v>
      </c>
      <c r="F302" s="95">
        <f t="shared" si="15"/>
        <v>28.688296480000485</v>
      </c>
      <c r="G302" s="115" t="str">
        <f t="shared" si="16"/>
        <v/>
      </c>
      <c r="H302" s="116"/>
      <c r="I302" s="119"/>
      <c r="J302" s="109"/>
      <c r="K302" s="109"/>
      <c r="L302" s="109"/>
      <c r="M302" s="109"/>
      <c r="N302" s="109"/>
      <c r="O302" s="109"/>
    </row>
    <row r="303" spans="2:15" ht="11.25" customHeight="1">
      <c r="B303" s="54" t="s">
        <v>24</v>
      </c>
      <c r="C303" s="94">
        <v>42566</v>
      </c>
      <c r="D303" s="91">
        <v>27.65494961199877</v>
      </c>
      <c r="E303" s="91">
        <v>29.84349272875162</v>
      </c>
      <c r="F303" s="95">
        <f t="shared" si="15"/>
        <v>27.65494961199877</v>
      </c>
      <c r="G303" s="115" t="str">
        <f t="shared" si="16"/>
        <v/>
      </c>
      <c r="H303" s="120"/>
      <c r="I303" s="119"/>
      <c r="J303" s="109"/>
      <c r="K303" s="109"/>
      <c r="L303" s="109"/>
      <c r="M303" s="109"/>
      <c r="N303" s="109"/>
      <c r="O303" s="109"/>
    </row>
    <row r="304" spans="2:15" ht="11.25" customHeight="1">
      <c r="C304" s="94">
        <v>42567</v>
      </c>
      <c r="D304" s="91">
        <v>23.830940288000786</v>
      </c>
      <c r="E304" s="91">
        <v>29.84349272875162</v>
      </c>
      <c r="F304" s="95">
        <f t="shared" si="15"/>
        <v>23.830940288000786</v>
      </c>
      <c r="G304" s="115" t="str">
        <f t="shared" si="16"/>
        <v/>
      </c>
      <c r="H304" s="120"/>
      <c r="I304" s="120"/>
      <c r="J304" s="109"/>
      <c r="K304" s="109"/>
      <c r="L304" s="109"/>
      <c r="M304" s="109"/>
      <c r="N304" s="109"/>
      <c r="O304" s="109"/>
    </row>
    <row r="305" spans="3:15" ht="11.25" customHeight="1">
      <c r="C305" s="94">
        <v>42568</v>
      </c>
      <c r="D305" s="91">
        <v>28.041154651999207</v>
      </c>
      <c r="E305" s="91">
        <v>29.84349272875162</v>
      </c>
      <c r="F305" s="95">
        <f t="shared" si="15"/>
        <v>28.041154651999207</v>
      </c>
      <c r="G305" s="115" t="str">
        <f t="shared" si="16"/>
        <v/>
      </c>
      <c r="H305" s="120"/>
      <c r="I305" s="120"/>
      <c r="J305" s="109"/>
      <c r="K305" s="109"/>
      <c r="L305" s="109"/>
      <c r="M305" s="109"/>
      <c r="N305" s="109"/>
      <c r="O305" s="109"/>
    </row>
    <row r="306" spans="3:15" ht="11.25" customHeight="1">
      <c r="C306" s="94">
        <v>42569</v>
      </c>
      <c r="D306" s="91">
        <v>17.515099358000523</v>
      </c>
      <c r="E306" s="91">
        <v>29.84349272875162</v>
      </c>
      <c r="F306" s="95">
        <f t="shared" si="15"/>
        <v>17.515099358000523</v>
      </c>
      <c r="G306" s="115" t="str">
        <f t="shared" si="16"/>
        <v/>
      </c>
      <c r="H306" s="120"/>
      <c r="I306" s="120"/>
      <c r="J306" s="109"/>
      <c r="K306" s="109"/>
      <c r="L306" s="109"/>
      <c r="M306" s="109"/>
      <c r="N306" s="109"/>
      <c r="O306" s="109"/>
    </row>
    <row r="307" spans="3:15" ht="11.25" customHeight="1">
      <c r="C307" s="94">
        <v>42570</v>
      </c>
      <c r="D307" s="91">
        <v>16.488873710000313</v>
      </c>
      <c r="E307" s="91">
        <v>29.84349272875162</v>
      </c>
      <c r="F307" s="95">
        <f t="shared" si="15"/>
        <v>16.488873710000313</v>
      </c>
      <c r="G307" s="115" t="str">
        <f t="shared" si="16"/>
        <v/>
      </c>
      <c r="H307" s="120"/>
      <c r="I307" s="120"/>
      <c r="J307" s="109"/>
      <c r="K307" s="109"/>
      <c r="L307" s="109"/>
      <c r="M307" s="109"/>
      <c r="N307" s="109"/>
      <c r="O307" s="109"/>
    </row>
    <row r="308" spans="3:15" ht="11.25" customHeight="1">
      <c r="C308" s="94">
        <v>42571</v>
      </c>
      <c r="D308" s="91">
        <v>16.357587079999149</v>
      </c>
      <c r="E308" s="91">
        <v>29.84349272875162</v>
      </c>
      <c r="F308" s="95">
        <f t="shared" si="15"/>
        <v>16.357587079999149</v>
      </c>
      <c r="G308" s="115" t="str">
        <f t="shared" si="16"/>
        <v/>
      </c>
      <c r="H308" s="120"/>
      <c r="I308" s="120"/>
      <c r="J308" s="109"/>
      <c r="K308" s="109"/>
      <c r="L308" s="109"/>
      <c r="M308" s="109"/>
      <c r="N308" s="109"/>
      <c r="O308" s="109"/>
    </row>
    <row r="309" spans="3:15" ht="11.25" customHeight="1">
      <c r="C309" s="94">
        <v>42572</v>
      </c>
      <c r="D309" s="91">
        <v>4.3664579620015793</v>
      </c>
      <c r="E309" s="91">
        <v>29.84349272875162</v>
      </c>
      <c r="F309" s="95">
        <f t="shared" si="15"/>
        <v>4.3664579620015793</v>
      </c>
      <c r="G309" s="115" t="str">
        <f t="shared" si="16"/>
        <v/>
      </c>
      <c r="H309" s="120"/>
      <c r="I309" s="120"/>
      <c r="J309" s="109"/>
      <c r="K309" s="109"/>
      <c r="L309" s="109"/>
      <c r="M309" s="109"/>
      <c r="N309" s="109"/>
      <c r="O309" s="109"/>
    </row>
    <row r="310" spans="3:15" ht="11.25" customHeight="1">
      <c r="C310" s="94">
        <v>42573</v>
      </c>
      <c r="D310" s="91">
        <v>22.845233337998483</v>
      </c>
      <c r="E310" s="91">
        <v>29.84349272875162</v>
      </c>
      <c r="F310" s="95">
        <f t="shared" si="15"/>
        <v>22.845233337998483</v>
      </c>
      <c r="G310" s="115" t="str">
        <f t="shared" si="16"/>
        <v/>
      </c>
      <c r="H310" s="120"/>
      <c r="I310" s="120"/>
      <c r="J310" s="109"/>
      <c r="K310" s="109"/>
      <c r="L310" s="109"/>
      <c r="M310" s="109"/>
      <c r="N310" s="109"/>
      <c r="O310" s="109"/>
    </row>
    <row r="311" spans="3:15" ht="11.25" customHeight="1">
      <c r="C311" s="94">
        <v>42574</v>
      </c>
      <c r="D311" s="91">
        <v>28.609475928001029</v>
      </c>
      <c r="E311" s="91">
        <v>29.84349272875162</v>
      </c>
      <c r="F311" s="95">
        <f t="shared" si="15"/>
        <v>28.609475928001029</v>
      </c>
      <c r="G311" s="115" t="str">
        <f t="shared" si="16"/>
        <v/>
      </c>
      <c r="H311" s="120"/>
      <c r="I311" s="120"/>
      <c r="J311" s="109"/>
      <c r="K311" s="109"/>
      <c r="L311" s="109"/>
      <c r="M311" s="109"/>
      <c r="N311" s="109"/>
      <c r="O311" s="109"/>
    </row>
    <row r="312" spans="3:15" ht="11.25" customHeight="1">
      <c r="C312" s="94">
        <v>42575</v>
      </c>
      <c r="D312" s="91">
        <v>29.383967423999795</v>
      </c>
      <c r="E312" s="91">
        <v>29.84349272875162</v>
      </c>
      <c r="F312" s="95">
        <f t="shared" si="15"/>
        <v>29.383967423999795</v>
      </c>
      <c r="G312" s="115" t="str">
        <f t="shared" si="16"/>
        <v/>
      </c>
      <c r="H312" s="120"/>
      <c r="I312" s="120"/>
      <c r="J312" s="109"/>
      <c r="K312" s="109"/>
      <c r="L312" s="109"/>
      <c r="M312" s="109"/>
      <c r="N312" s="109"/>
      <c r="O312" s="109"/>
    </row>
    <row r="313" spans="3:15" ht="11.25" customHeight="1">
      <c r="C313" s="94">
        <v>42576</v>
      </c>
      <c r="D313" s="91">
        <v>17.353374705999222</v>
      </c>
      <c r="E313" s="91">
        <v>29.84349272875162</v>
      </c>
      <c r="F313" s="95">
        <f t="shared" si="15"/>
        <v>17.353374705999222</v>
      </c>
      <c r="G313" s="115" t="str">
        <f t="shared" si="16"/>
        <v/>
      </c>
      <c r="H313" s="120"/>
      <c r="I313" s="120"/>
      <c r="J313" s="109"/>
      <c r="K313" s="109"/>
      <c r="L313" s="109"/>
      <c r="M313" s="109"/>
      <c r="N313" s="109"/>
      <c r="O313" s="109"/>
    </row>
    <row r="314" spans="3:15" ht="11.25" customHeight="1">
      <c r="C314" s="94">
        <v>42577</v>
      </c>
      <c r="D314" s="91">
        <v>17.269115778000966</v>
      </c>
      <c r="E314" s="91">
        <v>29.84349272875162</v>
      </c>
      <c r="F314" s="95">
        <f t="shared" si="15"/>
        <v>17.269115778000966</v>
      </c>
      <c r="G314" s="115" t="str">
        <f t="shared" si="16"/>
        <v/>
      </c>
      <c r="H314" s="120"/>
      <c r="I314" s="120"/>
      <c r="J314" s="109"/>
      <c r="K314" s="109"/>
      <c r="L314" s="109"/>
      <c r="M314" s="109"/>
      <c r="N314" s="109"/>
      <c r="O314" s="109"/>
    </row>
    <row r="315" spans="3:15" ht="11.25" customHeight="1">
      <c r="C315" s="94">
        <v>42578</v>
      </c>
      <c r="D315" s="91">
        <v>22.858008431999224</v>
      </c>
      <c r="E315" s="91">
        <v>29.84349272875162</v>
      </c>
      <c r="F315" s="95">
        <f t="shared" si="15"/>
        <v>22.858008431999224</v>
      </c>
      <c r="G315" s="115" t="str">
        <f t="shared" si="16"/>
        <v/>
      </c>
      <c r="H315" s="120"/>
      <c r="I315" s="120"/>
      <c r="J315" s="109"/>
      <c r="K315" s="109"/>
      <c r="L315" s="109"/>
      <c r="M315" s="109"/>
      <c r="N315" s="109"/>
      <c r="O315" s="109"/>
    </row>
    <row r="316" spans="3:15" ht="11.25" customHeight="1">
      <c r="C316" s="94">
        <v>42579</v>
      </c>
      <c r="D316" s="91">
        <v>10.26956674400008</v>
      </c>
      <c r="E316" s="91">
        <v>29.84349272875162</v>
      </c>
      <c r="F316" s="95">
        <f t="shared" si="15"/>
        <v>10.26956674400008</v>
      </c>
      <c r="G316" s="115" t="str">
        <f t="shared" si="16"/>
        <v/>
      </c>
      <c r="H316" s="120"/>
      <c r="I316" s="120"/>
      <c r="J316" s="109"/>
      <c r="K316" s="109"/>
      <c r="L316" s="109"/>
      <c r="M316" s="109"/>
      <c r="N316" s="109"/>
      <c r="O316" s="109"/>
    </row>
    <row r="317" spans="3:15" ht="11.25" customHeight="1">
      <c r="C317" s="94">
        <v>42580</v>
      </c>
      <c r="D317" s="91">
        <v>18.886042824000061</v>
      </c>
      <c r="E317" s="91">
        <v>29.84349272875162</v>
      </c>
      <c r="F317" s="95">
        <f t="shared" si="15"/>
        <v>18.886042824000061</v>
      </c>
      <c r="G317" s="115" t="str">
        <f t="shared" si="16"/>
        <v/>
      </c>
      <c r="H317" s="120"/>
      <c r="I317" s="120"/>
      <c r="J317" s="109"/>
      <c r="K317" s="109"/>
      <c r="L317" s="109"/>
      <c r="M317" s="109"/>
      <c r="N317" s="109"/>
      <c r="O317" s="109"/>
    </row>
    <row r="318" spans="3:15" ht="11.25" customHeight="1">
      <c r="C318" s="94">
        <v>42581</v>
      </c>
      <c r="D318" s="91">
        <v>33.477851758000931</v>
      </c>
      <c r="E318" s="91">
        <v>29.84349272875162</v>
      </c>
      <c r="F318" s="95">
        <f t="shared" si="15"/>
        <v>29.84349272875162</v>
      </c>
      <c r="G318" s="115" t="str">
        <f t="shared" si="16"/>
        <v/>
      </c>
      <c r="H318" s="120"/>
      <c r="I318" s="120"/>
      <c r="J318" s="109"/>
      <c r="K318" s="109"/>
      <c r="L318" s="109"/>
      <c r="M318" s="109"/>
      <c r="N318" s="109"/>
      <c r="O318" s="109"/>
    </row>
    <row r="319" spans="3:15" ht="11.25" customHeight="1">
      <c r="C319" s="94">
        <v>42582</v>
      </c>
      <c r="D319" s="91">
        <v>17.350108413999088</v>
      </c>
      <c r="E319" s="91">
        <v>29.84349272875162</v>
      </c>
      <c r="F319" s="95">
        <f t="shared" si="15"/>
        <v>17.350108413999088</v>
      </c>
      <c r="G319" s="115" t="str">
        <f t="shared" si="16"/>
        <v/>
      </c>
      <c r="H319" s="118"/>
      <c r="I319" s="120"/>
      <c r="J319" s="109"/>
      <c r="K319" s="109"/>
      <c r="L319" s="109"/>
      <c r="M319" s="109"/>
      <c r="N319" s="109"/>
      <c r="O319" s="109"/>
    </row>
    <row r="320" spans="3:15" ht="11.25" customHeight="1">
      <c r="C320" s="94">
        <v>42583</v>
      </c>
      <c r="D320" s="91">
        <v>34.921225932000809</v>
      </c>
      <c r="E320" s="91">
        <v>18.986638343516127</v>
      </c>
      <c r="F320" s="95">
        <f t="shared" si="15"/>
        <v>18.986638343516127</v>
      </c>
      <c r="G320" s="115" t="str">
        <f t="shared" si="16"/>
        <v/>
      </c>
      <c r="H320" s="120"/>
      <c r="I320" s="119"/>
      <c r="J320" s="109"/>
      <c r="K320" s="109"/>
      <c r="L320" s="109"/>
      <c r="M320" s="109"/>
      <c r="N320" s="109"/>
      <c r="O320" s="109"/>
    </row>
    <row r="321" spans="2:15" ht="11.25" customHeight="1">
      <c r="C321" s="94">
        <v>42584</v>
      </c>
      <c r="D321" s="91">
        <v>29.297170997998936</v>
      </c>
      <c r="E321" s="91">
        <v>18.986638343516127</v>
      </c>
      <c r="F321" s="95">
        <f t="shared" si="15"/>
        <v>18.986638343516127</v>
      </c>
      <c r="G321" s="115" t="str">
        <f t="shared" si="16"/>
        <v/>
      </c>
      <c r="H321" s="120"/>
      <c r="I321" s="120"/>
      <c r="J321" s="109"/>
      <c r="K321" s="109"/>
      <c r="L321" s="109"/>
      <c r="M321" s="109"/>
      <c r="N321" s="109"/>
      <c r="O321" s="109"/>
    </row>
    <row r="322" spans="2:15" ht="11.25" customHeight="1">
      <c r="C322" s="94">
        <v>42585</v>
      </c>
      <c r="D322" s="91">
        <v>1.4925110900002128</v>
      </c>
      <c r="E322" s="91">
        <v>18.986638343516127</v>
      </c>
      <c r="F322" s="95">
        <f t="shared" si="15"/>
        <v>1.4925110900002128</v>
      </c>
      <c r="G322" s="115" t="str">
        <f t="shared" si="16"/>
        <v/>
      </c>
      <c r="H322" s="120"/>
      <c r="I322" s="120"/>
      <c r="J322" s="109"/>
      <c r="K322" s="109"/>
      <c r="L322" s="109"/>
      <c r="M322" s="109"/>
      <c r="N322" s="109"/>
      <c r="O322" s="109"/>
    </row>
    <row r="323" spans="2:15" ht="11.25" customHeight="1">
      <c r="C323" s="94">
        <v>42586</v>
      </c>
      <c r="D323" s="91">
        <v>4.0391243539999726</v>
      </c>
      <c r="E323" s="91">
        <v>18.986638343516127</v>
      </c>
      <c r="F323" s="95">
        <f t="shared" si="15"/>
        <v>4.0391243539999726</v>
      </c>
      <c r="G323" s="115" t="str">
        <f t="shared" si="16"/>
        <v/>
      </c>
      <c r="H323" s="120"/>
      <c r="I323" s="120"/>
      <c r="J323" s="109"/>
      <c r="K323" s="109"/>
      <c r="L323" s="109"/>
      <c r="M323" s="109"/>
      <c r="N323" s="109"/>
      <c r="O323" s="109"/>
    </row>
    <row r="324" spans="2:15" ht="11.25" customHeight="1">
      <c r="C324" s="94">
        <v>42587</v>
      </c>
      <c r="D324" s="91">
        <v>4.4108348660002603</v>
      </c>
      <c r="E324" s="91">
        <v>18.986638343516127</v>
      </c>
      <c r="F324" s="95">
        <f t="shared" si="15"/>
        <v>4.4108348660002603</v>
      </c>
      <c r="G324" s="115" t="str">
        <f t="shared" si="16"/>
        <v/>
      </c>
      <c r="H324" s="120"/>
      <c r="I324" s="120"/>
      <c r="J324" s="109"/>
      <c r="K324" s="109"/>
      <c r="L324" s="109"/>
      <c r="M324" s="109"/>
      <c r="N324" s="109"/>
      <c r="O324" s="109"/>
    </row>
    <row r="325" spans="2:15" ht="11.25" customHeight="1">
      <c r="C325" s="94">
        <v>42588</v>
      </c>
      <c r="D325" s="91">
        <v>6.0964504920006419</v>
      </c>
      <c r="E325" s="91">
        <v>18.986638343516127</v>
      </c>
      <c r="F325" s="95">
        <f t="shared" si="15"/>
        <v>6.0964504920006419</v>
      </c>
      <c r="G325" s="115" t="str">
        <f t="shared" si="16"/>
        <v/>
      </c>
      <c r="H325" s="120"/>
      <c r="I325" s="120"/>
      <c r="J325" s="109"/>
      <c r="K325" s="109"/>
      <c r="L325" s="109"/>
      <c r="M325" s="109"/>
      <c r="N325" s="109"/>
      <c r="O325" s="109"/>
    </row>
    <row r="326" spans="2:15" ht="11.25" customHeight="1">
      <c r="C326" s="94">
        <v>42589</v>
      </c>
      <c r="D326" s="91">
        <v>20.809074789998601</v>
      </c>
      <c r="E326" s="91">
        <v>18.986638343516127</v>
      </c>
      <c r="F326" s="95">
        <f t="shared" si="15"/>
        <v>18.986638343516127</v>
      </c>
      <c r="G326" s="115" t="str">
        <f t="shared" si="16"/>
        <v/>
      </c>
      <c r="H326" s="120"/>
      <c r="I326" s="120"/>
      <c r="J326" s="109"/>
      <c r="K326" s="109"/>
      <c r="L326" s="109"/>
      <c r="M326" s="109"/>
      <c r="N326" s="109"/>
      <c r="O326" s="109"/>
    </row>
    <row r="327" spans="2:15" ht="11.25" customHeight="1">
      <c r="C327" s="94">
        <v>42590</v>
      </c>
      <c r="D327" s="91">
        <v>4.2826155760012536</v>
      </c>
      <c r="E327" s="91">
        <v>18.986638343516127</v>
      </c>
      <c r="F327" s="95">
        <f t="shared" si="15"/>
        <v>4.2826155760012536</v>
      </c>
      <c r="G327" s="115" t="str">
        <f t="shared" si="16"/>
        <v/>
      </c>
      <c r="H327" s="120"/>
      <c r="I327" s="120"/>
      <c r="J327" s="109"/>
      <c r="K327" s="109"/>
      <c r="L327" s="109"/>
      <c r="M327" s="109"/>
      <c r="N327" s="109"/>
      <c r="O327" s="109"/>
    </row>
    <row r="328" spans="2:15" ht="11.25" customHeight="1">
      <c r="C328" s="94">
        <v>42591</v>
      </c>
      <c r="D328" s="91">
        <v>3.3597494620000745</v>
      </c>
      <c r="E328" s="91">
        <v>18.986638343516127</v>
      </c>
      <c r="F328" s="95">
        <f t="shared" si="15"/>
        <v>3.3597494620000745</v>
      </c>
      <c r="G328" s="115" t="str">
        <f t="shared" si="16"/>
        <v/>
      </c>
      <c r="H328" s="120"/>
      <c r="I328" s="120"/>
      <c r="J328" s="109"/>
      <c r="K328" s="109"/>
      <c r="L328" s="109"/>
      <c r="M328" s="109"/>
      <c r="N328" s="109"/>
      <c r="O328" s="109"/>
    </row>
    <row r="329" spans="2:15" ht="11.25" customHeight="1">
      <c r="C329" s="94">
        <v>42592</v>
      </c>
      <c r="D329" s="91">
        <v>4.4271138199996862</v>
      </c>
      <c r="E329" s="91">
        <v>18.986638343516127</v>
      </c>
      <c r="F329" s="95">
        <f t="shared" si="15"/>
        <v>4.4271138199996862</v>
      </c>
      <c r="G329" s="115" t="str">
        <f t="shared" si="16"/>
        <v/>
      </c>
      <c r="H329" s="120"/>
      <c r="I329" s="120"/>
      <c r="J329" s="109"/>
      <c r="K329" s="109"/>
      <c r="L329" s="109"/>
      <c r="M329" s="109"/>
      <c r="N329" s="109"/>
      <c r="O329" s="109"/>
    </row>
    <row r="330" spans="2:15" ht="11.25" customHeight="1">
      <c r="C330" s="94">
        <v>42593</v>
      </c>
      <c r="D330" s="91">
        <v>14.421093837999452</v>
      </c>
      <c r="E330" s="91">
        <v>18.986638343516127</v>
      </c>
      <c r="F330" s="95">
        <f t="shared" si="15"/>
        <v>14.421093837999452</v>
      </c>
      <c r="G330" s="115" t="str">
        <f t="shared" si="16"/>
        <v/>
      </c>
      <c r="H330" s="120"/>
      <c r="I330" s="120"/>
      <c r="J330" s="109"/>
      <c r="K330" s="109"/>
      <c r="L330" s="109"/>
      <c r="M330" s="109"/>
      <c r="N330" s="109"/>
      <c r="O330" s="109"/>
    </row>
    <row r="331" spans="2:15" ht="11.25" customHeight="1">
      <c r="C331" s="94">
        <v>42594</v>
      </c>
      <c r="D331" s="91">
        <v>8.673925290000069</v>
      </c>
      <c r="E331" s="91">
        <v>18.986638343516127</v>
      </c>
      <c r="F331" s="95">
        <f t="shared" si="15"/>
        <v>8.673925290000069</v>
      </c>
      <c r="G331" s="115" t="str">
        <f t="shared" si="16"/>
        <v/>
      </c>
      <c r="H331" s="120"/>
      <c r="I331" s="120"/>
      <c r="J331" s="109"/>
      <c r="K331" s="109"/>
      <c r="L331" s="109"/>
      <c r="M331" s="109"/>
      <c r="N331" s="109"/>
      <c r="O331" s="109"/>
    </row>
    <row r="332" spans="2:15" ht="11.25" customHeight="1">
      <c r="C332" s="94">
        <v>42595</v>
      </c>
      <c r="D332" s="91">
        <v>17.010800739999713</v>
      </c>
      <c r="E332" s="91">
        <v>18.986638343516127</v>
      </c>
      <c r="F332" s="95">
        <f t="shared" si="15"/>
        <v>17.010800739999713</v>
      </c>
      <c r="G332" s="115" t="str">
        <f t="shared" si="16"/>
        <v/>
      </c>
      <c r="H332" s="120"/>
      <c r="I332" s="120"/>
      <c r="J332" s="109"/>
      <c r="K332" s="109"/>
      <c r="L332" s="109"/>
      <c r="M332" s="109"/>
      <c r="N332" s="109"/>
      <c r="O332" s="109"/>
    </row>
    <row r="333" spans="2:15" ht="11.25" customHeight="1">
      <c r="C333" s="94">
        <v>42596</v>
      </c>
      <c r="D333" s="91">
        <v>15.381450505999883</v>
      </c>
      <c r="E333" s="91">
        <v>18.986638343516127</v>
      </c>
      <c r="F333" s="95">
        <f t="shared" si="15"/>
        <v>15.381450505999883</v>
      </c>
      <c r="G333" s="115" t="str">
        <f t="shared" si="16"/>
        <v/>
      </c>
      <c r="H333" s="116"/>
      <c r="I333" s="119"/>
      <c r="J333" s="109"/>
      <c r="K333" s="109"/>
      <c r="L333" s="109"/>
      <c r="M333" s="109"/>
      <c r="N333" s="109"/>
      <c r="O333" s="109"/>
    </row>
    <row r="334" spans="2:15" ht="11.25" customHeight="1">
      <c r="B334" s="54" t="s">
        <v>23</v>
      </c>
      <c r="C334" s="94">
        <v>42597</v>
      </c>
      <c r="D334" s="91">
        <v>8.5475550900009054</v>
      </c>
      <c r="E334" s="91">
        <v>18.986638343516127</v>
      </c>
      <c r="F334" s="95">
        <f t="shared" si="15"/>
        <v>8.5475550900009054</v>
      </c>
      <c r="G334" s="115" t="str">
        <f t="shared" si="16"/>
        <v/>
      </c>
      <c r="H334" s="120"/>
      <c r="I334" s="119"/>
      <c r="J334" s="109"/>
      <c r="K334" s="109"/>
      <c r="L334" s="109"/>
      <c r="M334" s="109"/>
      <c r="N334" s="109"/>
      <c r="O334" s="109"/>
    </row>
    <row r="335" spans="2:15" ht="11.25" customHeight="1">
      <c r="C335" s="94">
        <v>42598</v>
      </c>
      <c r="D335" s="91">
        <v>7.7913571059996887</v>
      </c>
      <c r="E335" s="91">
        <v>18.986638343516127</v>
      </c>
      <c r="F335" s="95">
        <f t="shared" si="15"/>
        <v>7.7913571059996887</v>
      </c>
      <c r="G335" s="115" t="str">
        <f t="shared" si="16"/>
        <v/>
      </c>
      <c r="H335" s="120"/>
      <c r="I335" s="120"/>
      <c r="J335" s="109"/>
      <c r="K335" s="109"/>
      <c r="L335" s="109"/>
      <c r="M335" s="109"/>
      <c r="N335" s="109"/>
      <c r="O335" s="109"/>
    </row>
    <row r="336" spans="2:15" ht="11.25" customHeight="1">
      <c r="C336" s="94">
        <v>42599</v>
      </c>
      <c r="D336" s="91">
        <v>15.312159416000702</v>
      </c>
      <c r="E336" s="91">
        <v>18.986638343516127</v>
      </c>
      <c r="F336" s="95">
        <f t="shared" si="15"/>
        <v>15.312159416000702</v>
      </c>
      <c r="G336" s="115" t="str">
        <f t="shared" si="16"/>
        <v/>
      </c>
      <c r="H336" s="120"/>
      <c r="I336" s="120"/>
      <c r="J336" s="109"/>
      <c r="K336" s="109"/>
      <c r="L336" s="109"/>
      <c r="M336" s="109"/>
      <c r="N336" s="109"/>
      <c r="O336" s="109"/>
    </row>
    <row r="337" spans="3:15" ht="11.25" customHeight="1">
      <c r="C337" s="94">
        <v>42600</v>
      </c>
      <c r="D337" s="91">
        <v>27.645367857999094</v>
      </c>
      <c r="E337" s="91">
        <v>18.986638343516127</v>
      </c>
      <c r="F337" s="95">
        <f t="shared" si="15"/>
        <v>18.986638343516127</v>
      </c>
      <c r="G337" s="115" t="str">
        <f t="shared" si="16"/>
        <v/>
      </c>
      <c r="H337" s="120"/>
      <c r="I337" s="120"/>
      <c r="J337" s="109"/>
      <c r="K337" s="109"/>
      <c r="L337" s="109"/>
      <c r="M337" s="109"/>
      <c r="N337" s="109"/>
      <c r="O337" s="109"/>
    </row>
    <row r="338" spans="3:15" ht="11.25" customHeight="1">
      <c r="C338" s="94">
        <v>42601</v>
      </c>
      <c r="D338" s="91">
        <v>2.0742677840006478</v>
      </c>
      <c r="E338" s="91">
        <v>18.986638343516127</v>
      </c>
      <c r="F338" s="95">
        <f t="shared" si="15"/>
        <v>2.0742677840006478</v>
      </c>
      <c r="G338" s="115" t="str">
        <f t="shared" si="16"/>
        <v/>
      </c>
      <c r="H338" s="120"/>
      <c r="I338" s="120"/>
      <c r="J338" s="109"/>
      <c r="K338" s="109"/>
      <c r="L338" s="109"/>
      <c r="M338" s="109"/>
      <c r="N338" s="109"/>
      <c r="O338" s="109"/>
    </row>
    <row r="339" spans="3:15" ht="11.25" customHeight="1">
      <c r="C339" s="94">
        <v>42602</v>
      </c>
      <c r="D339" s="91">
        <v>13.892774221998868</v>
      </c>
      <c r="E339" s="91">
        <v>18.986638343516127</v>
      </c>
      <c r="F339" s="95">
        <f t="shared" si="15"/>
        <v>13.892774221998868</v>
      </c>
      <c r="G339" s="115" t="str">
        <f t="shared" si="16"/>
        <v/>
      </c>
      <c r="H339" s="120"/>
      <c r="I339" s="120"/>
      <c r="J339" s="109"/>
      <c r="K339" s="109"/>
      <c r="L339" s="109"/>
      <c r="M339" s="109"/>
      <c r="N339" s="109"/>
      <c r="O339" s="109"/>
    </row>
    <row r="340" spans="3:15" ht="11.25" customHeight="1">
      <c r="C340" s="94">
        <v>42603</v>
      </c>
      <c r="D340" s="91">
        <v>34.87667428200055</v>
      </c>
      <c r="E340" s="91">
        <v>18.986638343516127</v>
      </c>
      <c r="F340" s="95">
        <f t="shared" si="15"/>
        <v>18.986638343516127</v>
      </c>
      <c r="G340" s="115" t="str">
        <f t="shared" si="16"/>
        <v/>
      </c>
      <c r="H340" s="120"/>
      <c r="I340" s="120"/>
      <c r="J340" s="109"/>
      <c r="K340" s="109"/>
      <c r="L340" s="109"/>
      <c r="M340" s="109"/>
      <c r="N340" s="109"/>
      <c r="O340" s="109"/>
    </row>
    <row r="341" spans="3:15" ht="11.25" customHeight="1">
      <c r="C341" s="94">
        <v>42604</v>
      </c>
      <c r="D341" s="91">
        <v>1.9932276659992867</v>
      </c>
      <c r="E341" s="91">
        <v>18.986638343516127</v>
      </c>
      <c r="F341" s="95">
        <f t="shared" si="15"/>
        <v>1.9932276659992867</v>
      </c>
      <c r="G341" s="115" t="str">
        <f t="shared" si="16"/>
        <v/>
      </c>
      <c r="H341" s="120"/>
      <c r="I341" s="120"/>
      <c r="J341" s="109"/>
      <c r="K341" s="109"/>
      <c r="L341" s="109"/>
      <c r="M341" s="109"/>
      <c r="N341" s="109"/>
      <c r="O341" s="109"/>
    </row>
    <row r="342" spans="3:15" ht="11.25" customHeight="1">
      <c r="C342" s="94">
        <v>42605</v>
      </c>
      <c r="D342" s="91">
        <v>5.1289855580015411</v>
      </c>
      <c r="E342" s="91">
        <v>18.986638343516127</v>
      </c>
      <c r="F342" s="95">
        <f t="shared" si="15"/>
        <v>5.1289855580015411</v>
      </c>
      <c r="G342" s="115" t="str">
        <f t="shared" si="16"/>
        <v/>
      </c>
      <c r="H342" s="120"/>
      <c r="I342" s="120"/>
      <c r="J342" s="109"/>
      <c r="K342" s="109"/>
      <c r="L342" s="109"/>
      <c r="M342" s="109"/>
      <c r="N342" s="109"/>
      <c r="O342" s="109"/>
    </row>
    <row r="343" spans="3:15" ht="11.25" customHeight="1">
      <c r="C343" s="94">
        <v>42606</v>
      </c>
      <c r="D343" s="91">
        <v>1.7331994239988171</v>
      </c>
      <c r="E343" s="91">
        <v>18.986638343516127</v>
      </c>
      <c r="F343" s="95">
        <f t="shared" si="15"/>
        <v>1.7331994239988171</v>
      </c>
      <c r="G343" s="115" t="str">
        <f t="shared" si="16"/>
        <v/>
      </c>
      <c r="H343" s="120"/>
      <c r="I343" s="120"/>
      <c r="J343" s="109"/>
      <c r="K343" s="109"/>
      <c r="L343" s="109"/>
      <c r="M343" s="109"/>
      <c r="N343" s="109"/>
      <c r="O343" s="109"/>
    </row>
    <row r="344" spans="3:15" ht="11.25" customHeight="1">
      <c r="C344" s="94">
        <v>42607</v>
      </c>
      <c r="D344" s="91">
        <v>6.3920768040001859</v>
      </c>
      <c r="E344" s="91">
        <v>18.986638343516127</v>
      </c>
      <c r="F344" s="95">
        <f t="shared" si="15"/>
        <v>6.3920768040001859</v>
      </c>
      <c r="G344" s="115" t="str">
        <f t="shared" si="16"/>
        <v/>
      </c>
      <c r="H344" s="120"/>
      <c r="I344" s="120"/>
      <c r="J344" s="109"/>
      <c r="K344" s="109"/>
      <c r="L344" s="109"/>
      <c r="M344" s="109"/>
      <c r="N344" s="109"/>
      <c r="O344" s="109"/>
    </row>
    <row r="345" spans="3:15" ht="11.25" customHeight="1">
      <c r="C345" s="94">
        <v>42608</v>
      </c>
      <c r="D345" s="91">
        <v>17.88133252600031</v>
      </c>
      <c r="E345" s="91">
        <v>18.986638343516127</v>
      </c>
      <c r="F345" s="95">
        <f t="shared" si="15"/>
        <v>17.88133252600031</v>
      </c>
      <c r="G345" s="115" t="str">
        <f t="shared" si="16"/>
        <v/>
      </c>
      <c r="H345" s="120"/>
      <c r="I345" s="120"/>
      <c r="J345" s="109"/>
      <c r="K345" s="109"/>
      <c r="L345" s="109"/>
      <c r="M345" s="109"/>
      <c r="N345" s="109"/>
      <c r="O345" s="109"/>
    </row>
    <row r="346" spans="3:15" ht="11.25" customHeight="1">
      <c r="C346" s="94">
        <v>42609</v>
      </c>
      <c r="D346" s="91">
        <v>18.594659412001</v>
      </c>
      <c r="E346" s="91">
        <v>18.986638343516127</v>
      </c>
      <c r="F346" s="95">
        <f t="shared" si="15"/>
        <v>18.594659412001</v>
      </c>
      <c r="G346" s="115" t="str">
        <f t="shared" si="16"/>
        <v/>
      </c>
      <c r="H346" s="120"/>
      <c r="I346" s="120"/>
      <c r="J346" s="109"/>
      <c r="K346" s="109"/>
      <c r="L346" s="109"/>
      <c r="M346" s="109"/>
      <c r="N346" s="109"/>
      <c r="O346" s="109"/>
    </row>
    <row r="347" spans="3:15" ht="11.25" customHeight="1">
      <c r="C347" s="94">
        <v>42610</v>
      </c>
      <c r="D347" s="91">
        <v>8.8246278099991233</v>
      </c>
      <c r="E347" s="91">
        <v>18.986638343516127</v>
      </c>
      <c r="F347" s="95">
        <f t="shared" si="15"/>
        <v>8.8246278099991233</v>
      </c>
      <c r="G347" s="115" t="str">
        <f t="shared" si="16"/>
        <v/>
      </c>
      <c r="H347" s="120"/>
      <c r="I347" s="120"/>
      <c r="J347" s="109"/>
      <c r="K347" s="109"/>
      <c r="L347" s="109"/>
      <c r="M347" s="109"/>
      <c r="N347" s="109"/>
      <c r="O347" s="109"/>
    </row>
    <row r="348" spans="3:15" ht="11.25" customHeight="1">
      <c r="C348" s="94">
        <v>42611</v>
      </c>
      <c r="D348" s="91">
        <v>5.2366303279994817</v>
      </c>
      <c r="E348" s="91">
        <v>18.986638343516127</v>
      </c>
      <c r="F348" s="95">
        <f t="shared" si="15"/>
        <v>5.2366303279994817</v>
      </c>
      <c r="G348" s="115" t="str">
        <f t="shared" si="16"/>
        <v/>
      </c>
      <c r="H348" s="120"/>
      <c r="I348" s="120"/>
      <c r="J348" s="109"/>
      <c r="K348" s="109"/>
      <c r="L348" s="109"/>
      <c r="M348" s="109"/>
      <c r="N348" s="109"/>
      <c r="O348" s="109"/>
    </row>
    <row r="349" spans="3:15" ht="11.25" customHeight="1">
      <c r="C349" s="94">
        <v>42612</v>
      </c>
      <c r="D349" s="91">
        <v>16.939892096000225</v>
      </c>
      <c r="E349" s="91">
        <v>18.986638343516127</v>
      </c>
      <c r="F349" s="95">
        <f t="shared" si="15"/>
        <v>16.939892096000225</v>
      </c>
      <c r="G349" s="115" t="str">
        <f t="shared" si="16"/>
        <v/>
      </c>
      <c r="H349" s="120"/>
      <c r="I349" s="120"/>
      <c r="J349" s="109"/>
      <c r="K349" s="109"/>
      <c r="L349" s="109"/>
      <c r="M349" s="109"/>
      <c r="N349" s="109"/>
      <c r="O349" s="109"/>
    </row>
    <row r="350" spans="3:15" ht="11.25" customHeight="1">
      <c r="C350" s="94">
        <v>42613</v>
      </c>
      <c r="D350" s="91">
        <v>5.3596058080006879</v>
      </c>
      <c r="E350" s="91">
        <v>18.986638343516127</v>
      </c>
      <c r="F350" s="95">
        <f t="shared" si="15"/>
        <v>5.3596058080006879</v>
      </c>
      <c r="G350" s="115" t="str">
        <f t="shared" si="16"/>
        <v/>
      </c>
      <c r="H350" s="118"/>
      <c r="I350" s="119"/>
      <c r="J350" s="109"/>
      <c r="K350" s="109"/>
      <c r="L350" s="109"/>
      <c r="M350" s="109"/>
      <c r="N350" s="109"/>
      <c r="O350" s="109"/>
    </row>
    <row r="351" spans="3:15" ht="11.25" customHeight="1">
      <c r="C351" s="94">
        <v>42614</v>
      </c>
      <c r="D351" s="91">
        <v>0.82405263599925871</v>
      </c>
      <c r="E351" s="91">
        <v>24.454188275390013</v>
      </c>
      <c r="F351" s="95">
        <f t="shared" si="15"/>
        <v>0.82405263599925871</v>
      </c>
      <c r="G351" s="115" t="str">
        <f t="shared" si="16"/>
        <v/>
      </c>
      <c r="H351" s="120"/>
      <c r="I351" s="120"/>
      <c r="J351" s="109"/>
      <c r="K351" s="109"/>
      <c r="L351" s="109"/>
      <c r="M351" s="109"/>
      <c r="N351" s="109"/>
      <c r="O351" s="109"/>
    </row>
    <row r="352" spans="3:15" ht="11.25" customHeight="1">
      <c r="C352" s="94">
        <v>42615</v>
      </c>
      <c r="D352" s="91">
        <v>6.1341522680001788</v>
      </c>
      <c r="E352" s="91">
        <v>24.454188275390013</v>
      </c>
      <c r="F352" s="95">
        <f t="shared" si="15"/>
        <v>6.1341522680001788</v>
      </c>
      <c r="G352" s="115" t="str">
        <f t="shared" si="16"/>
        <v/>
      </c>
      <c r="H352" s="120"/>
      <c r="I352" s="120"/>
      <c r="J352" s="109"/>
      <c r="K352" s="109"/>
      <c r="L352" s="109"/>
      <c r="M352" s="109"/>
      <c r="N352" s="109"/>
      <c r="O352" s="109"/>
    </row>
    <row r="353" spans="2:15" ht="11.25" customHeight="1">
      <c r="C353" s="94">
        <v>42616</v>
      </c>
      <c r="D353" s="91">
        <v>29.734572418000329</v>
      </c>
      <c r="E353" s="91">
        <v>24.454188275390013</v>
      </c>
      <c r="F353" s="95">
        <f t="shared" si="15"/>
        <v>24.454188275390013</v>
      </c>
      <c r="G353" s="115" t="str">
        <f t="shared" si="16"/>
        <v/>
      </c>
      <c r="H353" s="120"/>
      <c r="I353" s="120"/>
      <c r="J353" s="109"/>
      <c r="K353" s="109"/>
      <c r="L353" s="109"/>
      <c r="M353" s="109"/>
      <c r="N353" s="109"/>
      <c r="O353" s="109"/>
    </row>
    <row r="354" spans="2:15" ht="11.25" customHeight="1">
      <c r="C354" s="94">
        <v>42617</v>
      </c>
      <c r="D354" s="91">
        <v>9.9101746919999361</v>
      </c>
      <c r="E354" s="91">
        <v>24.454188275390013</v>
      </c>
      <c r="F354" s="95">
        <f t="shared" si="15"/>
        <v>9.9101746919999361</v>
      </c>
      <c r="G354" s="115" t="str">
        <f t="shared" si="16"/>
        <v/>
      </c>
      <c r="H354" s="120"/>
      <c r="I354" s="120"/>
      <c r="J354" s="109"/>
      <c r="K354" s="109"/>
      <c r="L354" s="109"/>
      <c r="M354" s="109"/>
      <c r="N354" s="109"/>
      <c r="O354" s="109"/>
    </row>
    <row r="355" spans="2:15" ht="11.25" customHeight="1">
      <c r="C355" s="94">
        <v>42618</v>
      </c>
      <c r="D355" s="91">
        <v>12.378942748000457</v>
      </c>
      <c r="E355" s="91">
        <v>24.454188275390013</v>
      </c>
      <c r="F355" s="95">
        <f t="shared" si="15"/>
        <v>12.378942748000457</v>
      </c>
      <c r="G355" s="115" t="str">
        <f t="shared" si="16"/>
        <v/>
      </c>
      <c r="H355" s="120"/>
      <c r="I355" s="120"/>
      <c r="J355" s="109"/>
      <c r="K355" s="109"/>
      <c r="L355" s="109"/>
      <c r="M355" s="109"/>
      <c r="N355" s="109"/>
      <c r="O355" s="109"/>
    </row>
    <row r="356" spans="2:15" ht="11.25" customHeight="1">
      <c r="C356" s="94">
        <v>42619</v>
      </c>
      <c r="D356" s="91">
        <v>11.413860919998802</v>
      </c>
      <c r="E356" s="91">
        <v>24.454188275390013</v>
      </c>
      <c r="F356" s="95">
        <f t="shared" si="15"/>
        <v>11.413860919998802</v>
      </c>
      <c r="G356" s="115" t="str">
        <f t="shared" si="16"/>
        <v/>
      </c>
      <c r="H356" s="120"/>
      <c r="I356" s="120"/>
      <c r="J356" s="109"/>
      <c r="K356" s="109"/>
      <c r="L356" s="109"/>
      <c r="M356" s="109"/>
      <c r="N356" s="109"/>
      <c r="O356" s="109"/>
    </row>
    <row r="357" spans="2:15" ht="11.25" customHeight="1">
      <c r="C357" s="94">
        <v>42620</v>
      </c>
      <c r="D357" s="91">
        <v>9.8913448279997027</v>
      </c>
      <c r="E357" s="91">
        <v>24.454188275390013</v>
      </c>
      <c r="F357" s="95">
        <f t="shared" si="15"/>
        <v>9.8913448279997027</v>
      </c>
      <c r="G357" s="115" t="str">
        <f t="shared" si="16"/>
        <v/>
      </c>
      <c r="H357" s="120"/>
      <c r="I357" s="120"/>
      <c r="J357" s="109"/>
      <c r="K357" s="109"/>
      <c r="L357" s="109"/>
      <c r="M357" s="109"/>
      <c r="N357" s="109"/>
      <c r="O357" s="109"/>
    </row>
    <row r="358" spans="2:15" ht="11.25" customHeight="1">
      <c r="C358" s="94">
        <v>42621</v>
      </c>
      <c r="D358" s="91">
        <v>16.978158072001033</v>
      </c>
      <c r="E358" s="91">
        <v>24.454188275390013</v>
      </c>
      <c r="F358" s="95">
        <f t="shared" si="15"/>
        <v>16.978158072001033</v>
      </c>
      <c r="G358" s="115" t="str">
        <f t="shared" si="16"/>
        <v/>
      </c>
      <c r="H358" s="120"/>
      <c r="I358" s="120"/>
      <c r="J358" s="109"/>
      <c r="K358" s="109"/>
      <c r="L358" s="109"/>
      <c r="M358" s="109"/>
      <c r="N358" s="109"/>
      <c r="O358" s="109"/>
    </row>
    <row r="359" spans="2:15" ht="11.25" customHeight="1">
      <c r="C359" s="94">
        <v>42622</v>
      </c>
      <c r="D359" s="91">
        <v>11.511644586000553</v>
      </c>
      <c r="E359" s="91">
        <v>24.454188275390013</v>
      </c>
      <c r="F359" s="95">
        <f t="shared" si="15"/>
        <v>11.511644586000553</v>
      </c>
      <c r="G359" s="115" t="str">
        <f t="shared" si="16"/>
        <v/>
      </c>
      <c r="H359" s="120"/>
      <c r="I359" s="120"/>
      <c r="J359" s="109"/>
      <c r="K359" s="109"/>
      <c r="L359" s="109"/>
      <c r="M359" s="109"/>
      <c r="N359" s="109"/>
      <c r="O359" s="109"/>
    </row>
    <row r="360" spans="2:15" ht="11.25" customHeight="1">
      <c r="C360" s="94">
        <v>42623</v>
      </c>
      <c r="D360" s="91">
        <v>13.112955922000163</v>
      </c>
      <c r="E360" s="91">
        <v>24.454188275390013</v>
      </c>
      <c r="F360" s="95">
        <f t="shared" si="15"/>
        <v>13.112955922000163</v>
      </c>
      <c r="G360" s="115" t="str">
        <f t="shared" si="16"/>
        <v/>
      </c>
      <c r="H360" s="120"/>
      <c r="I360" s="120"/>
      <c r="J360" s="109"/>
      <c r="K360" s="109"/>
      <c r="L360" s="109"/>
      <c r="M360" s="109"/>
      <c r="N360" s="109"/>
      <c r="O360" s="109"/>
    </row>
    <row r="361" spans="2:15" ht="11.25" customHeight="1">
      <c r="C361" s="94">
        <v>42624</v>
      </c>
      <c r="D361" s="91">
        <v>13.072513159998376</v>
      </c>
      <c r="E361" s="91">
        <v>24.454188275390013</v>
      </c>
      <c r="F361" s="95">
        <f t="shared" si="15"/>
        <v>13.072513159998376</v>
      </c>
      <c r="G361" s="115" t="str">
        <f t="shared" si="16"/>
        <v/>
      </c>
      <c r="H361" s="120"/>
      <c r="I361" s="120"/>
      <c r="J361" s="109"/>
      <c r="K361" s="109"/>
      <c r="L361" s="109"/>
      <c r="M361" s="109"/>
      <c r="N361" s="109"/>
      <c r="O361" s="109"/>
    </row>
    <row r="362" spans="2:15" ht="11.25" customHeight="1">
      <c r="C362" s="94">
        <v>42625</v>
      </c>
      <c r="D362" s="91">
        <v>12.931721818000119</v>
      </c>
      <c r="E362" s="91">
        <v>24.454188275390013</v>
      </c>
      <c r="F362" s="95">
        <f t="shared" si="15"/>
        <v>12.931721818000119</v>
      </c>
      <c r="G362" s="115" t="str">
        <f t="shared" si="16"/>
        <v/>
      </c>
      <c r="H362" s="120"/>
      <c r="I362" s="120"/>
      <c r="J362" s="109"/>
      <c r="K362" s="109"/>
      <c r="L362" s="109"/>
      <c r="M362" s="109"/>
      <c r="N362" s="109"/>
      <c r="O362" s="109"/>
    </row>
    <row r="363" spans="2:15" ht="11.25" customHeight="1">
      <c r="C363" s="94">
        <v>42626</v>
      </c>
      <c r="D363" s="91">
        <v>21.631261286001205</v>
      </c>
      <c r="E363" s="91">
        <v>24.454188275390013</v>
      </c>
      <c r="F363" s="95">
        <f t="shared" ref="F363:F426" si="17">IF(D363&gt;E363,E363,D363)</f>
        <v>21.631261286001205</v>
      </c>
      <c r="G363" s="115" t="str">
        <f t="shared" ref="G363:G426" si="18">IF(C363=DATE(YEAR(C363),12,31),600,"")</f>
        <v/>
      </c>
      <c r="H363" s="120"/>
      <c r="I363" s="120"/>
      <c r="J363" s="109"/>
      <c r="K363" s="109"/>
      <c r="L363" s="109"/>
      <c r="M363" s="109"/>
      <c r="N363" s="109"/>
      <c r="O363" s="109"/>
    </row>
    <row r="364" spans="2:15" ht="11.25" customHeight="1">
      <c r="C364" s="94">
        <v>42627</v>
      </c>
      <c r="D364" s="91">
        <v>29.503904806000072</v>
      </c>
      <c r="E364" s="91">
        <v>24.454188275390013</v>
      </c>
      <c r="F364" s="95">
        <f t="shared" si="17"/>
        <v>24.454188275390013</v>
      </c>
      <c r="G364" s="115" t="str">
        <f t="shared" si="18"/>
        <v/>
      </c>
      <c r="H364" s="116"/>
      <c r="I364" s="119"/>
      <c r="J364" s="109"/>
      <c r="K364" s="109"/>
      <c r="L364" s="109"/>
      <c r="M364" s="109"/>
      <c r="N364" s="109"/>
      <c r="O364" s="109"/>
    </row>
    <row r="365" spans="2:15" ht="11.25" customHeight="1">
      <c r="B365" s="54" t="s">
        <v>25</v>
      </c>
      <c r="C365" s="94">
        <v>42628</v>
      </c>
      <c r="D365" s="91">
        <v>27.06723395600018</v>
      </c>
      <c r="E365" s="91">
        <v>24.454188275390013</v>
      </c>
      <c r="F365" s="95">
        <f t="shared" si="17"/>
        <v>24.454188275390013</v>
      </c>
      <c r="G365" s="115" t="str">
        <f t="shared" si="18"/>
        <v/>
      </c>
      <c r="H365" s="120"/>
      <c r="I365" s="120"/>
      <c r="J365" s="109"/>
      <c r="K365" s="109"/>
      <c r="L365" s="109"/>
      <c r="M365" s="109"/>
      <c r="N365" s="109"/>
      <c r="O365" s="109"/>
    </row>
    <row r="366" spans="2:15" ht="11.25" customHeight="1">
      <c r="C366" s="94">
        <v>42629</v>
      </c>
      <c r="D366" s="91">
        <v>11.725717051999153</v>
      </c>
      <c r="E366" s="91">
        <v>24.454188275390013</v>
      </c>
      <c r="F366" s="95">
        <f t="shared" si="17"/>
        <v>11.725717051999153</v>
      </c>
      <c r="G366" s="115" t="str">
        <f t="shared" si="18"/>
        <v/>
      </c>
      <c r="H366" s="120"/>
      <c r="I366" s="120"/>
      <c r="J366" s="109"/>
      <c r="K366" s="109"/>
      <c r="L366" s="109"/>
      <c r="M366" s="109"/>
      <c r="N366" s="109"/>
      <c r="O366" s="109"/>
    </row>
    <row r="367" spans="2:15" ht="11.25" customHeight="1">
      <c r="C367" s="94">
        <v>42630</v>
      </c>
      <c r="D367" s="91">
        <v>28.571090788000003</v>
      </c>
      <c r="E367" s="91">
        <v>24.454188275390013</v>
      </c>
      <c r="F367" s="95">
        <f t="shared" si="17"/>
        <v>24.454188275390013</v>
      </c>
      <c r="G367" s="115" t="str">
        <f t="shared" si="18"/>
        <v/>
      </c>
      <c r="H367" s="120"/>
      <c r="I367" s="120"/>
      <c r="J367" s="109"/>
      <c r="K367" s="109"/>
      <c r="L367" s="109"/>
      <c r="M367" s="109"/>
      <c r="N367" s="109"/>
      <c r="O367" s="109"/>
    </row>
    <row r="368" spans="2:15" ht="11.25" customHeight="1">
      <c r="C368" s="94">
        <v>42631</v>
      </c>
      <c r="D368" s="91">
        <v>20.650506839999743</v>
      </c>
      <c r="E368" s="91">
        <v>24.454188275390013</v>
      </c>
      <c r="F368" s="95">
        <f t="shared" si="17"/>
        <v>20.650506839999743</v>
      </c>
      <c r="G368" s="115" t="str">
        <f t="shared" si="18"/>
        <v/>
      </c>
      <c r="H368" s="120"/>
      <c r="I368" s="120"/>
      <c r="J368" s="109"/>
      <c r="K368" s="109"/>
      <c r="L368" s="109"/>
      <c r="M368" s="109"/>
      <c r="N368" s="109"/>
      <c r="O368" s="109"/>
    </row>
    <row r="369" spans="3:15" ht="11.25" customHeight="1">
      <c r="C369" s="94">
        <v>42632</v>
      </c>
      <c r="D369" s="91">
        <v>8.8973977260005075</v>
      </c>
      <c r="E369" s="91">
        <v>24.454188275390013</v>
      </c>
      <c r="F369" s="95">
        <f t="shared" si="17"/>
        <v>8.8973977260005075</v>
      </c>
      <c r="G369" s="115" t="str">
        <f t="shared" si="18"/>
        <v/>
      </c>
      <c r="H369" s="120"/>
      <c r="I369" s="120"/>
      <c r="J369" s="109"/>
      <c r="K369" s="109"/>
      <c r="L369" s="109"/>
      <c r="M369" s="109"/>
      <c r="N369" s="109"/>
      <c r="O369" s="109"/>
    </row>
    <row r="370" spans="3:15" ht="11.25" customHeight="1">
      <c r="C370" s="94">
        <v>42633</v>
      </c>
      <c r="D370" s="91">
        <v>11.86121912799948</v>
      </c>
      <c r="E370" s="91">
        <v>24.454188275390013</v>
      </c>
      <c r="F370" s="95">
        <f t="shared" si="17"/>
        <v>11.86121912799948</v>
      </c>
      <c r="G370" s="115" t="str">
        <f t="shared" si="18"/>
        <v/>
      </c>
      <c r="H370" s="120"/>
      <c r="I370" s="120"/>
      <c r="J370" s="109"/>
      <c r="K370" s="109"/>
      <c r="L370" s="109"/>
      <c r="M370" s="109"/>
      <c r="N370" s="109"/>
      <c r="O370" s="109"/>
    </row>
    <row r="371" spans="3:15" ht="11.25" customHeight="1">
      <c r="C371" s="94">
        <v>42634</v>
      </c>
      <c r="D371" s="91">
        <v>11.863891775999647</v>
      </c>
      <c r="E371" s="91">
        <v>24.454188275390013</v>
      </c>
      <c r="F371" s="95">
        <f t="shared" si="17"/>
        <v>11.863891775999647</v>
      </c>
      <c r="G371" s="115" t="str">
        <f t="shared" si="18"/>
        <v/>
      </c>
      <c r="H371" s="120"/>
      <c r="I371" s="120"/>
      <c r="J371" s="109"/>
      <c r="K371" s="109"/>
      <c r="L371" s="109"/>
      <c r="M371" s="109"/>
      <c r="N371" s="109"/>
      <c r="O371" s="109"/>
    </row>
    <row r="372" spans="3:15" ht="11.25" customHeight="1">
      <c r="C372" s="94">
        <v>42635</v>
      </c>
      <c r="D372" s="91">
        <v>15.84012162000154</v>
      </c>
      <c r="E372" s="91">
        <v>24.454188275390013</v>
      </c>
      <c r="F372" s="95">
        <f t="shared" si="17"/>
        <v>15.84012162000154</v>
      </c>
      <c r="G372" s="115" t="str">
        <f t="shared" si="18"/>
        <v/>
      </c>
      <c r="H372" s="120"/>
      <c r="I372" s="120"/>
      <c r="J372" s="109"/>
      <c r="K372" s="109"/>
      <c r="L372" s="109"/>
      <c r="M372" s="109"/>
      <c r="N372" s="109"/>
      <c r="O372" s="109"/>
    </row>
    <row r="373" spans="3:15" ht="11.25" customHeight="1">
      <c r="C373" s="94">
        <v>42636</v>
      </c>
      <c r="D373" s="91">
        <v>14.02395117999921</v>
      </c>
      <c r="E373" s="91">
        <v>24.454188275390013</v>
      </c>
      <c r="F373" s="95">
        <f t="shared" si="17"/>
        <v>14.02395117999921</v>
      </c>
      <c r="G373" s="115" t="str">
        <f t="shared" si="18"/>
        <v/>
      </c>
      <c r="H373" s="120"/>
      <c r="I373" s="120"/>
      <c r="J373" s="109"/>
      <c r="K373" s="109"/>
      <c r="L373" s="109"/>
      <c r="M373" s="109"/>
      <c r="N373" s="109"/>
      <c r="O373" s="109"/>
    </row>
    <row r="374" spans="3:15" ht="11.25" customHeight="1">
      <c r="C374" s="94">
        <v>42637</v>
      </c>
      <c r="D374" s="91">
        <v>22.021830070000433</v>
      </c>
      <c r="E374" s="91">
        <v>24.454188275390013</v>
      </c>
      <c r="F374" s="95">
        <f t="shared" si="17"/>
        <v>22.021830070000433</v>
      </c>
      <c r="G374" s="115" t="str">
        <f t="shared" si="18"/>
        <v/>
      </c>
      <c r="H374" s="120"/>
      <c r="I374" s="120"/>
      <c r="J374" s="109"/>
      <c r="K374" s="109"/>
      <c r="L374" s="109"/>
      <c r="M374" s="109"/>
      <c r="N374" s="109"/>
      <c r="O374" s="109"/>
    </row>
    <row r="375" spans="3:15" ht="11.25" customHeight="1">
      <c r="C375" s="94">
        <v>42638</v>
      </c>
      <c r="D375" s="91">
        <v>21.565792135998731</v>
      </c>
      <c r="E375" s="91">
        <v>24.454188275390013</v>
      </c>
      <c r="F375" s="95">
        <f t="shared" si="17"/>
        <v>21.565792135998731</v>
      </c>
      <c r="G375" s="115" t="str">
        <f t="shared" si="18"/>
        <v/>
      </c>
      <c r="H375" s="120"/>
      <c r="I375" s="120"/>
      <c r="J375" s="109"/>
      <c r="K375" s="109"/>
      <c r="L375" s="109"/>
      <c r="M375" s="109"/>
      <c r="N375" s="109"/>
      <c r="O375" s="109"/>
    </row>
    <row r="376" spans="3:15" ht="11.25" customHeight="1">
      <c r="C376" s="94">
        <v>42639</v>
      </c>
      <c r="D376" s="91">
        <v>13.512845400001549</v>
      </c>
      <c r="E376" s="91">
        <v>24.454188275390013</v>
      </c>
      <c r="F376" s="95">
        <f t="shared" si="17"/>
        <v>13.512845400001549</v>
      </c>
      <c r="G376" s="115" t="str">
        <f t="shared" si="18"/>
        <v/>
      </c>
      <c r="H376" s="120"/>
      <c r="I376" s="120"/>
      <c r="J376" s="109"/>
      <c r="K376" s="109"/>
      <c r="L376" s="109"/>
      <c r="M376" s="109"/>
      <c r="N376" s="109"/>
      <c r="O376" s="109"/>
    </row>
    <row r="377" spans="3:15" ht="11.25" customHeight="1">
      <c r="C377" s="94">
        <v>42640</v>
      </c>
      <c r="D377" s="91">
        <v>21.742073849998686</v>
      </c>
      <c r="E377" s="91">
        <v>24.454188275390013</v>
      </c>
      <c r="F377" s="95">
        <f t="shared" si="17"/>
        <v>21.742073849998686</v>
      </c>
      <c r="G377" s="115" t="str">
        <f t="shared" si="18"/>
        <v/>
      </c>
      <c r="H377" s="120"/>
      <c r="I377" s="120"/>
      <c r="J377" s="109"/>
      <c r="K377" s="109"/>
      <c r="L377" s="109"/>
      <c r="M377" s="109"/>
      <c r="N377" s="109"/>
      <c r="O377" s="109"/>
    </row>
    <row r="378" spans="3:15" ht="11.25" customHeight="1">
      <c r="C378" s="94">
        <v>42641</v>
      </c>
      <c r="D378" s="91">
        <v>13.555824108000612</v>
      </c>
      <c r="E378" s="91">
        <v>24.454188275390013</v>
      </c>
      <c r="F378" s="95">
        <f t="shared" si="17"/>
        <v>13.555824108000612</v>
      </c>
      <c r="G378" s="115" t="str">
        <f t="shared" si="18"/>
        <v/>
      </c>
      <c r="H378" s="120"/>
      <c r="I378" s="120"/>
      <c r="J378" s="109"/>
      <c r="K378" s="109"/>
      <c r="L378" s="109"/>
      <c r="M378" s="109"/>
      <c r="N378" s="109"/>
      <c r="O378" s="109"/>
    </row>
    <row r="379" spans="3:15" ht="11.25" customHeight="1">
      <c r="C379" s="94">
        <v>42642</v>
      </c>
      <c r="D379" s="91">
        <v>13.984839619999418</v>
      </c>
      <c r="E379" s="91">
        <v>24.454188275390013</v>
      </c>
      <c r="F379" s="95">
        <f t="shared" si="17"/>
        <v>13.984839619999418</v>
      </c>
      <c r="G379" s="115" t="str">
        <f t="shared" si="18"/>
        <v/>
      </c>
      <c r="H379" s="120"/>
      <c r="I379" s="120"/>
      <c r="J379" s="109"/>
      <c r="K379" s="109"/>
      <c r="L379" s="109"/>
      <c r="M379" s="109"/>
      <c r="N379" s="109"/>
      <c r="O379" s="109"/>
    </row>
    <row r="380" spans="3:15" ht="11.25" customHeight="1">
      <c r="C380" s="94">
        <v>42643</v>
      </c>
      <c r="D380" s="91">
        <v>14.037539030001163</v>
      </c>
      <c r="E380" s="91">
        <v>24.454188275390013</v>
      </c>
      <c r="F380" s="95">
        <f t="shared" si="17"/>
        <v>14.037539030001163</v>
      </c>
      <c r="G380" s="115" t="str">
        <f t="shared" si="18"/>
        <v/>
      </c>
      <c r="H380" s="120"/>
      <c r="I380" s="120"/>
      <c r="J380" s="109"/>
      <c r="K380" s="109"/>
      <c r="L380" s="109"/>
      <c r="M380" s="109"/>
      <c r="N380" s="109"/>
      <c r="O380" s="109"/>
    </row>
    <row r="381" spans="3:15" ht="11.25" customHeight="1">
      <c r="C381" s="94">
        <v>42644</v>
      </c>
      <c r="D381" s="91">
        <v>13.980381225999345</v>
      </c>
      <c r="E381" s="91">
        <v>47.623389215219341</v>
      </c>
      <c r="F381" s="95">
        <f t="shared" si="17"/>
        <v>13.980381225999345</v>
      </c>
      <c r="G381" s="115" t="str">
        <f t="shared" si="18"/>
        <v/>
      </c>
      <c r="H381" s="118"/>
      <c r="I381" s="119"/>
      <c r="J381" s="109"/>
      <c r="K381" s="109"/>
      <c r="L381" s="109"/>
      <c r="M381" s="109"/>
      <c r="N381" s="109"/>
      <c r="O381" s="109"/>
    </row>
    <row r="382" spans="3:15" ht="11.25" customHeight="1">
      <c r="C382" s="94">
        <v>42645</v>
      </c>
      <c r="D382" s="91">
        <v>11.820501001999389</v>
      </c>
      <c r="E382" s="91">
        <v>47.623389215219341</v>
      </c>
      <c r="F382" s="95">
        <f t="shared" si="17"/>
        <v>11.820501001999389</v>
      </c>
      <c r="G382" s="115" t="str">
        <f t="shared" si="18"/>
        <v/>
      </c>
      <c r="H382" s="120"/>
      <c r="I382" s="120"/>
      <c r="J382" s="109"/>
      <c r="K382" s="109"/>
      <c r="L382" s="109"/>
      <c r="M382" s="109"/>
      <c r="N382" s="109"/>
      <c r="O382" s="109"/>
    </row>
    <row r="383" spans="3:15" ht="11.25" customHeight="1">
      <c r="C383" s="94">
        <v>42646</v>
      </c>
      <c r="D383" s="91">
        <v>9.183943084000612</v>
      </c>
      <c r="E383" s="91">
        <v>47.623389215219341</v>
      </c>
      <c r="F383" s="95">
        <f t="shared" si="17"/>
        <v>9.183943084000612</v>
      </c>
      <c r="G383" s="115" t="str">
        <f t="shared" si="18"/>
        <v/>
      </c>
      <c r="H383" s="120"/>
      <c r="I383" s="120"/>
      <c r="J383" s="109"/>
      <c r="K383" s="109"/>
      <c r="L383" s="109"/>
      <c r="M383" s="109"/>
      <c r="N383" s="109"/>
      <c r="O383" s="109"/>
    </row>
    <row r="384" spans="3:15" ht="11.25" customHeight="1">
      <c r="C384" s="94">
        <v>42647</v>
      </c>
      <c r="D384" s="91">
        <v>21.364694357999429</v>
      </c>
      <c r="E384" s="91">
        <v>47.623389215219341</v>
      </c>
      <c r="F384" s="95">
        <f t="shared" si="17"/>
        <v>21.364694357999429</v>
      </c>
      <c r="G384" s="115" t="str">
        <f t="shared" si="18"/>
        <v/>
      </c>
      <c r="H384" s="120"/>
      <c r="I384" s="120"/>
      <c r="J384" s="109"/>
      <c r="K384" s="109"/>
      <c r="L384" s="109"/>
      <c r="M384" s="109"/>
      <c r="N384" s="109"/>
      <c r="O384" s="109"/>
    </row>
    <row r="385" spans="2:15" ht="11.25" customHeight="1">
      <c r="C385" s="94">
        <v>42648</v>
      </c>
      <c r="D385" s="91">
        <v>12.081015914000666</v>
      </c>
      <c r="E385" s="91">
        <v>47.623389215219341</v>
      </c>
      <c r="F385" s="95">
        <f t="shared" si="17"/>
        <v>12.081015914000666</v>
      </c>
      <c r="G385" s="115" t="str">
        <f t="shared" si="18"/>
        <v/>
      </c>
      <c r="H385" s="120"/>
      <c r="I385" s="120"/>
      <c r="J385" s="109"/>
      <c r="K385" s="109"/>
      <c r="L385" s="109"/>
      <c r="M385" s="109"/>
      <c r="N385" s="109"/>
      <c r="O385" s="109"/>
    </row>
    <row r="386" spans="2:15" ht="11.25" customHeight="1">
      <c r="C386" s="94">
        <v>42649</v>
      </c>
      <c r="D386" s="91">
        <v>19.75023014399946</v>
      </c>
      <c r="E386" s="91">
        <v>47.623389215219341</v>
      </c>
      <c r="F386" s="95">
        <f t="shared" si="17"/>
        <v>19.75023014399946</v>
      </c>
      <c r="G386" s="115" t="str">
        <f t="shared" si="18"/>
        <v/>
      </c>
      <c r="H386" s="120"/>
      <c r="I386" s="120"/>
      <c r="J386" s="109"/>
      <c r="K386" s="109"/>
      <c r="L386" s="109"/>
      <c r="M386" s="109"/>
      <c r="N386" s="109"/>
      <c r="O386" s="109"/>
    </row>
    <row r="387" spans="2:15" ht="11.25" customHeight="1">
      <c r="C387" s="94">
        <v>42650</v>
      </c>
      <c r="D387" s="91">
        <v>20.473824648000011</v>
      </c>
      <c r="E387" s="91">
        <v>47.623389215219341</v>
      </c>
      <c r="F387" s="95">
        <f t="shared" si="17"/>
        <v>20.473824648000011</v>
      </c>
      <c r="G387" s="115" t="str">
        <f t="shared" si="18"/>
        <v/>
      </c>
      <c r="H387" s="120"/>
      <c r="I387" s="120"/>
      <c r="J387" s="109"/>
      <c r="K387" s="109"/>
      <c r="L387" s="109"/>
      <c r="M387" s="109"/>
      <c r="N387" s="109"/>
      <c r="O387" s="109"/>
    </row>
    <row r="388" spans="2:15" ht="11.25" customHeight="1">
      <c r="C388" s="94">
        <v>42651</v>
      </c>
      <c r="D388" s="91">
        <v>18.334241744000142</v>
      </c>
      <c r="E388" s="91">
        <v>47.623389215219341</v>
      </c>
      <c r="F388" s="95">
        <f t="shared" si="17"/>
        <v>18.334241744000142</v>
      </c>
      <c r="G388" s="115" t="str">
        <f t="shared" si="18"/>
        <v/>
      </c>
      <c r="H388" s="120"/>
      <c r="I388" s="120"/>
      <c r="J388" s="109"/>
      <c r="K388" s="109"/>
      <c r="L388" s="109"/>
      <c r="M388" s="109"/>
      <c r="N388" s="109"/>
      <c r="O388" s="109"/>
    </row>
    <row r="389" spans="2:15" ht="11.25" customHeight="1">
      <c r="C389" s="94">
        <v>42652</v>
      </c>
      <c r="D389" s="91">
        <v>19.383869850000305</v>
      </c>
      <c r="E389" s="91">
        <v>47.623389215219341</v>
      </c>
      <c r="F389" s="95">
        <f t="shared" si="17"/>
        <v>19.383869850000305</v>
      </c>
      <c r="G389" s="115" t="str">
        <f t="shared" si="18"/>
        <v/>
      </c>
      <c r="H389" s="120"/>
      <c r="I389" s="120"/>
      <c r="J389" s="109"/>
      <c r="K389" s="109"/>
      <c r="L389" s="109"/>
      <c r="M389" s="109"/>
      <c r="N389" s="109"/>
      <c r="O389" s="109"/>
    </row>
    <row r="390" spans="2:15" ht="11.25" customHeight="1">
      <c r="C390" s="94">
        <v>42653</v>
      </c>
      <c r="D390" s="91">
        <v>7.1631281719996531</v>
      </c>
      <c r="E390" s="91">
        <v>47.623389215219341</v>
      </c>
      <c r="F390" s="95">
        <f t="shared" si="17"/>
        <v>7.1631281719996531</v>
      </c>
      <c r="G390" s="115" t="str">
        <f t="shared" si="18"/>
        <v/>
      </c>
      <c r="H390" s="120"/>
      <c r="I390" s="120"/>
      <c r="J390" s="109"/>
      <c r="K390" s="109"/>
      <c r="L390" s="109"/>
      <c r="M390" s="109"/>
      <c r="N390" s="109"/>
      <c r="O390" s="109"/>
    </row>
    <row r="391" spans="2:15" ht="11.25" customHeight="1">
      <c r="C391" s="94">
        <v>42654</v>
      </c>
      <c r="D391" s="91">
        <v>14.756452110000088</v>
      </c>
      <c r="E391" s="91">
        <v>47.623389215219341</v>
      </c>
      <c r="F391" s="95">
        <f t="shared" si="17"/>
        <v>14.756452110000088</v>
      </c>
      <c r="G391" s="115" t="str">
        <f t="shared" si="18"/>
        <v/>
      </c>
      <c r="H391" s="120"/>
      <c r="I391" s="120"/>
      <c r="J391" s="109"/>
      <c r="K391" s="109"/>
      <c r="L391" s="109"/>
      <c r="M391" s="109"/>
      <c r="N391" s="109"/>
      <c r="O391" s="109"/>
    </row>
    <row r="392" spans="2:15" ht="11.25" customHeight="1">
      <c r="C392" s="94">
        <v>42655</v>
      </c>
      <c r="D392" s="91">
        <v>18.816477244000431</v>
      </c>
      <c r="E392" s="91">
        <v>47.623389215219341</v>
      </c>
      <c r="F392" s="95">
        <f t="shared" si="17"/>
        <v>18.816477244000431</v>
      </c>
      <c r="G392" s="115" t="str">
        <f t="shared" si="18"/>
        <v/>
      </c>
      <c r="H392" s="116"/>
      <c r="I392" s="119"/>
      <c r="J392" s="109"/>
      <c r="K392" s="109"/>
      <c r="L392" s="109"/>
      <c r="M392" s="109"/>
      <c r="N392" s="109"/>
      <c r="O392" s="109"/>
    </row>
    <row r="393" spans="2:15" ht="11.25" customHeight="1">
      <c r="C393" s="94">
        <v>42656</v>
      </c>
      <c r="D393" s="91">
        <v>29.622796707999431</v>
      </c>
      <c r="E393" s="91">
        <v>47.623389215219341</v>
      </c>
      <c r="F393" s="95">
        <f t="shared" si="17"/>
        <v>29.622796707999431</v>
      </c>
      <c r="G393" s="115" t="str">
        <f t="shared" si="18"/>
        <v/>
      </c>
      <c r="H393" s="120"/>
      <c r="I393" s="120"/>
      <c r="J393" s="109"/>
      <c r="K393" s="109"/>
      <c r="L393" s="109"/>
      <c r="M393" s="109"/>
      <c r="N393" s="109"/>
      <c r="O393" s="109"/>
    </row>
    <row r="394" spans="2:15" ht="11.25" customHeight="1">
      <c r="B394" s="54" t="s">
        <v>26</v>
      </c>
      <c r="C394" s="94">
        <v>42657</v>
      </c>
      <c r="D394" s="91">
        <v>28.254868112000214</v>
      </c>
      <c r="E394" s="91">
        <v>47.623389215219341</v>
      </c>
      <c r="F394" s="95">
        <f t="shared" si="17"/>
        <v>28.254868112000214</v>
      </c>
      <c r="G394" s="115" t="str">
        <f t="shared" si="18"/>
        <v/>
      </c>
      <c r="H394" s="116"/>
      <c r="I394" s="119"/>
      <c r="J394" s="109"/>
      <c r="K394" s="109"/>
      <c r="L394" s="109"/>
      <c r="M394" s="109"/>
      <c r="N394" s="109"/>
      <c r="O394" s="109"/>
    </row>
    <row r="395" spans="2:15" ht="11.25" customHeight="1">
      <c r="C395" s="94">
        <v>42658</v>
      </c>
      <c r="D395" s="91">
        <v>29.52991113800017</v>
      </c>
      <c r="E395" s="91">
        <v>47.623389215219341</v>
      </c>
      <c r="F395" s="95">
        <f t="shared" si="17"/>
        <v>29.52991113800017</v>
      </c>
      <c r="G395" s="115" t="str">
        <f t="shared" si="18"/>
        <v/>
      </c>
      <c r="H395" s="120"/>
      <c r="I395" s="119"/>
      <c r="J395" s="109"/>
      <c r="K395" s="109"/>
      <c r="L395" s="109"/>
      <c r="M395" s="109"/>
      <c r="N395" s="109"/>
      <c r="O395" s="109"/>
    </row>
    <row r="396" spans="2:15" ht="11.25" customHeight="1">
      <c r="C396" s="94">
        <v>42659</v>
      </c>
      <c r="D396" s="91">
        <v>25.286090175999693</v>
      </c>
      <c r="E396" s="91">
        <v>47.623389215219341</v>
      </c>
      <c r="F396" s="95">
        <f t="shared" si="17"/>
        <v>25.286090175999693</v>
      </c>
      <c r="G396" s="115" t="str">
        <f t="shared" si="18"/>
        <v/>
      </c>
      <c r="H396" s="120"/>
      <c r="I396" s="120"/>
      <c r="J396" s="109"/>
      <c r="K396" s="109"/>
      <c r="L396" s="109"/>
      <c r="M396" s="109"/>
      <c r="N396" s="109"/>
      <c r="O396" s="109"/>
    </row>
    <row r="397" spans="2:15" ht="11.25" customHeight="1">
      <c r="C397" s="94">
        <v>42660</v>
      </c>
      <c r="D397" s="91">
        <v>13.981123745999929</v>
      </c>
      <c r="E397" s="91">
        <v>47.623389215219341</v>
      </c>
      <c r="F397" s="95">
        <f t="shared" si="17"/>
        <v>13.981123745999929</v>
      </c>
      <c r="G397" s="115" t="str">
        <f t="shared" si="18"/>
        <v/>
      </c>
      <c r="H397" s="120"/>
      <c r="I397" s="120"/>
      <c r="J397" s="109"/>
      <c r="K397" s="109"/>
      <c r="L397" s="109"/>
      <c r="M397" s="109"/>
      <c r="N397" s="109"/>
      <c r="O397" s="109"/>
    </row>
    <row r="398" spans="2:15" ht="11.25" customHeight="1">
      <c r="C398" s="94">
        <v>42661</v>
      </c>
      <c r="D398" s="91">
        <v>29.978495048000767</v>
      </c>
      <c r="E398" s="91">
        <v>47.623389215219341</v>
      </c>
      <c r="F398" s="95">
        <f t="shared" si="17"/>
        <v>29.978495048000767</v>
      </c>
      <c r="G398" s="115" t="str">
        <f t="shared" si="18"/>
        <v/>
      </c>
      <c r="H398" s="120"/>
      <c r="I398" s="120"/>
      <c r="J398" s="109"/>
      <c r="K398" s="109"/>
      <c r="L398" s="109"/>
      <c r="M398" s="109"/>
      <c r="N398" s="109"/>
      <c r="O398" s="109"/>
    </row>
    <row r="399" spans="2:15" ht="11.25" customHeight="1">
      <c r="C399" s="94">
        <v>42662</v>
      </c>
      <c r="D399" s="91">
        <v>29.118062239999915</v>
      </c>
      <c r="E399" s="91">
        <v>47.623389215219341</v>
      </c>
      <c r="F399" s="95">
        <f t="shared" si="17"/>
        <v>29.118062239999915</v>
      </c>
      <c r="G399" s="115" t="str">
        <f t="shared" si="18"/>
        <v/>
      </c>
      <c r="H399" s="120"/>
      <c r="I399" s="120"/>
      <c r="J399" s="109"/>
      <c r="K399" s="109"/>
      <c r="L399" s="109"/>
      <c r="M399" s="109"/>
      <c r="N399" s="109"/>
      <c r="O399" s="109"/>
    </row>
    <row r="400" spans="2:15" ht="11.25" customHeight="1">
      <c r="C400" s="94">
        <v>42663</v>
      </c>
      <c r="D400" s="91">
        <v>25.292147476000046</v>
      </c>
      <c r="E400" s="91">
        <v>47.623389215219341</v>
      </c>
      <c r="F400" s="95">
        <f t="shared" si="17"/>
        <v>25.292147476000046</v>
      </c>
      <c r="G400" s="115" t="str">
        <f t="shared" si="18"/>
        <v/>
      </c>
      <c r="H400" s="120"/>
      <c r="I400" s="120"/>
      <c r="J400" s="109"/>
      <c r="K400" s="109"/>
      <c r="L400" s="109"/>
      <c r="M400" s="109"/>
      <c r="N400" s="109"/>
      <c r="O400" s="109"/>
    </row>
    <row r="401" spans="3:15" ht="11.25" customHeight="1">
      <c r="C401" s="94">
        <v>42664</v>
      </c>
      <c r="D401" s="91">
        <v>23.579436111999886</v>
      </c>
      <c r="E401" s="91">
        <v>47.623389215219341</v>
      </c>
      <c r="F401" s="95">
        <f t="shared" si="17"/>
        <v>23.579436111999886</v>
      </c>
      <c r="G401" s="115" t="str">
        <f t="shared" si="18"/>
        <v/>
      </c>
      <c r="H401" s="120"/>
      <c r="I401" s="120"/>
      <c r="J401" s="109"/>
      <c r="K401" s="109"/>
      <c r="L401" s="109"/>
      <c r="M401" s="109"/>
      <c r="N401" s="109"/>
      <c r="O401" s="109"/>
    </row>
    <row r="402" spans="3:15" ht="11.25" customHeight="1">
      <c r="C402" s="94">
        <v>42665</v>
      </c>
      <c r="D402" s="91">
        <v>28.701039139999462</v>
      </c>
      <c r="E402" s="91">
        <v>47.623389215219341</v>
      </c>
      <c r="F402" s="95">
        <f t="shared" si="17"/>
        <v>28.701039139999462</v>
      </c>
      <c r="G402" s="115" t="str">
        <f t="shared" si="18"/>
        <v/>
      </c>
      <c r="H402" s="120"/>
      <c r="I402" s="120"/>
      <c r="J402" s="109"/>
      <c r="K402" s="109"/>
      <c r="L402" s="109"/>
      <c r="M402" s="109"/>
      <c r="N402" s="109"/>
      <c r="O402" s="109"/>
    </row>
    <row r="403" spans="3:15" ht="11.25" customHeight="1">
      <c r="C403" s="94">
        <v>42666</v>
      </c>
      <c r="D403" s="91">
        <v>40.664859398000104</v>
      </c>
      <c r="E403" s="91">
        <v>47.623389215219341</v>
      </c>
      <c r="F403" s="95">
        <f t="shared" si="17"/>
        <v>40.664859398000104</v>
      </c>
      <c r="G403" s="115" t="str">
        <f t="shared" si="18"/>
        <v/>
      </c>
      <c r="H403" s="120"/>
      <c r="I403" s="120"/>
      <c r="J403" s="109"/>
      <c r="K403" s="109"/>
      <c r="L403" s="109"/>
      <c r="M403" s="109"/>
      <c r="N403" s="109"/>
      <c r="O403" s="109"/>
    </row>
    <row r="404" spans="3:15" ht="11.25" customHeight="1">
      <c r="C404" s="94">
        <v>42667</v>
      </c>
      <c r="D404" s="91">
        <v>27.720228289999916</v>
      </c>
      <c r="E404" s="91">
        <v>47.623389215219341</v>
      </c>
      <c r="F404" s="95">
        <f t="shared" si="17"/>
        <v>27.720228289999916</v>
      </c>
      <c r="G404" s="115" t="str">
        <f t="shared" si="18"/>
        <v/>
      </c>
      <c r="H404" s="120"/>
      <c r="I404" s="120"/>
      <c r="J404" s="109"/>
      <c r="K404" s="109"/>
      <c r="L404" s="109"/>
      <c r="M404" s="109"/>
      <c r="N404" s="109"/>
      <c r="O404" s="109"/>
    </row>
    <row r="405" spans="3:15" ht="11.25" customHeight="1">
      <c r="C405" s="94">
        <v>42668</v>
      </c>
      <c r="D405" s="91">
        <v>53.145507212000183</v>
      </c>
      <c r="E405" s="91">
        <v>47.623389215219341</v>
      </c>
      <c r="F405" s="95">
        <f t="shared" si="17"/>
        <v>47.623389215219341</v>
      </c>
      <c r="G405" s="115" t="str">
        <f t="shared" si="18"/>
        <v/>
      </c>
      <c r="H405" s="120"/>
      <c r="I405" s="120"/>
      <c r="J405" s="109"/>
      <c r="K405" s="109"/>
      <c r="L405" s="109"/>
      <c r="M405" s="109"/>
      <c r="N405" s="109"/>
      <c r="O405" s="109"/>
    </row>
    <row r="406" spans="3:15" ht="11.25" customHeight="1">
      <c r="C406" s="94">
        <v>42669</v>
      </c>
      <c r="D406" s="91">
        <v>39.822712101999855</v>
      </c>
      <c r="E406" s="91">
        <v>47.623389215219341</v>
      </c>
      <c r="F406" s="95">
        <f t="shared" si="17"/>
        <v>39.822712101999855</v>
      </c>
      <c r="G406" s="115" t="str">
        <f t="shared" si="18"/>
        <v/>
      </c>
      <c r="H406" s="120"/>
      <c r="I406" s="120"/>
      <c r="J406" s="109"/>
      <c r="K406" s="109"/>
      <c r="L406" s="109"/>
      <c r="M406" s="109"/>
      <c r="N406" s="109"/>
      <c r="O406" s="109"/>
    </row>
    <row r="407" spans="3:15" ht="11.25" customHeight="1">
      <c r="C407" s="94">
        <v>42670</v>
      </c>
      <c r="D407" s="91">
        <v>37.284416166000021</v>
      </c>
      <c r="E407" s="91">
        <v>47.623389215219341</v>
      </c>
      <c r="F407" s="95">
        <f t="shared" si="17"/>
        <v>37.284416166000021</v>
      </c>
      <c r="G407" s="115" t="str">
        <f t="shared" si="18"/>
        <v/>
      </c>
      <c r="H407" s="120"/>
      <c r="I407" s="120"/>
      <c r="J407" s="109"/>
      <c r="K407" s="109"/>
      <c r="L407" s="109"/>
      <c r="M407" s="109"/>
      <c r="N407" s="109"/>
      <c r="O407" s="109"/>
    </row>
    <row r="408" spans="3:15" ht="11.25" customHeight="1">
      <c r="C408" s="94">
        <v>42671</v>
      </c>
      <c r="D408" s="91">
        <v>29.447729722000407</v>
      </c>
      <c r="E408" s="91">
        <v>47.623389215219341</v>
      </c>
      <c r="F408" s="95">
        <f t="shared" si="17"/>
        <v>29.447729722000407</v>
      </c>
      <c r="G408" s="115" t="str">
        <f t="shared" si="18"/>
        <v/>
      </c>
      <c r="H408" s="120"/>
      <c r="I408" s="120"/>
      <c r="J408" s="109"/>
      <c r="K408" s="109"/>
      <c r="L408" s="109"/>
      <c r="M408" s="109"/>
      <c r="N408" s="109"/>
      <c r="O408" s="109"/>
    </row>
    <row r="409" spans="3:15" ht="11.25" customHeight="1">
      <c r="C409" s="94">
        <v>42672</v>
      </c>
      <c r="D409" s="91">
        <v>18.654039887999613</v>
      </c>
      <c r="E409" s="91">
        <v>47.623389215219341</v>
      </c>
      <c r="F409" s="95">
        <f t="shared" si="17"/>
        <v>18.654039887999613</v>
      </c>
      <c r="G409" s="115" t="str">
        <f t="shared" si="18"/>
        <v/>
      </c>
      <c r="H409" s="118"/>
      <c r="I409" s="120"/>
      <c r="J409" s="109"/>
      <c r="K409" s="109"/>
      <c r="L409" s="109"/>
      <c r="M409" s="109"/>
      <c r="N409" s="109"/>
      <c r="O409" s="109"/>
    </row>
    <row r="410" spans="3:15" ht="11.25" customHeight="1">
      <c r="C410" s="94">
        <v>42673</v>
      </c>
      <c r="D410" s="91">
        <v>27.518662650000017</v>
      </c>
      <c r="E410" s="91">
        <v>47.623389215219341</v>
      </c>
      <c r="F410" s="95">
        <f t="shared" si="17"/>
        <v>27.518662650000017</v>
      </c>
      <c r="G410" s="115" t="str">
        <f t="shared" si="18"/>
        <v/>
      </c>
      <c r="H410" s="120"/>
      <c r="I410" s="120"/>
      <c r="J410" s="109"/>
      <c r="K410" s="109"/>
      <c r="L410" s="109"/>
      <c r="M410" s="109"/>
      <c r="N410" s="109"/>
      <c r="O410" s="109"/>
    </row>
    <row r="411" spans="3:15" ht="11.25" customHeight="1">
      <c r="C411" s="94">
        <v>42674</v>
      </c>
      <c r="D411" s="91">
        <v>4.6959297720001647</v>
      </c>
      <c r="E411" s="91">
        <v>47.623389215219341</v>
      </c>
      <c r="F411" s="95">
        <f t="shared" si="17"/>
        <v>4.6959297720001647</v>
      </c>
      <c r="G411" s="115" t="str">
        <f t="shared" si="18"/>
        <v/>
      </c>
      <c r="H411" s="120"/>
      <c r="I411" s="120"/>
      <c r="J411" s="109"/>
      <c r="K411" s="109"/>
      <c r="L411" s="109"/>
      <c r="M411" s="109"/>
      <c r="N411" s="109"/>
      <c r="O411" s="109"/>
    </row>
    <row r="412" spans="3:15" ht="11.25" customHeight="1">
      <c r="C412" s="94">
        <v>42675</v>
      </c>
      <c r="D412" s="91">
        <v>18.994564302000391</v>
      </c>
      <c r="E412" s="91">
        <v>91.226947198273336</v>
      </c>
      <c r="F412" s="95">
        <f t="shared" si="17"/>
        <v>18.994564302000391</v>
      </c>
      <c r="G412" s="115" t="str">
        <f t="shared" si="18"/>
        <v/>
      </c>
      <c r="H412" s="120"/>
      <c r="I412" s="119"/>
      <c r="J412" s="109"/>
      <c r="K412" s="109"/>
      <c r="L412" s="109"/>
      <c r="M412" s="109"/>
      <c r="N412" s="109"/>
      <c r="O412" s="109"/>
    </row>
    <row r="413" spans="3:15" ht="11.25" customHeight="1">
      <c r="C413" s="94">
        <v>42676</v>
      </c>
      <c r="D413" s="91">
        <v>22.263970957999248</v>
      </c>
      <c r="E413" s="91">
        <v>91.226947198273336</v>
      </c>
      <c r="F413" s="95">
        <f t="shared" si="17"/>
        <v>22.263970957999248</v>
      </c>
      <c r="G413" s="115" t="str">
        <f t="shared" si="18"/>
        <v/>
      </c>
      <c r="H413" s="120"/>
      <c r="I413" s="120"/>
      <c r="J413" s="109"/>
      <c r="K413" s="109"/>
      <c r="L413" s="109"/>
      <c r="M413" s="109"/>
      <c r="N413" s="109"/>
      <c r="O413" s="109"/>
    </row>
    <row r="414" spans="3:15" ht="11.25" customHeight="1">
      <c r="C414" s="94">
        <v>42677</v>
      </c>
      <c r="D414" s="91">
        <v>23.433421348000177</v>
      </c>
      <c r="E414" s="91">
        <v>91.226947198273336</v>
      </c>
      <c r="F414" s="95">
        <f t="shared" si="17"/>
        <v>23.433421348000177</v>
      </c>
      <c r="G414" s="115" t="str">
        <f t="shared" si="18"/>
        <v/>
      </c>
      <c r="H414" s="120"/>
      <c r="I414" s="120"/>
      <c r="J414" s="109"/>
      <c r="K414" s="109"/>
      <c r="L414" s="109"/>
      <c r="M414" s="109"/>
      <c r="N414" s="109"/>
      <c r="O414" s="109"/>
    </row>
    <row r="415" spans="3:15" ht="11.25" customHeight="1">
      <c r="C415" s="94">
        <v>42678</v>
      </c>
      <c r="D415" s="91">
        <v>23.772176080000129</v>
      </c>
      <c r="E415" s="91">
        <v>91.226947198273336</v>
      </c>
      <c r="F415" s="95">
        <f t="shared" si="17"/>
        <v>23.772176080000129</v>
      </c>
      <c r="G415" s="115" t="str">
        <f t="shared" si="18"/>
        <v/>
      </c>
      <c r="H415" s="120"/>
      <c r="I415" s="120"/>
      <c r="J415" s="109"/>
      <c r="K415" s="109"/>
      <c r="L415" s="109"/>
      <c r="M415" s="109"/>
      <c r="N415" s="109"/>
      <c r="O415" s="109"/>
    </row>
    <row r="416" spans="3:15" ht="11.25" customHeight="1">
      <c r="C416" s="94">
        <v>42679</v>
      </c>
      <c r="D416" s="91">
        <v>50.162594371999567</v>
      </c>
      <c r="E416" s="91">
        <v>91.226947198273336</v>
      </c>
      <c r="F416" s="95">
        <f t="shared" si="17"/>
        <v>50.162594371999567</v>
      </c>
      <c r="G416" s="115" t="str">
        <f t="shared" si="18"/>
        <v/>
      </c>
      <c r="H416" s="120"/>
      <c r="I416" s="120"/>
      <c r="J416" s="109"/>
      <c r="K416" s="109"/>
      <c r="L416" s="109"/>
      <c r="M416" s="109"/>
      <c r="N416" s="109"/>
      <c r="O416" s="109"/>
    </row>
    <row r="417" spans="2:15" ht="11.25" customHeight="1">
      <c r="C417" s="94">
        <v>42680</v>
      </c>
      <c r="D417" s="91">
        <v>55.572671170000433</v>
      </c>
      <c r="E417" s="91">
        <v>91.226947198273336</v>
      </c>
      <c r="F417" s="95">
        <f t="shared" si="17"/>
        <v>55.572671170000433</v>
      </c>
      <c r="G417" s="115" t="str">
        <f t="shared" si="18"/>
        <v/>
      </c>
      <c r="H417" s="120"/>
      <c r="I417" s="120"/>
      <c r="J417" s="109"/>
      <c r="K417" s="109"/>
      <c r="L417" s="109"/>
      <c r="M417" s="109"/>
      <c r="N417" s="109"/>
      <c r="O417" s="109"/>
    </row>
    <row r="418" spans="2:15" ht="11.25" customHeight="1">
      <c r="C418" s="94">
        <v>42681</v>
      </c>
      <c r="D418" s="91">
        <v>57.047680662000019</v>
      </c>
      <c r="E418" s="91">
        <v>91.226947198273336</v>
      </c>
      <c r="F418" s="95">
        <f t="shared" si="17"/>
        <v>57.047680662000019</v>
      </c>
      <c r="G418" s="115" t="str">
        <f t="shared" si="18"/>
        <v/>
      </c>
      <c r="H418" s="120"/>
      <c r="I418" s="120"/>
      <c r="J418" s="109"/>
      <c r="K418" s="109"/>
      <c r="L418" s="109"/>
      <c r="M418" s="109"/>
      <c r="N418" s="109"/>
      <c r="O418" s="109"/>
    </row>
    <row r="419" spans="2:15" ht="11.25" customHeight="1">
      <c r="C419" s="94">
        <v>42682</v>
      </c>
      <c r="D419" s="91">
        <v>32.352275134000166</v>
      </c>
      <c r="E419" s="91">
        <v>91.226947198273336</v>
      </c>
      <c r="F419" s="95">
        <f t="shared" si="17"/>
        <v>32.352275134000166</v>
      </c>
      <c r="G419" s="115" t="str">
        <f t="shared" si="18"/>
        <v/>
      </c>
      <c r="H419" s="120"/>
      <c r="I419" s="120"/>
      <c r="J419" s="109"/>
      <c r="K419" s="109"/>
      <c r="L419" s="109"/>
      <c r="M419" s="109"/>
      <c r="N419" s="109"/>
      <c r="O419" s="109"/>
    </row>
    <row r="420" spans="2:15" ht="11.25" customHeight="1">
      <c r="C420" s="94">
        <v>42683</v>
      </c>
      <c r="D420" s="91">
        <v>40.15790319199953</v>
      </c>
      <c r="E420" s="91">
        <v>91.226947198273336</v>
      </c>
      <c r="F420" s="95">
        <f t="shared" si="17"/>
        <v>40.15790319199953</v>
      </c>
      <c r="G420" s="115" t="str">
        <f t="shared" si="18"/>
        <v/>
      </c>
      <c r="H420" s="120"/>
      <c r="I420" s="120"/>
      <c r="J420" s="109"/>
      <c r="K420" s="109"/>
      <c r="L420" s="109"/>
      <c r="M420" s="109"/>
      <c r="N420" s="109"/>
      <c r="O420" s="109"/>
    </row>
    <row r="421" spans="2:15" ht="11.25" customHeight="1">
      <c r="C421" s="94">
        <v>42684</v>
      </c>
      <c r="D421" s="91">
        <v>32.603894671999917</v>
      </c>
      <c r="E421" s="91">
        <v>91.226947198273336</v>
      </c>
      <c r="F421" s="95">
        <f t="shared" si="17"/>
        <v>32.603894671999917</v>
      </c>
      <c r="G421" s="115" t="str">
        <f t="shared" si="18"/>
        <v/>
      </c>
      <c r="H421" s="120"/>
      <c r="I421" s="120"/>
      <c r="J421" s="109"/>
      <c r="K421" s="109"/>
      <c r="L421" s="109"/>
      <c r="M421" s="109"/>
      <c r="N421" s="109"/>
      <c r="O421" s="109"/>
    </row>
    <row r="422" spans="2:15" ht="11.25" customHeight="1">
      <c r="C422" s="94">
        <v>42685</v>
      </c>
      <c r="D422" s="91">
        <v>31.803217134000786</v>
      </c>
      <c r="E422" s="91">
        <v>91.226947198273336</v>
      </c>
      <c r="F422" s="95">
        <f t="shared" si="17"/>
        <v>31.803217134000786</v>
      </c>
      <c r="G422" s="115" t="str">
        <f t="shared" si="18"/>
        <v/>
      </c>
      <c r="H422" s="120"/>
      <c r="I422" s="120"/>
      <c r="J422" s="109"/>
      <c r="K422" s="109"/>
      <c r="L422" s="109"/>
      <c r="M422" s="109"/>
      <c r="N422" s="109"/>
      <c r="O422" s="109"/>
    </row>
    <row r="423" spans="2:15" ht="11.25" customHeight="1">
      <c r="C423" s="94">
        <v>42686</v>
      </c>
      <c r="D423" s="91">
        <v>31.685026899999873</v>
      </c>
      <c r="E423" s="91">
        <v>91.226947198273336</v>
      </c>
      <c r="F423" s="95">
        <f t="shared" si="17"/>
        <v>31.685026899999873</v>
      </c>
      <c r="G423" s="115" t="str">
        <f t="shared" si="18"/>
        <v/>
      </c>
      <c r="H423" s="120"/>
      <c r="I423" s="120"/>
      <c r="J423" s="109"/>
      <c r="K423" s="109"/>
      <c r="L423" s="109"/>
      <c r="M423" s="109"/>
      <c r="N423" s="109"/>
      <c r="O423" s="109"/>
    </row>
    <row r="424" spans="2:15" ht="11.25" customHeight="1">
      <c r="C424" s="94">
        <v>42687</v>
      </c>
      <c r="D424" s="91">
        <v>37.545639041999451</v>
      </c>
      <c r="E424" s="91">
        <v>91.226947198273336</v>
      </c>
      <c r="F424" s="95">
        <f t="shared" si="17"/>
        <v>37.545639041999451</v>
      </c>
      <c r="G424" s="115" t="str">
        <f t="shared" si="18"/>
        <v/>
      </c>
      <c r="H424" s="120"/>
      <c r="I424" s="120"/>
      <c r="J424" s="109"/>
      <c r="K424" s="109"/>
      <c r="L424" s="109"/>
      <c r="M424" s="109"/>
      <c r="N424" s="109"/>
      <c r="O424" s="109"/>
    </row>
    <row r="425" spans="2:15" ht="11.25" customHeight="1">
      <c r="B425" s="54" t="s">
        <v>27</v>
      </c>
      <c r="C425" s="94">
        <v>42688</v>
      </c>
      <c r="D425" s="91">
        <v>46.763524862000317</v>
      </c>
      <c r="E425" s="91">
        <v>91.226947198273336</v>
      </c>
      <c r="F425" s="95">
        <f t="shared" si="17"/>
        <v>46.763524862000317</v>
      </c>
      <c r="G425" s="115" t="str">
        <f t="shared" si="18"/>
        <v/>
      </c>
      <c r="H425" s="116"/>
      <c r="I425" s="119"/>
      <c r="J425" s="109"/>
      <c r="K425" s="109"/>
      <c r="L425" s="109"/>
      <c r="M425" s="109"/>
      <c r="N425" s="109"/>
      <c r="O425" s="109"/>
    </row>
    <row r="426" spans="2:15" ht="11.25" customHeight="1">
      <c r="C426" s="94">
        <v>42689</v>
      </c>
      <c r="D426" s="91">
        <v>30.371582161999957</v>
      </c>
      <c r="E426" s="91">
        <v>91.226947198273336</v>
      </c>
      <c r="F426" s="95">
        <f t="shared" si="17"/>
        <v>30.371582161999957</v>
      </c>
      <c r="G426" s="115" t="str">
        <f t="shared" si="18"/>
        <v/>
      </c>
      <c r="H426" s="120"/>
      <c r="I426" s="120"/>
      <c r="J426" s="109"/>
      <c r="K426" s="109"/>
      <c r="L426" s="109"/>
      <c r="M426" s="109"/>
      <c r="N426" s="109"/>
      <c r="O426" s="109"/>
    </row>
    <row r="427" spans="2:15" ht="11.25" customHeight="1">
      <c r="C427" s="94">
        <v>42690</v>
      </c>
      <c r="D427" s="91">
        <v>23.562229924000171</v>
      </c>
      <c r="E427" s="91">
        <v>91.226947198273336</v>
      </c>
      <c r="F427" s="95">
        <f t="shared" ref="F427:F490" si="19">IF(D427&gt;E427,E427,D427)</f>
        <v>23.562229924000171</v>
      </c>
      <c r="G427" s="115" t="str">
        <f t="shared" ref="G427:G490" si="20">IF(C427=DATE(YEAR(C427),12,31),600,"")</f>
        <v/>
      </c>
      <c r="H427" s="120"/>
      <c r="I427" s="120"/>
      <c r="J427" s="109"/>
      <c r="K427" s="109"/>
      <c r="L427" s="109"/>
      <c r="M427" s="109"/>
      <c r="N427" s="109"/>
      <c r="O427" s="109"/>
    </row>
    <row r="428" spans="2:15" ht="11.25" customHeight="1">
      <c r="C428" s="94">
        <v>42691</v>
      </c>
      <c r="D428" s="91">
        <v>26.495131319999636</v>
      </c>
      <c r="E428" s="91">
        <v>91.226947198273336</v>
      </c>
      <c r="F428" s="95">
        <f t="shared" si="19"/>
        <v>26.495131319999636</v>
      </c>
      <c r="G428" s="115" t="str">
        <f t="shared" si="20"/>
        <v/>
      </c>
      <c r="H428" s="120"/>
      <c r="I428" s="120"/>
      <c r="J428" s="109"/>
      <c r="K428" s="109"/>
      <c r="L428" s="109"/>
      <c r="M428" s="109"/>
      <c r="N428" s="109"/>
      <c r="O428" s="109"/>
    </row>
    <row r="429" spans="2:15" ht="11.25" customHeight="1">
      <c r="C429" s="94">
        <v>42692</v>
      </c>
      <c r="D429" s="91">
        <v>36.166924652000205</v>
      </c>
      <c r="E429" s="91">
        <v>91.226947198273336</v>
      </c>
      <c r="F429" s="95">
        <f t="shared" si="19"/>
        <v>36.166924652000205</v>
      </c>
      <c r="G429" s="115" t="str">
        <f t="shared" si="20"/>
        <v/>
      </c>
      <c r="H429" s="120"/>
      <c r="I429" s="120"/>
      <c r="J429" s="109"/>
      <c r="K429" s="109"/>
      <c r="L429" s="109"/>
      <c r="M429" s="109"/>
      <c r="N429" s="109"/>
      <c r="O429" s="109"/>
    </row>
    <row r="430" spans="2:15" ht="11.25" customHeight="1">
      <c r="C430" s="94">
        <v>42693</v>
      </c>
      <c r="D430" s="91">
        <v>31.586358840000351</v>
      </c>
      <c r="E430" s="91">
        <v>91.226947198273336</v>
      </c>
      <c r="F430" s="95">
        <f t="shared" si="19"/>
        <v>31.586358840000351</v>
      </c>
      <c r="G430" s="115" t="str">
        <f t="shared" si="20"/>
        <v/>
      </c>
      <c r="H430" s="120"/>
      <c r="I430" s="120"/>
      <c r="J430" s="109"/>
      <c r="K430" s="109"/>
      <c r="L430" s="109"/>
      <c r="M430" s="109"/>
      <c r="N430" s="109"/>
      <c r="O430" s="109"/>
    </row>
    <row r="431" spans="2:15" ht="11.25" customHeight="1">
      <c r="C431" s="94">
        <v>42694</v>
      </c>
      <c r="D431" s="91">
        <v>57.140054563999449</v>
      </c>
      <c r="E431" s="91">
        <v>91.226947198273336</v>
      </c>
      <c r="F431" s="95">
        <f t="shared" si="19"/>
        <v>57.140054563999449</v>
      </c>
      <c r="G431" s="115" t="str">
        <f t="shared" si="20"/>
        <v/>
      </c>
      <c r="H431" s="120"/>
      <c r="I431" s="120"/>
      <c r="J431" s="109"/>
      <c r="K431" s="109"/>
      <c r="L431" s="109"/>
      <c r="M431" s="109"/>
      <c r="N431" s="109"/>
      <c r="O431" s="109"/>
    </row>
    <row r="432" spans="2:15" ht="11.25" customHeight="1">
      <c r="C432" s="94">
        <v>42695</v>
      </c>
      <c r="D432" s="91">
        <v>62.448104028000323</v>
      </c>
      <c r="E432" s="91">
        <v>91.226947198273336</v>
      </c>
      <c r="F432" s="95">
        <f t="shared" si="19"/>
        <v>62.448104028000323</v>
      </c>
      <c r="G432" s="115" t="str">
        <f t="shared" si="20"/>
        <v/>
      </c>
      <c r="H432" s="120"/>
      <c r="I432" s="120"/>
      <c r="J432" s="109"/>
      <c r="K432" s="109"/>
      <c r="L432" s="109"/>
      <c r="M432" s="109"/>
      <c r="N432" s="109"/>
      <c r="O432" s="109"/>
    </row>
    <row r="433" spans="3:15" ht="11.25" customHeight="1">
      <c r="C433" s="94">
        <v>42696</v>
      </c>
      <c r="D433" s="91">
        <v>84.701100879999828</v>
      </c>
      <c r="E433" s="91">
        <v>91.226947198273336</v>
      </c>
      <c r="F433" s="95">
        <f t="shared" si="19"/>
        <v>84.701100879999828</v>
      </c>
      <c r="G433" s="115" t="str">
        <f t="shared" si="20"/>
        <v/>
      </c>
      <c r="H433" s="120"/>
      <c r="I433" s="120"/>
      <c r="J433" s="109"/>
      <c r="K433" s="109"/>
      <c r="L433" s="109"/>
      <c r="M433" s="109"/>
      <c r="N433" s="109"/>
      <c r="O433" s="109"/>
    </row>
    <row r="434" spans="3:15" ht="11.25" customHeight="1">
      <c r="C434" s="94">
        <v>42697</v>
      </c>
      <c r="D434" s="91">
        <v>84.184451541999863</v>
      </c>
      <c r="E434" s="91">
        <v>91.226947198273336</v>
      </c>
      <c r="F434" s="95">
        <f t="shared" si="19"/>
        <v>84.184451541999863</v>
      </c>
      <c r="G434" s="115" t="str">
        <f t="shared" si="20"/>
        <v/>
      </c>
      <c r="H434" s="120"/>
      <c r="I434" s="120"/>
      <c r="J434" s="109"/>
      <c r="K434" s="109"/>
      <c r="L434" s="109"/>
      <c r="M434" s="109"/>
      <c r="N434" s="109"/>
      <c r="O434" s="109"/>
    </row>
    <row r="435" spans="3:15" ht="11.25" customHeight="1">
      <c r="C435" s="94">
        <v>42698</v>
      </c>
      <c r="D435" s="91">
        <v>118.47593227200066</v>
      </c>
      <c r="E435" s="91">
        <v>91.226947198273336</v>
      </c>
      <c r="F435" s="95">
        <f t="shared" si="19"/>
        <v>91.226947198273336</v>
      </c>
      <c r="G435" s="115" t="str">
        <f t="shared" si="20"/>
        <v/>
      </c>
      <c r="H435" s="120"/>
      <c r="I435" s="120"/>
      <c r="J435" s="109"/>
      <c r="K435" s="109"/>
      <c r="L435" s="109"/>
      <c r="M435" s="109"/>
      <c r="N435" s="109"/>
      <c r="O435" s="109"/>
    </row>
    <row r="436" spans="3:15" ht="11.25" customHeight="1">
      <c r="C436" s="94">
        <v>42699</v>
      </c>
      <c r="D436" s="91">
        <v>121.03218257199967</v>
      </c>
      <c r="E436" s="91">
        <v>91.226947198273336</v>
      </c>
      <c r="F436" s="95">
        <f t="shared" si="19"/>
        <v>91.226947198273336</v>
      </c>
      <c r="G436" s="115" t="str">
        <f t="shared" si="20"/>
        <v/>
      </c>
      <c r="H436" s="120"/>
      <c r="I436" s="120"/>
      <c r="J436" s="109"/>
      <c r="K436" s="109"/>
      <c r="L436" s="109"/>
      <c r="M436" s="109"/>
      <c r="N436" s="109"/>
      <c r="O436" s="109"/>
    </row>
    <row r="437" spans="3:15" ht="11.25" customHeight="1">
      <c r="C437" s="94">
        <v>42700</v>
      </c>
      <c r="D437" s="91">
        <v>85.601007070000023</v>
      </c>
      <c r="E437" s="91">
        <v>91.226947198273336</v>
      </c>
      <c r="F437" s="95">
        <f t="shared" si="19"/>
        <v>85.601007070000023</v>
      </c>
      <c r="G437" s="115" t="str">
        <f t="shared" si="20"/>
        <v/>
      </c>
      <c r="H437" s="120"/>
      <c r="I437" s="120"/>
      <c r="J437" s="109"/>
      <c r="K437" s="109"/>
      <c r="L437" s="109"/>
      <c r="M437" s="109"/>
      <c r="N437" s="109"/>
      <c r="O437" s="109"/>
    </row>
    <row r="438" spans="3:15" ht="11.25" customHeight="1">
      <c r="C438" s="94">
        <v>42701</v>
      </c>
      <c r="D438" s="91">
        <v>94.870297829999885</v>
      </c>
      <c r="E438" s="91">
        <v>91.226947198273336</v>
      </c>
      <c r="F438" s="95">
        <f t="shared" si="19"/>
        <v>91.226947198273336</v>
      </c>
      <c r="G438" s="115" t="str">
        <f t="shared" si="20"/>
        <v/>
      </c>
      <c r="H438" s="120"/>
      <c r="I438" s="120"/>
      <c r="J438" s="109"/>
      <c r="K438" s="109"/>
      <c r="L438" s="109"/>
      <c r="M438" s="109"/>
      <c r="N438" s="109"/>
      <c r="O438" s="109"/>
    </row>
    <row r="439" spans="3:15" ht="11.25" customHeight="1">
      <c r="C439" s="94">
        <v>42702</v>
      </c>
      <c r="D439" s="91">
        <v>95.705455775999638</v>
      </c>
      <c r="E439" s="91">
        <v>91.226947198273336</v>
      </c>
      <c r="F439" s="95">
        <f t="shared" si="19"/>
        <v>91.226947198273336</v>
      </c>
      <c r="G439" s="115" t="str">
        <f t="shared" si="20"/>
        <v/>
      </c>
      <c r="H439" s="120"/>
      <c r="I439" s="120"/>
      <c r="J439" s="109"/>
      <c r="K439" s="109"/>
      <c r="L439" s="109"/>
      <c r="M439" s="109"/>
      <c r="N439" s="109"/>
      <c r="O439" s="109"/>
    </row>
    <row r="440" spans="3:15" ht="11.25" customHeight="1">
      <c r="C440" s="94">
        <v>42703</v>
      </c>
      <c r="D440" s="91">
        <v>77.264224762000566</v>
      </c>
      <c r="E440" s="91">
        <v>91.226947198273336</v>
      </c>
      <c r="F440" s="95">
        <f t="shared" si="19"/>
        <v>77.264224762000566</v>
      </c>
      <c r="G440" s="115" t="str">
        <f t="shared" si="20"/>
        <v/>
      </c>
      <c r="H440" s="118"/>
      <c r="I440" s="119"/>
      <c r="J440" s="109"/>
      <c r="K440" s="109"/>
      <c r="L440" s="109"/>
      <c r="M440" s="109"/>
      <c r="N440" s="109"/>
      <c r="O440" s="109"/>
    </row>
    <row r="441" spans="3:15" ht="11.25" customHeight="1">
      <c r="C441" s="94">
        <v>42704</v>
      </c>
      <c r="D441" s="91">
        <v>58.350242195999805</v>
      </c>
      <c r="E441" s="91">
        <v>91.226947198273336</v>
      </c>
      <c r="F441" s="95">
        <f t="shared" si="19"/>
        <v>58.350242195999805</v>
      </c>
      <c r="G441" s="115" t="str">
        <f t="shared" si="20"/>
        <v/>
      </c>
      <c r="H441" s="120"/>
      <c r="I441" s="120"/>
      <c r="J441" s="109"/>
      <c r="K441" s="109"/>
      <c r="L441" s="109"/>
      <c r="M441" s="109"/>
      <c r="N441" s="109"/>
      <c r="O441" s="109"/>
    </row>
    <row r="442" spans="3:15" ht="11.25" customHeight="1">
      <c r="C442" s="94">
        <v>42705</v>
      </c>
      <c r="D442" s="91">
        <v>55.917810288000069</v>
      </c>
      <c r="E442" s="91">
        <v>120.52069846150647</v>
      </c>
      <c r="F442" s="95">
        <f t="shared" si="19"/>
        <v>55.917810288000069</v>
      </c>
      <c r="G442" s="115" t="str">
        <f t="shared" si="20"/>
        <v/>
      </c>
      <c r="H442" s="120"/>
      <c r="I442" s="120"/>
      <c r="J442" s="109"/>
      <c r="K442" s="109"/>
      <c r="L442" s="109"/>
      <c r="M442" s="109"/>
      <c r="N442" s="109"/>
      <c r="O442" s="109"/>
    </row>
    <row r="443" spans="3:15" ht="11.25" customHeight="1">
      <c r="C443" s="94">
        <v>42706</v>
      </c>
      <c r="D443" s="91">
        <v>62.627695123999949</v>
      </c>
      <c r="E443" s="91">
        <v>120.52069846150647</v>
      </c>
      <c r="F443" s="95">
        <f t="shared" si="19"/>
        <v>62.627695123999949</v>
      </c>
      <c r="G443" s="115" t="str">
        <f t="shared" si="20"/>
        <v/>
      </c>
      <c r="H443" s="120"/>
      <c r="I443" s="120"/>
      <c r="J443" s="109"/>
      <c r="K443" s="109"/>
      <c r="L443" s="109"/>
      <c r="M443" s="109"/>
      <c r="N443" s="109"/>
      <c r="O443" s="109"/>
    </row>
    <row r="444" spans="3:15" ht="11.25" customHeight="1">
      <c r="C444" s="94">
        <v>42707</v>
      </c>
      <c r="D444" s="91">
        <v>51.575208812000056</v>
      </c>
      <c r="E444" s="91">
        <v>120.52069846150647</v>
      </c>
      <c r="F444" s="95">
        <f t="shared" si="19"/>
        <v>51.575208812000056</v>
      </c>
      <c r="G444" s="115" t="str">
        <f t="shared" si="20"/>
        <v/>
      </c>
      <c r="H444" s="120"/>
      <c r="I444" s="120"/>
      <c r="J444" s="109"/>
      <c r="K444" s="109"/>
      <c r="L444" s="109"/>
      <c r="M444" s="109"/>
      <c r="N444" s="109"/>
      <c r="O444" s="109"/>
    </row>
    <row r="445" spans="3:15" ht="11.25" customHeight="1">
      <c r="C445" s="94">
        <v>42708</v>
      </c>
      <c r="D445" s="91">
        <v>83.050787764000134</v>
      </c>
      <c r="E445" s="91">
        <v>120.52069846150647</v>
      </c>
      <c r="F445" s="95">
        <f t="shared" si="19"/>
        <v>83.050787764000134</v>
      </c>
      <c r="G445" s="115" t="str">
        <f t="shared" si="20"/>
        <v/>
      </c>
      <c r="H445" s="120"/>
      <c r="I445" s="120"/>
      <c r="J445" s="109"/>
      <c r="K445" s="109"/>
      <c r="L445" s="109"/>
      <c r="M445" s="109"/>
      <c r="N445" s="109"/>
      <c r="O445" s="109"/>
    </row>
    <row r="446" spans="3:15" ht="11.25" customHeight="1">
      <c r="C446" s="94">
        <v>42709</v>
      </c>
      <c r="D446" s="91">
        <v>66.52171095199941</v>
      </c>
      <c r="E446" s="91">
        <v>120.52069846150647</v>
      </c>
      <c r="F446" s="95">
        <f t="shared" si="19"/>
        <v>66.52171095199941</v>
      </c>
      <c r="G446" s="115" t="str">
        <f t="shared" si="20"/>
        <v/>
      </c>
      <c r="H446" s="120"/>
      <c r="I446" s="120"/>
      <c r="J446" s="109"/>
      <c r="K446" s="109"/>
      <c r="L446" s="109"/>
      <c r="M446" s="109"/>
      <c r="N446" s="109"/>
      <c r="O446" s="109"/>
    </row>
    <row r="447" spans="3:15" ht="11.25" customHeight="1">
      <c r="C447" s="94">
        <v>42710</v>
      </c>
      <c r="D447" s="91">
        <v>45.067281540000316</v>
      </c>
      <c r="E447" s="91">
        <v>120.52069846150647</v>
      </c>
      <c r="F447" s="95">
        <f t="shared" si="19"/>
        <v>45.067281540000316</v>
      </c>
      <c r="G447" s="115" t="str">
        <f t="shared" si="20"/>
        <v/>
      </c>
      <c r="H447" s="120"/>
      <c r="I447" s="120"/>
      <c r="J447" s="109"/>
      <c r="K447" s="109"/>
      <c r="L447" s="109"/>
      <c r="M447" s="109"/>
      <c r="N447" s="109"/>
      <c r="O447" s="109"/>
    </row>
    <row r="448" spans="3:15" ht="11.25" customHeight="1">
      <c r="C448" s="94">
        <v>42711</v>
      </c>
      <c r="D448" s="91">
        <v>50.553707902000241</v>
      </c>
      <c r="E448" s="91">
        <v>120.52069846150647</v>
      </c>
      <c r="F448" s="95">
        <f t="shared" si="19"/>
        <v>50.553707902000241</v>
      </c>
      <c r="G448" s="115" t="str">
        <f t="shared" si="20"/>
        <v/>
      </c>
      <c r="H448" s="120"/>
      <c r="I448" s="120"/>
      <c r="J448" s="109"/>
      <c r="K448" s="109"/>
      <c r="L448" s="109"/>
      <c r="M448" s="109"/>
      <c r="N448" s="109"/>
      <c r="O448" s="109"/>
    </row>
    <row r="449" spans="2:15" ht="11.25" customHeight="1">
      <c r="C449" s="94">
        <v>42712</v>
      </c>
      <c r="D449" s="91">
        <v>58.335247609999371</v>
      </c>
      <c r="E449" s="91">
        <v>120.52069846150647</v>
      </c>
      <c r="F449" s="95">
        <f t="shared" si="19"/>
        <v>58.335247609999371</v>
      </c>
      <c r="G449" s="115" t="str">
        <f t="shared" si="20"/>
        <v/>
      </c>
      <c r="H449" s="120"/>
      <c r="I449" s="120"/>
      <c r="J449" s="109"/>
      <c r="K449" s="109"/>
      <c r="L449" s="109"/>
      <c r="M449" s="109"/>
      <c r="N449" s="109"/>
      <c r="O449" s="109"/>
    </row>
    <row r="450" spans="2:15" ht="11.25" customHeight="1">
      <c r="C450" s="94">
        <v>42713</v>
      </c>
      <c r="D450" s="91">
        <v>55.737483928000728</v>
      </c>
      <c r="E450" s="91">
        <v>120.52069846150647</v>
      </c>
      <c r="F450" s="95">
        <f t="shared" si="19"/>
        <v>55.737483928000728</v>
      </c>
      <c r="G450" s="115" t="str">
        <f t="shared" si="20"/>
        <v/>
      </c>
      <c r="H450" s="120"/>
      <c r="I450" s="120"/>
      <c r="J450" s="109"/>
      <c r="K450" s="109"/>
      <c r="L450" s="109"/>
      <c r="M450" s="109"/>
      <c r="N450" s="109"/>
      <c r="O450" s="109"/>
    </row>
    <row r="451" spans="2:15" ht="11.25" customHeight="1">
      <c r="C451" s="94">
        <v>42714</v>
      </c>
      <c r="D451" s="91">
        <v>31.227641003999612</v>
      </c>
      <c r="E451" s="91">
        <v>120.52069846150647</v>
      </c>
      <c r="F451" s="95">
        <f t="shared" si="19"/>
        <v>31.227641003999612</v>
      </c>
      <c r="G451" s="115" t="str">
        <f t="shared" si="20"/>
        <v/>
      </c>
      <c r="H451" s="120"/>
      <c r="I451" s="120"/>
      <c r="J451" s="109"/>
      <c r="K451" s="109"/>
      <c r="L451" s="109"/>
      <c r="M451" s="109"/>
      <c r="N451" s="109"/>
      <c r="O451" s="109"/>
    </row>
    <row r="452" spans="2:15" ht="11.25" customHeight="1">
      <c r="C452" s="94">
        <v>42715</v>
      </c>
      <c r="D452" s="91">
        <v>40.776886473999703</v>
      </c>
      <c r="E452" s="91">
        <v>120.52069846150647</v>
      </c>
      <c r="F452" s="95">
        <f t="shared" si="19"/>
        <v>40.776886473999703</v>
      </c>
      <c r="G452" s="115" t="str">
        <f t="shared" si="20"/>
        <v/>
      </c>
      <c r="H452" s="120"/>
      <c r="I452" s="120"/>
      <c r="J452" s="109"/>
      <c r="K452" s="109"/>
      <c r="L452" s="109"/>
      <c r="M452" s="109"/>
      <c r="N452" s="109"/>
      <c r="O452" s="109"/>
    </row>
    <row r="453" spans="2:15" ht="11.25" customHeight="1">
      <c r="C453" s="94">
        <v>42716</v>
      </c>
      <c r="D453" s="91">
        <v>31.950097241999895</v>
      </c>
      <c r="E453" s="91">
        <v>120.52069846150647</v>
      </c>
      <c r="F453" s="95">
        <f t="shared" si="19"/>
        <v>31.950097241999895</v>
      </c>
      <c r="G453" s="115" t="str">
        <f t="shared" si="20"/>
        <v/>
      </c>
      <c r="H453" s="120"/>
      <c r="I453" s="120"/>
      <c r="J453" s="109"/>
      <c r="K453" s="109"/>
      <c r="L453" s="109"/>
      <c r="M453" s="109"/>
      <c r="N453" s="109"/>
      <c r="O453" s="109"/>
    </row>
    <row r="454" spans="2:15" ht="11.25" customHeight="1">
      <c r="C454" s="94">
        <v>42717</v>
      </c>
      <c r="D454" s="91">
        <v>37.451818170000458</v>
      </c>
      <c r="E454" s="91">
        <v>120.52069846150647</v>
      </c>
      <c r="F454" s="95">
        <f t="shared" si="19"/>
        <v>37.451818170000458</v>
      </c>
      <c r="G454" s="115" t="str">
        <f t="shared" si="20"/>
        <v/>
      </c>
      <c r="H454" s="120"/>
      <c r="I454" s="120"/>
      <c r="J454" s="109"/>
      <c r="K454" s="109"/>
      <c r="L454" s="109"/>
      <c r="M454" s="109"/>
      <c r="N454" s="109"/>
      <c r="O454" s="109"/>
    </row>
    <row r="455" spans="2:15" ht="11.25" customHeight="1">
      <c r="B455" s="54" t="s">
        <v>28</v>
      </c>
      <c r="C455" s="94">
        <v>42718</v>
      </c>
      <c r="D455" s="91">
        <v>41.624828007999938</v>
      </c>
      <c r="E455" s="91">
        <v>120.52069846150647</v>
      </c>
      <c r="F455" s="95">
        <f t="shared" si="19"/>
        <v>41.624828007999938</v>
      </c>
      <c r="G455" s="115" t="str">
        <f t="shared" si="20"/>
        <v/>
      </c>
      <c r="H455" s="120"/>
      <c r="I455" s="120"/>
      <c r="J455" s="109"/>
      <c r="K455" s="109"/>
      <c r="L455" s="109"/>
      <c r="M455" s="109"/>
      <c r="N455" s="109"/>
      <c r="O455" s="109"/>
    </row>
    <row r="456" spans="2:15" ht="11.25" customHeight="1">
      <c r="C456" s="94">
        <v>42719</v>
      </c>
      <c r="D456" s="91">
        <v>48.038001639999976</v>
      </c>
      <c r="E456" s="91">
        <v>120.52069846150647</v>
      </c>
      <c r="F456" s="95">
        <f t="shared" si="19"/>
        <v>48.038001639999976</v>
      </c>
      <c r="G456" s="115" t="str">
        <f t="shared" si="20"/>
        <v/>
      </c>
      <c r="H456" s="116"/>
      <c r="I456" s="119"/>
      <c r="J456" s="109"/>
      <c r="K456" s="109"/>
      <c r="L456" s="109"/>
      <c r="M456" s="109"/>
      <c r="N456" s="109"/>
      <c r="O456" s="109"/>
    </row>
    <row r="457" spans="2:15" ht="11.25" customHeight="1">
      <c r="C457" s="94">
        <v>42720</v>
      </c>
      <c r="D457" s="91">
        <v>63.340275024000491</v>
      </c>
      <c r="E457" s="91">
        <v>120.52069846150647</v>
      </c>
      <c r="F457" s="95">
        <f t="shared" si="19"/>
        <v>63.340275024000491</v>
      </c>
      <c r="G457" s="115" t="str">
        <f t="shared" si="20"/>
        <v/>
      </c>
      <c r="H457" s="120"/>
      <c r="I457" s="120"/>
      <c r="J457" s="109"/>
      <c r="K457" s="109"/>
      <c r="L457" s="109"/>
      <c r="M457" s="109"/>
      <c r="N457" s="109"/>
      <c r="O457" s="109"/>
    </row>
    <row r="458" spans="2:15" ht="11.25" customHeight="1">
      <c r="C458" s="94">
        <v>42721</v>
      </c>
      <c r="D458" s="91">
        <v>55.310510459999279</v>
      </c>
      <c r="E458" s="91">
        <v>120.52069846150647</v>
      </c>
      <c r="F458" s="95">
        <f t="shared" si="19"/>
        <v>55.310510459999279</v>
      </c>
      <c r="G458" s="115" t="str">
        <f t="shared" si="20"/>
        <v/>
      </c>
      <c r="H458" s="120"/>
      <c r="I458" s="120"/>
      <c r="J458" s="109"/>
      <c r="K458" s="109"/>
      <c r="L458" s="109"/>
      <c r="M458" s="109"/>
      <c r="N458" s="109"/>
      <c r="O458" s="109"/>
    </row>
    <row r="459" spans="2:15" ht="11.25" customHeight="1">
      <c r="C459" s="94">
        <v>42722</v>
      </c>
      <c r="D459" s="91">
        <v>44.744729742000061</v>
      </c>
      <c r="E459" s="91">
        <v>120.52069846150647</v>
      </c>
      <c r="F459" s="95">
        <f t="shared" si="19"/>
        <v>44.744729742000061</v>
      </c>
      <c r="G459" s="115" t="str">
        <f t="shared" si="20"/>
        <v/>
      </c>
      <c r="H459" s="120"/>
      <c r="I459" s="120"/>
      <c r="J459" s="109"/>
      <c r="K459" s="109"/>
      <c r="L459" s="109"/>
      <c r="M459" s="109"/>
      <c r="N459" s="109"/>
      <c r="O459" s="109"/>
    </row>
    <row r="460" spans="2:15" ht="11.25" customHeight="1">
      <c r="C460" s="94">
        <v>42723</v>
      </c>
      <c r="D460" s="91">
        <v>57.029217060000192</v>
      </c>
      <c r="E460" s="91">
        <v>120.52069846150647</v>
      </c>
      <c r="F460" s="95">
        <f t="shared" si="19"/>
        <v>57.029217060000192</v>
      </c>
      <c r="G460" s="115" t="str">
        <f t="shared" si="20"/>
        <v/>
      </c>
      <c r="H460" s="120"/>
      <c r="I460" s="120"/>
      <c r="J460" s="109"/>
      <c r="K460" s="109"/>
      <c r="L460" s="109"/>
      <c r="M460" s="109"/>
      <c r="N460" s="109"/>
      <c r="O460" s="109"/>
    </row>
    <row r="461" spans="2:15" ht="11.25" customHeight="1">
      <c r="C461" s="94">
        <v>42724</v>
      </c>
      <c r="D461" s="91">
        <v>39.773584460000336</v>
      </c>
      <c r="E461" s="91">
        <v>120.52069846150647</v>
      </c>
      <c r="F461" s="95">
        <f t="shared" si="19"/>
        <v>39.773584460000336</v>
      </c>
      <c r="G461" s="115" t="str">
        <f t="shared" si="20"/>
        <v/>
      </c>
      <c r="H461" s="120"/>
      <c r="I461" s="120"/>
      <c r="J461" s="109"/>
      <c r="K461" s="109"/>
      <c r="L461" s="109"/>
      <c r="M461" s="109"/>
      <c r="N461" s="109"/>
      <c r="O461" s="109"/>
    </row>
    <row r="462" spans="2:15" ht="11.25" customHeight="1">
      <c r="C462" s="94">
        <v>42725</v>
      </c>
      <c r="D462" s="91">
        <v>41.930172235999905</v>
      </c>
      <c r="E462" s="91">
        <v>120.52069846150647</v>
      </c>
      <c r="F462" s="95">
        <f t="shared" si="19"/>
        <v>41.930172235999905</v>
      </c>
      <c r="G462" s="115" t="str">
        <f t="shared" si="20"/>
        <v/>
      </c>
      <c r="H462" s="120"/>
      <c r="I462" s="120"/>
      <c r="J462" s="109"/>
      <c r="K462" s="109"/>
      <c r="L462" s="109"/>
      <c r="M462" s="109"/>
      <c r="N462" s="109"/>
      <c r="O462" s="109"/>
    </row>
    <row r="463" spans="2:15" ht="11.25" customHeight="1">
      <c r="C463" s="94">
        <v>42726</v>
      </c>
      <c r="D463" s="91">
        <v>30.329201351999725</v>
      </c>
      <c r="E463" s="91">
        <v>120.52069846150647</v>
      </c>
      <c r="F463" s="95">
        <f t="shared" si="19"/>
        <v>30.329201351999725</v>
      </c>
      <c r="G463" s="115" t="str">
        <f t="shared" si="20"/>
        <v/>
      </c>
      <c r="H463" s="120"/>
      <c r="I463" s="120"/>
      <c r="J463" s="109"/>
      <c r="K463" s="109"/>
      <c r="L463" s="109"/>
      <c r="M463" s="109"/>
      <c r="N463" s="109"/>
      <c r="O463" s="109"/>
    </row>
    <row r="464" spans="2:15" ht="11.25" customHeight="1">
      <c r="C464" s="94">
        <v>42727</v>
      </c>
      <c r="D464" s="91">
        <v>34.893006088000256</v>
      </c>
      <c r="E464" s="91">
        <v>120.52069846150647</v>
      </c>
      <c r="F464" s="95">
        <f t="shared" si="19"/>
        <v>34.893006088000256</v>
      </c>
      <c r="G464" s="115" t="str">
        <f t="shared" si="20"/>
        <v/>
      </c>
      <c r="H464" s="120"/>
      <c r="I464" s="120"/>
      <c r="J464" s="109"/>
      <c r="K464" s="109"/>
      <c r="L464" s="109"/>
      <c r="M464" s="109"/>
      <c r="N464" s="109"/>
      <c r="O464" s="109"/>
    </row>
    <row r="465" spans="1:15" ht="11.25" customHeight="1">
      <c r="C465" s="94">
        <v>42728</v>
      </c>
      <c r="D465" s="91">
        <v>33.432834700000313</v>
      </c>
      <c r="E465" s="91">
        <v>120.52069846150647</v>
      </c>
      <c r="F465" s="95">
        <f t="shared" si="19"/>
        <v>33.432834700000313</v>
      </c>
      <c r="G465" s="115" t="str">
        <f t="shared" si="20"/>
        <v/>
      </c>
      <c r="H465" s="120"/>
      <c r="I465" s="120"/>
      <c r="J465" s="109"/>
      <c r="K465" s="109"/>
      <c r="L465" s="109"/>
      <c r="M465" s="109"/>
      <c r="N465" s="109"/>
      <c r="O465" s="109"/>
    </row>
    <row r="466" spans="1:15" ht="11.25" customHeight="1">
      <c r="C466" s="94">
        <v>42729</v>
      </c>
      <c r="D466" s="91">
        <v>42.20553948799914</v>
      </c>
      <c r="E466" s="91">
        <v>120.52069846150647</v>
      </c>
      <c r="F466" s="95">
        <f t="shared" si="19"/>
        <v>42.20553948799914</v>
      </c>
      <c r="G466" s="115" t="str">
        <f t="shared" si="20"/>
        <v/>
      </c>
      <c r="H466" s="120"/>
      <c r="I466" s="120"/>
      <c r="J466" s="109"/>
      <c r="K466" s="109"/>
      <c r="L466" s="109"/>
      <c r="M466" s="109"/>
      <c r="N466" s="109"/>
      <c r="O466" s="109"/>
    </row>
    <row r="467" spans="1:15" ht="11.25" customHeight="1">
      <c r="C467" s="94">
        <v>42730</v>
      </c>
      <c r="D467" s="91">
        <v>36.287628690000602</v>
      </c>
      <c r="E467" s="91">
        <v>120.52069846150647</v>
      </c>
      <c r="F467" s="95">
        <f t="shared" si="19"/>
        <v>36.287628690000602</v>
      </c>
      <c r="G467" s="115" t="str">
        <f t="shared" si="20"/>
        <v/>
      </c>
      <c r="H467" s="120"/>
      <c r="I467" s="120"/>
      <c r="J467" s="109"/>
      <c r="K467" s="109"/>
      <c r="L467" s="109"/>
      <c r="M467" s="109"/>
      <c r="N467" s="109"/>
      <c r="O467" s="109"/>
    </row>
    <row r="468" spans="1:15" ht="11.25" customHeight="1">
      <c r="C468" s="94">
        <v>42731</v>
      </c>
      <c r="D468" s="91">
        <v>39.67388838999991</v>
      </c>
      <c r="E468" s="91">
        <v>120.52069846150647</v>
      </c>
      <c r="F468" s="95">
        <f t="shared" si="19"/>
        <v>39.67388838999991</v>
      </c>
      <c r="G468" s="115" t="str">
        <f t="shared" si="20"/>
        <v/>
      </c>
      <c r="H468" s="120"/>
      <c r="I468" s="120"/>
      <c r="J468" s="109"/>
      <c r="K468" s="109"/>
      <c r="L468" s="109"/>
      <c r="M468" s="109"/>
      <c r="N468" s="109"/>
      <c r="O468" s="109"/>
    </row>
    <row r="469" spans="1:15" ht="11.25" customHeight="1">
      <c r="C469" s="94">
        <v>42732</v>
      </c>
      <c r="D469" s="91">
        <v>36.065398647999622</v>
      </c>
      <c r="E469" s="91">
        <v>120.52069846150647</v>
      </c>
      <c r="F469" s="95">
        <f t="shared" si="19"/>
        <v>36.065398647999622</v>
      </c>
      <c r="G469" s="115" t="str">
        <f t="shared" si="20"/>
        <v/>
      </c>
      <c r="H469" s="120"/>
      <c r="I469" s="120"/>
      <c r="J469" s="109"/>
      <c r="K469" s="109"/>
      <c r="L469" s="109"/>
      <c r="M469" s="109"/>
      <c r="N469" s="109"/>
      <c r="O469" s="109"/>
    </row>
    <row r="470" spans="1:15" ht="11.25" customHeight="1">
      <c r="C470" s="94">
        <v>42733</v>
      </c>
      <c r="D470" s="91">
        <v>7.9444240120001268</v>
      </c>
      <c r="E470" s="91">
        <v>120.52069846150647</v>
      </c>
      <c r="F470" s="95">
        <f t="shared" si="19"/>
        <v>7.9444240120001268</v>
      </c>
      <c r="G470" s="115" t="str">
        <f t="shared" si="20"/>
        <v/>
      </c>
      <c r="H470" s="118"/>
      <c r="I470" s="120"/>
      <c r="J470" s="109"/>
      <c r="K470" s="109"/>
      <c r="L470" s="109"/>
      <c r="M470" s="109"/>
      <c r="N470" s="109"/>
      <c r="O470" s="109"/>
    </row>
    <row r="471" spans="1:15" ht="11.25" customHeight="1">
      <c r="C471" s="94">
        <v>42734</v>
      </c>
      <c r="D471" s="91">
        <v>25.726331350000255</v>
      </c>
      <c r="E471" s="91">
        <v>120.52069846150647</v>
      </c>
      <c r="F471" s="95">
        <f t="shared" si="19"/>
        <v>25.726331350000255</v>
      </c>
      <c r="G471" s="115" t="str">
        <f t="shared" si="20"/>
        <v/>
      </c>
      <c r="H471" s="120"/>
      <c r="I471" s="119"/>
      <c r="J471" s="109"/>
      <c r="K471" s="109"/>
      <c r="L471" s="109"/>
      <c r="M471" s="109"/>
      <c r="N471" s="109"/>
      <c r="O471" s="109"/>
    </row>
    <row r="472" spans="1:15" ht="11.25" customHeight="1">
      <c r="C472" s="94">
        <v>42735</v>
      </c>
      <c r="D472" s="91">
        <v>29.236935384000134</v>
      </c>
      <c r="E472" s="91">
        <v>120.52069846150647</v>
      </c>
      <c r="F472" s="95">
        <f t="shared" si="19"/>
        <v>29.236935384000134</v>
      </c>
      <c r="G472" s="115">
        <f t="shared" si="20"/>
        <v>600</v>
      </c>
      <c r="H472" s="109"/>
      <c r="I472" s="109"/>
      <c r="J472" s="109"/>
      <c r="K472" s="109"/>
      <c r="L472" s="109"/>
      <c r="M472" s="109"/>
      <c r="N472" s="109"/>
      <c r="O472" s="109"/>
    </row>
    <row r="473" spans="1:15" ht="11.25" customHeight="1">
      <c r="A473" s="54">
        <f>YEAR(C473)</f>
        <v>2017</v>
      </c>
      <c r="C473" s="94">
        <v>42736</v>
      </c>
      <c r="D473" s="91">
        <v>40.143912189999362</v>
      </c>
      <c r="E473" s="91">
        <v>135.24067353850003</v>
      </c>
      <c r="F473" s="95">
        <f t="shared" si="19"/>
        <v>40.143912189999362</v>
      </c>
      <c r="G473" s="115" t="str">
        <f t="shared" si="20"/>
        <v/>
      </c>
      <c r="H473" s="109"/>
      <c r="I473" s="109"/>
      <c r="J473" s="109"/>
      <c r="K473" s="109"/>
      <c r="L473" s="109"/>
      <c r="M473" s="109"/>
      <c r="N473" s="109"/>
      <c r="O473" s="109"/>
    </row>
    <row r="474" spans="1:15" ht="11.25" customHeight="1">
      <c r="C474" s="94">
        <v>42737</v>
      </c>
      <c r="D474" s="91">
        <v>31.018028300000179</v>
      </c>
      <c r="E474" s="91">
        <v>135.24067353850003</v>
      </c>
      <c r="F474" s="95">
        <f t="shared" si="19"/>
        <v>31.018028300000179</v>
      </c>
      <c r="G474" s="115" t="str">
        <f t="shared" si="20"/>
        <v/>
      </c>
      <c r="H474" s="109"/>
      <c r="I474" s="109"/>
      <c r="J474" s="109"/>
      <c r="K474" s="109"/>
      <c r="L474" s="109"/>
      <c r="M474" s="109"/>
      <c r="N474" s="109"/>
      <c r="O474" s="109"/>
    </row>
    <row r="475" spans="1:15" ht="11.25" customHeight="1">
      <c r="C475" s="94">
        <v>42738</v>
      </c>
      <c r="D475" s="91">
        <v>12.485869100000519</v>
      </c>
      <c r="E475" s="91">
        <v>135.24067353850003</v>
      </c>
      <c r="F475" s="95">
        <f t="shared" si="19"/>
        <v>12.485869100000519</v>
      </c>
      <c r="G475" s="115" t="str">
        <f t="shared" si="20"/>
        <v/>
      </c>
      <c r="H475" s="109"/>
      <c r="I475" s="109"/>
      <c r="J475" s="109"/>
      <c r="K475" s="109"/>
      <c r="L475" s="109"/>
      <c r="M475" s="109"/>
      <c r="N475" s="109"/>
      <c r="O475" s="109"/>
    </row>
    <row r="476" spans="1:15" ht="11.25" customHeight="1">
      <c r="C476" s="94">
        <v>42739</v>
      </c>
      <c r="D476" s="91">
        <v>23.299230121999514</v>
      </c>
      <c r="E476" s="91">
        <v>135.24067353850003</v>
      </c>
      <c r="F476" s="95">
        <f t="shared" si="19"/>
        <v>23.299230121999514</v>
      </c>
      <c r="G476" s="115" t="str">
        <f t="shared" si="20"/>
        <v/>
      </c>
      <c r="H476" s="109"/>
      <c r="I476" s="109"/>
      <c r="J476" s="109"/>
      <c r="K476" s="109"/>
      <c r="L476" s="109"/>
      <c r="M476" s="109"/>
      <c r="N476" s="109"/>
      <c r="O476" s="109"/>
    </row>
    <row r="477" spans="1:15" ht="11.25" customHeight="1">
      <c r="C477" s="94">
        <v>42740</v>
      </c>
      <c r="D477" s="91">
        <v>35.25974624400056</v>
      </c>
      <c r="E477" s="91">
        <v>135.24067353850003</v>
      </c>
      <c r="F477" s="95">
        <f t="shared" si="19"/>
        <v>35.25974624400056</v>
      </c>
      <c r="G477" s="115" t="str">
        <f t="shared" si="20"/>
        <v/>
      </c>
      <c r="H477" s="109"/>
      <c r="I477" s="109"/>
      <c r="J477" s="109"/>
      <c r="K477" s="109"/>
      <c r="L477" s="109"/>
      <c r="M477" s="109"/>
      <c r="N477" s="109"/>
      <c r="O477" s="109"/>
    </row>
    <row r="478" spans="1:15" ht="11.25" customHeight="1">
      <c r="C478" s="94">
        <v>42741</v>
      </c>
      <c r="D478" s="91">
        <v>36.336624519999802</v>
      </c>
      <c r="E478" s="91">
        <v>135.24067353850003</v>
      </c>
      <c r="F478" s="95">
        <f t="shared" si="19"/>
        <v>36.336624519999802</v>
      </c>
      <c r="G478" s="115" t="str">
        <f t="shared" si="20"/>
        <v/>
      </c>
      <c r="H478" s="109"/>
      <c r="I478" s="109"/>
      <c r="J478" s="109"/>
      <c r="K478" s="109"/>
      <c r="L478" s="109"/>
      <c r="M478" s="109"/>
      <c r="N478" s="109"/>
      <c r="O478" s="109"/>
    </row>
    <row r="479" spans="1:15" ht="11.25" customHeight="1">
      <c r="C479" s="94">
        <v>42742</v>
      </c>
      <c r="D479" s="91">
        <v>18.784905091999804</v>
      </c>
      <c r="E479" s="91">
        <v>135.24067353850003</v>
      </c>
      <c r="F479" s="95">
        <f t="shared" si="19"/>
        <v>18.784905091999804</v>
      </c>
      <c r="G479" s="115" t="str">
        <f t="shared" si="20"/>
        <v/>
      </c>
      <c r="H479" s="109"/>
      <c r="I479" s="109"/>
      <c r="J479" s="109"/>
      <c r="K479" s="109"/>
      <c r="L479" s="109"/>
      <c r="M479" s="109"/>
      <c r="N479" s="109"/>
      <c r="O479" s="109"/>
    </row>
    <row r="480" spans="1:15" ht="11.25" customHeight="1">
      <c r="C480" s="94">
        <v>42743</v>
      </c>
      <c r="D480" s="91">
        <v>24.466190765999666</v>
      </c>
      <c r="E480" s="91">
        <v>135.24067353850003</v>
      </c>
      <c r="F480" s="95">
        <f t="shared" si="19"/>
        <v>24.466190765999666</v>
      </c>
      <c r="G480" s="115" t="str">
        <f t="shared" si="20"/>
        <v/>
      </c>
      <c r="H480" s="109"/>
      <c r="I480" s="109"/>
      <c r="J480" s="109"/>
      <c r="K480" s="109"/>
      <c r="L480" s="109"/>
      <c r="M480" s="109"/>
      <c r="N480" s="109"/>
      <c r="O480" s="109"/>
    </row>
    <row r="481" spans="2:15" ht="11.25" customHeight="1">
      <c r="C481" s="94">
        <v>42744</v>
      </c>
      <c r="D481" s="91">
        <v>24.610396784000809</v>
      </c>
      <c r="E481" s="91">
        <v>135.24067353850003</v>
      </c>
      <c r="F481" s="95">
        <f t="shared" si="19"/>
        <v>24.610396784000809</v>
      </c>
      <c r="G481" s="115" t="str">
        <f t="shared" si="20"/>
        <v/>
      </c>
      <c r="H481" s="109"/>
      <c r="I481" s="109"/>
      <c r="J481" s="109"/>
      <c r="K481" s="109"/>
      <c r="L481" s="109"/>
      <c r="M481" s="109"/>
      <c r="N481" s="109"/>
      <c r="O481" s="109"/>
    </row>
    <row r="482" spans="2:15" ht="11.25" customHeight="1">
      <c r="C482" s="94">
        <v>42745</v>
      </c>
      <c r="D482" s="91">
        <v>30.937071679999171</v>
      </c>
      <c r="E482" s="91">
        <v>135.24067353850003</v>
      </c>
      <c r="F482" s="95">
        <f t="shared" si="19"/>
        <v>30.937071679999171</v>
      </c>
      <c r="G482" s="115" t="str">
        <f t="shared" si="20"/>
        <v/>
      </c>
      <c r="H482" s="109"/>
      <c r="I482" s="109"/>
      <c r="J482" s="109"/>
      <c r="K482" s="109"/>
      <c r="L482" s="109"/>
      <c r="M482" s="109"/>
      <c r="N482" s="109"/>
      <c r="O482" s="109"/>
    </row>
    <row r="483" spans="2:15" ht="11.25" customHeight="1">
      <c r="C483" s="94">
        <v>42746</v>
      </c>
      <c r="D483" s="91">
        <v>35.451309990000595</v>
      </c>
      <c r="E483" s="91">
        <v>135.24067353850003</v>
      </c>
      <c r="F483" s="95">
        <f t="shared" si="19"/>
        <v>35.451309990000595</v>
      </c>
      <c r="G483" s="115" t="str">
        <f t="shared" si="20"/>
        <v/>
      </c>
      <c r="H483" s="109"/>
      <c r="I483" s="109"/>
      <c r="J483" s="109"/>
      <c r="K483" s="109"/>
      <c r="L483" s="109"/>
      <c r="M483" s="109"/>
      <c r="N483" s="109"/>
      <c r="O483" s="109"/>
    </row>
    <row r="484" spans="2:15" ht="11.25" customHeight="1">
      <c r="C484" s="94">
        <v>42747</v>
      </c>
      <c r="D484" s="91">
        <v>32.367372559999424</v>
      </c>
      <c r="E484" s="91">
        <v>135.24067353850003</v>
      </c>
      <c r="F484" s="95">
        <f t="shared" si="19"/>
        <v>32.367372559999424</v>
      </c>
      <c r="G484" s="115" t="str">
        <f t="shared" si="20"/>
        <v/>
      </c>
      <c r="H484" s="109"/>
      <c r="I484" s="109"/>
      <c r="J484" s="109"/>
      <c r="K484" s="109"/>
      <c r="L484" s="109"/>
      <c r="M484" s="109"/>
      <c r="N484" s="109"/>
      <c r="O484" s="109"/>
    </row>
    <row r="485" spans="2:15" ht="11.25" customHeight="1">
      <c r="C485" s="94">
        <v>42748</v>
      </c>
      <c r="D485" s="91">
        <v>37.251271152000243</v>
      </c>
      <c r="E485" s="91">
        <v>135.24067353850003</v>
      </c>
      <c r="F485" s="95">
        <f t="shared" si="19"/>
        <v>37.251271152000243</v>
      </c>
      <c r="G485" s="115" t="str">
        <f t="shared" si="20"/>
        <v/>
      </c>
      <c r="H485" s="109"/>
      <c r="I485" s="109"/>
      <c r="J485" s="109"/>
      <c r="K485" s="109"/>
      <c r="L485" s="109"/>
      <c r="M485" s="109"/>
      <c r="N485" s="109"/>
      <c r="O485" s="109"/>
    </row>
    <row r="486" spans="2:15" ht="11.25" customHeight="1">
      <c r="B486" s="54" t="s">
        <v>20</v>
      </c>
      <c r="C486" s="94">
        <v>42749</v>
      </c>
      <c r="D486" s="91">
        <v>39.122848831999875</v>
      </c>
      <c r="E486" s="91">
        <v>135.24067353850003</v>
      </c>
      <c r="F486" s="95">
        <f t="shared" si="19"/>
        <v>39.122848831999875</v>
      </c>
      <c r="G486" s="115" t="str">
        <f t="shared" si="20"/>
        <v/>
      </c>
      <c r="H486" s="109"/>
      <c r="I486" s="109"/>
      <c r="J486" s="109"/>
      <c r="K486" s="109"/>
      <c r="L486" s="109"/>
      <c r="M486" s="109"/>
      <c r="N486" s="109"/>
      <c r="O486" s="109"/>
    </row>
    <row r="487" spans="2:15" ht="11.25" customHeight="1">
      <c r="C487" s="94">
        <v>42750</v>
      </c>
      <c r="D487" s="91">
        <v>47.157150663999793</v>
      </c>
      <c r="E487" s="91">
        <v>135.24067353850003</v>
      </c>
      <c r="F487" s="95">
        <f t="shared" si="19"/>
        <v>47.157150663999793</v>
      </c>
      <c r="G487" s="115" t="str">
        <f t="shared" si="20"/>
        <v/>
      </c>
      <c r="H487" s="109"/>
      <c r="I487" s="109"/>
      <c r="J487" s="109"/>
      <c r="K487" s="109"/>
      <c r="L487" s="109"/>
      <c r="M487" s="109"/>
      <c r="N487" s="109"/>
      <c r="O487" s="109"/>
    </row>
    <row r="488" spans="2:15" ht="11.25" customHeight="1">
      <c r="C488" s="94">
        <v>42751</v>
      </c>
      <c r="D488" s="91">
        <v>62.580421392000908</v>
      </c>
      <c r="E488" s="91">
        <v>135.24067353850003</v>
      </c>
      <c r="F488" s="95">
        <f t="shared" si="19"/>
        <v>62.580421392000908</v>
      </c>
      <c r="G488" s="115" t="str">
        <f t="shared" si="20"/>
        <v/>
      </c>
      <c r="H488" s="109"/>
      <c r="I488" s="109"/>
      <c r="J488" s="109"/>
      <c r="K488" s="109"/>
      <c r="L488" s="109"/>
      <c r="M488" s="109"/>
      <c r="N488" s="109"/>
      <c r="O488" s="109"/>
    </row>
    <row r="489" spans="2:15" ht="11.25" customHeight="1">
      <c r="C489" s="94">
        <v>42752</v>
      </c>
      <c r="D489" s="91">
        <v>44.831928557999909</v>
      </c>
      <c r="E489" s="91">
        <v>135.24067353850003</v>
      </c>
      <c r="F489" s="95">
        <f t="shared" si="19"/>
        <v>44.831928557999909</v>
      </c>
      <c r="G489" s="115" t="str">
        <f t="shared" si="20"/>
        <v/>
      </c>
      <c r="H489" s="109"/>
      <c r="I489" s="109"/>
      <c r="J489" s="109"/>
      <c r="K489" s="109"/>
      <c r="L489" s="109"/>
      <c r="M489" s="109"/>
      <c r="N489" s="109"/>
      <c r="O489" s="109"/>
    </row>
    <row r="490" spans="2:15" ht="11.25" customHeight="1">
      <c r="C490" s="94">
        <v>42753</v>
      </c>
      <c r="D490" s="91">
        <v>32.679928649999269</v>
      </c>
      <c r="E490" s="91">
        <v>135.24067353850003</v>
      </c>
      <c r="F490" s="95">
        <f t="shared" si="19"/>
        <v>32.679928649999269</v>
      </c>
      <c r="G490" s="115" t="str">
        <f t="shared" si="20"/>
        <v/>
      </c>
      <c r="H490" s="109"/>
      <c r="I490" s="109"/>
      <c r="J490" s="109"/>
      <c r="K490" s="109"/>
      <c r="L490" s="109"/>
      <c r="M490" s="109"/>
      <c r="N490" s="109"/>
      <c r="O490" s="109"/>
    </row>
    <row r="491" spans="2:15" ht="11.25" customHeight="1">
      <c r="C491" s="94">
        <v>42754</v>
      </c>
      <c r="D491" s="91">
        <v>32.592007940000414</v>
      </c>
      <c r="E491" s="91">
        <v>135.24067353850003</v>
      </c>
      <c r="F491" s="95">
        <f t="shared" ref="F491:F554" si="21">IF(D491&gt;E491,E491,D491)</f>
        <v>32.592007940000414</v>
      </c>
      <c r="G491" s="115" t="str">
        <f t="shared" ref="G491:G554" si="22">IF(C491=DATE(YEAR(C491),12,31),600,"")</f>
        <v/>
      </c>
      <c r="H491" s="109"/>
      <c r="I491" s="109"/>
      <c r="J491" s="109"/>
      <c r="K491" s="109"/>
      <c r="L491" s="109"/>
      <c r="M491" s="109"/>
      <c r="N491" s="109"/>
      <c r="O491" s="109"/>
    </row>
    <row r="492" spans="2:15" ht="11.25" customHeight="1">
      <c r="C492" s="94">
        <v>42755</v>
      </c>
      <c r="D492" s="91">
        <v>51.805916840000386</v>
      </c>
      <c r="E492" s="91">
        <v>135.24067353850003</v>
      </c>
      <c r="F492" s="95">
        <f t="shared" si="21"/>
        <v>51.805916840000386</v>
      </c>
      <c r="G492" s="115" t="str">
        <f t="shared" si="22"/>
        <v/>
      </c>
      <c r="H492" s="109"/>
      <c r="I492" s="109"/>
      <c r="J492" s="109"/>
      <c r="K492" s="109"/>
      <c r="L492" s="109"/>
      <c r="M492" s="109"/>
      <c r="N492" s="109"/>
      <c r="O492" s="109"/>
    </row>
    <row r="493" spans="2:15" ht="11.25" customHeight="1">
      <c r="C493" s="94">
        <v>42756</v>
      </c>
      <c r="D493" s="91">
        <v>35.076065199999896</v>
      </c>
      <c r="E493" s="91">
        <v>135.24067353850003</v>
      </c>
      <c r="F493" s="95">
        <f t="shared" si="21"/>
        <v>35.076065199999896</v>
      </c>
      <c r="G493" s="115" t="str">
        <f t="shared" si="22"/>
        <v/>
      </c>
      <c r="H493" s="109"/>
      <c r="I493" s="109"/>
      <c r="J493" s="109"/>
      <c r="K493" s="109"/>
      <c r="L493" s="109"/>
      <c r="M493" s="109"/>
      <c r="N493" s="109"/>
      <c r="O493" s="109"/>
    </row>
    <row r="494" spans="2:15" ht="11.25" customHeight="1">
      <c r="C494" s="94">
        <v>42757</v>
      </c>
      <c r="D494" s="91">
        <v>57.598945769999943</v>
      </c>
      <c r="E494" s="91">
        <v>135.24067353850003</v>
      </c>
      <c r="F494" s="95">
        <f t="shared" si="21"/>
        <v>57.598945769999943</v>
      </c>
      <c r="G494" s="115" t="str">
        <f t="shared" si="22"/>
        <v/>
      </c>
      <c r="H494" s="109"/>
      <c r="I494" s="109"/>
      <c r="J494" s="109"/>
      <c r="K494" s="109"/>
      <c r="L494" s="109"/>
      <c r="M494" s="109"/>
      <c r="N494" s="109"/>
      <c r="O494" s="109"/>
    </row>
    <row r="495" spans="2:15" ht="11.25" customHeight="1">
      <c r="C495" s="94">
        <v>42758</v>
      </c>
      <c r="D495" s="91">
        <v>31.824096319999921</v>
      </c>
      <c r="E495" s="91">
        <v>135.24067353850003</v>
      </c>
      <c r="F495" s="95">
        <f t="shared" si="21"/>
        <v>31.824096319999921</v>
      </c>
      <c r="G495" s="115" t="str">
        <f t="shared" si="22"/>
        <v/>
      </c>
      <c r="H495" s="109"/>
      <c r="I495" s="109"/>
      <c r="J495" s="109"/>
      <c r="K495" s="109"/>
      <c r="L495" s="109"/>
      <c r="M495" s="109"/>
      <c r="N495" s="109"/>
      <c r="O495" s="109"/>
    </row>
    <row r="496" spans="2:15" ht="11.25" customHeight="1">
      <c r="C496" s="94">
        <v>42759</v>
      </c>
      <c r="D496" s="91">
        <v>25.312860729999731</v>
      </c>
      <c r="E496" s="91">
        <v>135.24067353850003</v>
      </c>
      <c r="F496" s="95">
        <f t="shared" si="21"/>
        <v>25.312860729999731</v>
      </c>
      <c r="G496" s="115" t="str">
        <f t="shared" si="22"/>
        <v/>
      </c>
      <c r="H496" s="109"/>
      <c r="I496" s="109"/>
      <c r="J496" s="109"/>
      <c r="K496" s="109"/>
      <c r="L496" s="109"/>
      <c r="M496" s="109"/>
      <c r="N496" s="109"/>
      <c r="O496" s="109"/>
    </row>
    <row r="497" spans="3:15" ht="11.25" customHeight="1">
      <c r="C497" s="94">
        <v>42760</v>
      </c>
      <c r="D497" s="91">
        <v>22.800894400000544</v>
      </c>
      <c r="E497" s="91">
        <v>135.24067353850003</v>
      </c>
      <c r="F497" s="95">
        <f t="shared" si="21"/>
        <v>22.800894400000544</v>
      </c>
      <c r="G497" s="115" t="str">
        <f t="shared" si="22"/>
        <v/>
      </c>
      <c r="H497" s="109"/>
      <c r="I497" s="109"/>
      <c r="J497" s="109"/>
      <c r="K497" s="109"/>
      <c r="L497" s="109"/>
      <c r="M497" s="109"/>
      <c r="N497" s="109"/>
      <c r="O497" s="109"/>
    </row>
    <row r="498" spans="3:15" ht="11.25" customHeight="1">
      <c r="C498" s="94">
        <v>42761</v>
      </c>
      <c r="D498" s="91">
        <v>31.266176139999793</v>
      </c>
      <c r="E498" s="91">
        <v>135.24067353850003</v>
      </c>
      <c r="F498" s="95">
        <f t="shared" si="21"/>
        <v>31.266176139999793</v>
      </c>
      <c r="G498" s="115" t="str">
        <f t="shared" si="22"/>
        <v/>
      </c>
      <c r="H498" s="109"/>
      <c r="I498" s="109"/>
      <c r="J498" s="109"/>
      <c r="K498" s="109"/>
      <c r="L498" s="109"/>
      <c r="M498" s="109"/>
      <c r="N498" s="109"/>
      <c r="O498" s="109"/>
    </row>
    <row r="499" spans="3:15" ht="11.25" customHeight="1">
      <c r="C499" s="94">
        <v>42762</v>
      </c>
      <c r="D499" s="91">
        <v>25.575356679999512</v>
      </c>
      <c r="E499" s="91">
        <v>135.24067353850003</v>
      </c>
      <c r="F499" s="95">
        <f t="shared" si="21"/>
        <v>25.575356679999512</v>
      </c>
      <c r="G499" s="115" t="str">
        <f t="shared" si="22"/>
        <v/>
      </c>
      <c r="H499" s="109"/>
      <c r="I499" s="109"/>
      <c r="J499" s="109"/>
      <c r="K499" s="109"/>
      <c r="L499" s="109"/>
      <c r="M499" s="109"/>
      <c r="N499" s="109"/>
      <c r="O499" s="109"/>
    </row>
    <row r="500" spans="3:15" ht="11.25" customHeight="1">
      <c r="C500" s="94">
        <v>42763</v>
      </c>
      <c r="D500" s="91">
        <v>45.269110329999783</v>
      </c>
      <c r="E500" s="91">
        <v>135.24067353850003</v>
      </c>
      <c r="F500" s="95">
        <f t="shared" si="21"/>
        <v>45.269110329999783</v>
      </c>
      <c r="G500" s="115" t="str">
        <f t="shared" si="22"/>
        <v/>
      </c>
      <c r="H500" s="109"/>
      <c r="I500" s="109"/>
      <c r="J500" s="109"/>
      <c r="K500" s="109"/>
      <c r="L500" s="109"/>
      <c r="M500" s="109"/>
      <c r="N500" s="109"/>
      <c r="O500" s="109"/>
    </row>
    <row r="501" spans="3:15" ht="11.25" customHeight="1">
      <c r="C501" s="94">
        <v>42764</v>
      </c>
      <c r="D501" s="91">
        <v>58.630953796000398</v>
      </c>
      <c r="E501" s="91">
        <v>135.24067353850003</v>
      </c>
      <c r="F501" s="95">
        <f t="shared" si="21"/>
        <v>58.630953796000398</v>
      </c>
      <c r="G501" s="115" t="str">
        <f t="shared" si="22"/>
        <v/>
      </c>
      <c r="H501" s="109"/>
      <c r="I501" s="109"/>
      <c r="J501" s="109"/>
      <c r="K501" s="109"/>
      <c r="L501" s="109"/>
      <c r="M501" s="109"/>
      <c r="N501" s="109"/>
      <c r="O501" s="109"/>
    </row>
    <row r="502" spans="3:15" ht="11.25" customHeight="1">
      <c r="C502" s="94">
        <v>42765</v>
      </c>
      <c r="D502" s="91">
        <v>67.609366673999673</v>
      </c>
      <c r="E502" s="91">
        <v>135.24067353850003</v>
      </c>
      <c r="F502" s="95">
        <f t="shared" si="21"/>
        <v>67.609366673999673</v>
      </c>
      <c r="G502" s="115" t="str">
        <f t="shared" si="22"/>
        <v/>
      </c>
      <c r="H502" s="109"/>
      <c r="I502" s="109"/>
      <c r="J502" s="109"/>
      <c r="K502" s="109"/>
      <c r="L502" s="109"/>
      <c r="M502" s="109"/>
      <c r="N502" s="109"/>
      <c r="O502" s="109"/>
    </row>
    <row r="503" spans="3:15" ht="11.25" customHeight="1">
      <c r="C503" s="94">
        <v>42766</v>
      </c>
      <c r="D503" s="91">
        <v>29.509638918000231</v>
      </c>
      <c r="E503" s="91">
        <v>135.24067353850003</v>
      </c>
      <c r="F503" s="95">
        <f t="shared" si="21"/>
        <v>29.509638918000231</v>
      </c>
      <c r="G503" s="115" t="str">
        <f t="shared" si="22"/>
        <v/>
      </c>
      <c r="H503" s="109"/>
      <c r="I503" s="109"/>
      <c r="J503" s="109"/>
      <c r="K503" s="109"/>
      <c r="L503" s="109"/>
      <c r="M503" s="109"/>
      <c r="N503" s="109"/>
      <c r="O503" s="109"/>
    </row>
    <row r="504" spans="3:15" ht="11.25" customHeight="1">
      <c r="C504" s="94">
        <v>42767</v>
      </c>
      <c r="D504" s="91">
        <v>55.577880709999775</v>
      </c>
      <c r="E504" s="91">
        <v>122.07452576097486</v>
      </c>
      <c r="F504" s="95">
        <f t="shared" si="21"/>
        <v>55.577880709999775</v>
      </c>
      <c r="G504" s="115" t="str">
        <f t="shared" si="22"/>
        <v/>
      </c>
      <c r="H504" s="109"/>
      <c r="I504" s="109"/>
      <c r="J504" s="109"/>
      <c r="K504" s="109"/>
      <c r="L504" s="109"/>
      <c r="M504" s="109"/>
      <c r="N504" s="109"/>
      <c r="O504" s="109"/>
    </row>
    <row r="505" spans="3:15" ht="11.25" customHeight="1">
      <c r="C505" s="94">
        <v>42768</v>
      </c>
      <c r="D505" s="91">
        <v>87.043671870000537</v>
      </c>
      <c r="E505" s="91">
        <v>122.07452576097486</v>
      </c>
      <c r="F505" s="95">
        <f t="shared" si="21"/>
        <v>87.043671870000537</v>
      </c>
      <c r="G505" s="115" t="str">
        <f t="shared" si="22"/>
        <v/>
      </c>
      <c r="H505" s="109"/>
      <c r="I505" s="109"/>
      <c r="J505" s="109"/>
      <c r="K505" s="109"/>
      <c r="L505" s="109"/>
      <c r="M505" s="109"/>
      <c r="N505" s="109"/>
      <c r="O505" s="109"/>
    </row>
    <row r="506" spans="3:15" ht="11.25" customHeight="1">
      <c r="C506" s="94">
        <v>42769</v>
      </c>
      <c r="D506" s="91">
        <v>107.54224033399969</v>
      </c>
      <c r="E506" s="91">
        <v>122.07452576097486</v>
      </c>
      <c r="F506" s="95">
        <f t="shared" si="21"/>
        <v>107.54224033399969</v>
      </c>
      <c r="G506" s="115" t="str">
        <f t="shared" si="22"/>
        <v/>
      </c>
      <c r="H506" s="109"/>
      <c r="I506" s="109"/>
      <c r="J506" s="109"/>
      <c r="K506" s="109"/>
      <c r="L506" s="109"/>
      <c r="M506" s="109"/>
      <c r="N506" s="109"/>
      <c r="O506" s="109"/>
    </row>
    <row r="507" spans="3:15" ht="11.25" customHeight="1">
      <c r="C507" s="94">
        <v>42770</v>
      </c>
      <c r="D507" s="91">
        <v>248.86023887200039</v>
      </c>
      <c r="E507" s="91">
        <v>122.07452576097486</v>
      </c>
      <c r="F507" s="95">
        <f t="shared" si="21"/>
        <v>122.07452576097486</v>
      </c>
      <c r="G507" s="115" t="str">
        <f t="shared" si="22"/>
        <v/>
      </c>
      <c r="H507" s="109"/>
      <c r="I507" s="109"/>
      <c r="J507" s="109"/>
      <c r="K507" s="109"/>
      <c r="L507" s="109"/>
      <c r="M507" s="109"/>
      <c r="N507" s="109"/>
      <c r="O507" s="109"/>
    </row>
    <row r="508" spans="3:15" ht="11.25" customHeight="1">
      <c r="C508" s="94">
        <v>42771</v>
      </c>
      <c r="D508" s="91">
        <v>272.72377713000026</v>
      </c>
      <c r="E508" s="91">
        <v>122.07452576097486</v>
      </c>
      <c r="F508" s="95">
        <f t="shared" si="21"/>
        <v>122.07452576097486</v>
      </c>
      <c r="G508" s="115" t="str">
        <f t="shared" si="22"/>
        <v/>
      </c>
      <c r="H508" s="109"/>
      <c r="I508" s="109"/>
      <c r="J508" s="109"/>
      <c r="K508" s="109"/>
      <c r="L508" s="109"/>
      <c r="M508" s="109"/>
      <c r="N508" s="109"/>
      <c r="O508" s="109"/>
    </row>
    <row r="509" spans="3:15" ht="11.25" customHeight="1">
      <c r="C509" s="94">
        <v>42772</v>
      </c>
      <c r="D509" s="91">
        <v>207.47561208600001</v>
      </c>
      <c r="E509" s="91">
        <v>122.07452576097486</v>
      </c>
      <c r="F509" s="95">
        <f t="shared" si="21"/>
        <v>122.07452576097486</v>
      </c>
      <c r="G509" s="115" t="str">
        <f t="shared" si="22"/>
        <v/>
      </c>
      <c r="H509" s="109"/>
      <c r="I509" s="109"/>
      <c r="J509" s="109"/>
      <c r="K509" s="109"/>
      <c r="L509" s="109"/>
      <c r="M509" s="109"/>
      <c r="N509" s="109"/>
      <c r="O509" s="109"/>
    </row>
    <row r="510" spans="3:15" ht="11.25" customHeight="1">
      <c r="C510" s="94">
        <v>42773</v>
      </c>
      <c r="D510" s="91">
        <v>183.20199234599929</v>
      </c>
      <c r="E510" s="91">
        <v>122.07452576097486</v>
      </c>
      <c r="F510" s="95">
        <f t="shared" si="21"/>
        <v>122.07452576097486</v>
      </c>
      <c r="G510" s="115" t="str">
        <f t="shared" si="22"/>
        <v/>
      </c>
      <c r="H510" s="109"/>
      <c r="I510" s="109"/>
      <c r="J510" s="109"/>
      <c r="K510" s="109"/>
      <c r="L510" s="109"/>
      <c r="M510" s="109"/>
      <c r="N510" s="109"/>
      <c r="O510" s="109"/>
    </row>
    <row r="511" spans="3:15" ht="11.25" customHeight="1">
      <c r="C511" s="94">
        <v>42774</v>
      </c>
      <c r="D511" s="91">
        <v>164.03482318799996</v>
      </c>
      <c r="E511" s="91">
        <v>122.07452576097486</v>
      </c>
      <c r="F511" s="95">
        <f t="shared" si="21"/>
        <v>122.07452576097486</v>
      </c>
      <c r="G511" s="115" t="str">
        <f t="shared" si="22"/>
        <v/>
      </c>
      <c r="H511" s="109"/>
      <c r="I511" s="109"/>
      <c r="J511" s="109"/>
      <c r="K511" s="109"/>
      <c r="L511" s="109"/>
      <c r="M511" s="109"/>
      <c r="N511" s="109"/>
      <c r="O511" s="109"/>
    </row>
    <row r="512" spans="3:15" ht="11.25" customHeight="1">
      <c r="C512" s="94">
        <v>42775</v>
      </c>
      <c r="D512" s="91">
        <v>135.61262416800074</v>
      </c>
      <c r="E512" s="91">
        <v>122.07452576097486</v>
      </c>
      <c r="F512" s="95">
        <f t="shared" si="21"/>
        <v>122.07452576097486</v>
      </c>
      <c r="G512" s="115" t="str">
        <f t="shared" si="22"/>
        <v/>
      </c>
      <c r="H512" s="109"/>
      <c r="I512" s="109"/>
      <c r="J512" s="109"/>
      <c r="K512" s="109"/>
      <c r="L512" s="109"/>
      <c r="M512" s="109"/>
      <c r="N512" s="109"/>
      <c r="O512" s="109"/>
    </row>
    <row r="513" spans="2:15" ht="11.25" customHeight="1">
      <c r="C513" s="94">
        <v>42776</v>
      </c>
      <c r="D513" s="91">
        <v>101.45426819199965</v>
      </c>
      <c r="E513" s="91">
        <v>122.07452576097486</v>
      </c>
      <c r="F513" s="95">
        <f t="shared" si="21"/>
        <v>101.45426819199965</v>
      </c>
      <c r="G513" s="115" t="str">
        <f t="shared" si="22"/>
        <v/>
      </c>
      <c r="H513" s="109"/>
      <c r="I513" s="109"/>
      <c r="J513" s="109"/>
      <c r="K513" s="109"/>
      <c r="L513" s="109"/>
      <c r="M513" s="109"/>
      <c r="N513" s="109"/>
      <c r="O513" s="109"/>
    </row>
    <row r="514" spans="2:15" ht="11.25" customHeight="1">
      <c r="C514" s="94">
        <v>42777</v>
      </c>
      <c r="D514" s="91">
        <v>97.397172722000221</v>
      </c>
      <c r="E514" s="91">
        <v>122.07452576097486</v>
      </c>
      <c r="F514" s="95">
        <f t="shared" si="21"/>
        <v>97.397172722000221</v>
      </c>
      <c r="G514" s="115" t="str">
        <f t="shared" si="22"/>
        <v/>
      </c>
      <c r="H514" s="109"/>
      <c r="I514" s="109"/>
      <c r="J514" s="109"/>
      <c r="K514" s="109"/>
      <c r="L514" s="109"/>
      <c r="M514" s="109"/>
      <c r="N514" s="109"/>
      <c r="O514" s="109"/>
    </row>
    <row r="515" spans="2:15" ht="11.25" customHeight="1">
      <c r="C515" s="94">
        <v>42778</v>
      </c>
      <c r="D515" s="91">
        <v>131.75015749399984</v>
      </c>
      <c r="E515" s="91">
        <v>122.07452576097486</v>
      </c>
      <c r="F515" s="95">
        <f t="shared" si="21"/>
        <v>122.07452576097486</v>
      </c>
      <c r="G515" s="115" t="str">
        <f t="shared" si="22"/>
        <v/>
      </c>
      <c r="H515" s="109"/>
      <c r="I515" s="109"/>
      <c r="J515" s="109"/>
      <c r="K515" s="109"/>
      <c r="L515" s="109"/>
      <c r="M515" s="109"/>
      <c r="N515" s="109"/>
      <c r="O515" s="109"/>
    </row>
    <row r="516" spans="2:15" ht="11.25" customHeight="1">
      <c r="C516" s="94">
        <v>42779</v>
      </c>
      <c r="D516" s="91">
        <v>261.28123860799997</v>
      </c>
      <c r="E516" s="91">
        <v>122.07452576097486</v>
      </c>
      <c r="F516" s="95">
        <f t="shared" si="21"/>
        <v>122.07452576097486</v>
      </c>
      <c r="G516" s="115" t="str">
        <f t="shared" si="22"/>
        <v/>
      </c>
      <c r="H516" s="109"/>
      <c r="I516" s="109"/>
      <c r="J516" s="109"/>
      <c r="K516" s="109"/>
      <c r="L516" s="109"/>
      <c r="M516" s="109"/>
      <c r="N516" s="109"/>
      <c r="O516" s="109"/>
    </row>
    <row r="517" spans="2:15" ht="11.25" customHeight="1">
      <c r="B517" s="54" t="s">
        <v>21</v>
      </c>
      <c r="C517" s="94">
        <v>42780</v>
      </c>
      <c r="D517" s="91">
        <v>186.32725619599975</v>
      </c>
      <c r="E517" s="91">
        <v>122.07452576097486</v>
      </c>
      <c r="F517" s="95">
        <f t="shared" si="21"/>
        <v>122.07452576097486</v>
      </c>
      <c r="G517" s="115" t="str">
        <f t="shared" si="22"/>
        <v/>
      </c>
      <c r="H517" s="109"/>
      <c r="I517" s="109"/>
      <c r="J517" s="109"/>
      <c r="K517" s="109"/>
      <c r="L517" s="109"/>
      <c r="M517" s="109"/>
      <c r="N517" s="109"/>
      <c r="O517" s="109"/>
    </row>
    <row r="518" spans="2:15" ht="11.25" customHeight="1">
      <c r="C518" s="94">
        <v>42781</v>
      </c>
      <c r="D518" s="91">
        <v>194.03083275399982</v>
      </c>
      <c r="E518" s="91">
        <v>122.07452576097486</v>
      </c>
      <c r="F518" s="95">
        <f t="shared" si="21"/>
        <v>122.07452576097486</v>
      </c>
      <c r="G518" s="115" t="str">
        <f t="shared" si="22"/>
        <v/>
      </c>
      <c r="H518" s="109"/>
      <c r="I518" s="109"/>
      <c r="J518" s="109"/>
      <c r="K518" s="109"/>
      <c r="L518" s="109"/>
      <c r="M518" s="109"/>
      <c r="N518" s="109"/>
      <c r="O518" s="109"/>
    </row>
    <row r="519" spans="2:15" ht="11.25" customHeight="1">
      <c r="C519" s="94">
        <v>42782</v>
      </c>
      <c r="D519" s="91">
        <v>156.61388492600068</v>
      </c>
      <c r="E519" s="91">
        <v>122.07452576097486</v>
      </c>
      <c r="F519" s="95">
        <f t="shared" si="21"/>
        <v>122.07452576097486</v>
      </c>
      <c r="G519" s="115" t="str">
        <f t="shared" si="22"/>
        <v/>
      </c>
      <c r="H519" s="109"/>
      <c r="I519" s="109"/>
      <c r="J519" s="109"/>
      <c r="K519" s="109"/>
      <c r="L519" s="109"/>
      <c r="M519" s="109"/>
      <c r="N519" s="109"/>
      <c r="O519" s="109"/>
    </row>
    <row r="520" spans="2:15" ht="11.25" customHeight="1">
      <c r="C520" s="94">
        <v>42783</v>
      </c>
      <c r="D520" s="91">
        <v>151.01464206799935</v>
      </c>
      <c r="E520" s="91">
        <v>122.07452576097486</v>
      </c>
      <c r="F520" s="95">
        <f t="shared" si="21"/>
        <v>122.07452576097486</v>
      </c>
      <c r="G520" s="115" t="str">
        <f t="shared" si="22"/>
        <v/>
      </c>
      <c r="H520" s="109"/>
      <c r="I520" s="109"/>
      <c r="J520" s="109"/>
      <c r="K520" s="109"/>
      <c r="L520" s="109"/>
      <c r="M520" s="109"/>
      <c r="N520" s="109"/>
      <c r="O520" s="109"/>
    </row>
    <row r="521" spans="2:15" ht="11.25" customHeight="1">
      <c r="C521" s="94">
        <v>42784</v>
      </c>
      <c r="D521" s="91">
        <v>123.2484825020005</v>
      </c>
      <c r="E521" s="91">
        <v>122.07452576097486</v>
      </c>
      <c r="F521" s="95">
        <f t="shared" si="21"/>
        <v>122.07452576097486</v>
      </c>
      <c r="G521" s="115" t="str">
        <f t="shared" si="22"/>
        <v/>
      </c>
      <c r="H521" s="109"/>
      <c r="I521" s="109"/>
      <c r="J521" s="109"/>
      <c r="K521" s="109"/>
      <c r="L521" s="109"/>
      <c r="M521" s="109"/>
      <c r="N521" s="109"/>
      <c r="O521" s="109"/>
    </row>
    <row r="522" spans="2:15" ht="11.25" customHeight="1">
      <c r="C522" s="94">
        <v>42785</v>
      </c>
      <c r="D522" s="91">
        <v>126.39738593399957</v>
      </c>
      <c r="E522" s="91">
        <v>122.07452576097486</v>
      </c>
      <c r="F522" s="95">
        <f t="shared" si="21"/>
        <v>122.07452576097486</v>
      </c>
      <c r="G522" s="115" t="str">
        <f t="shared" si="22"/>
        <v/>
      </c>
      <c r="H522" s="109"/>
      <c r="I522" s="109"/>
      <c r="J522" s="109"/>
      <c r="K522" s="109"/>
      <c r="L522" s="109"/>
      <c r="M522" s="109"/>
      <c r="N522" s="109"/>
      <c r="O522" s="109"/>
    </row>
    <row r="523" spans="2:15" ht="11.25" customHeight="1">
      <c r="C523" s="94">
        <v>42786</v>
      </c>
      <c r="D523" s="91">
        <v>101.98508724999994</v>
      </c>
      <c r="E523" s="91">
        <v>122.07452576097486</v>
      </c>
      <c r="F523" s="95">
        <f t="shared" si="21"/>
        <v>101.98508724999994</v>
      </c>
      <c r="G523" s="115" t="str">
        <f t="shared" si="22"/>
        <v/>
      </c>
      <c r="H523" s="109"/>
      <c r="I523" s="109"/>
      <c r="J523" s="109"/>
      <c r="K523" s="109"/>
      <c r="L523" s="109"/>
      <c r="M523" s="109"/>
      <c r="N523" s="109"/>
      <c r="O523" s="109"/>
    </row>
    <row r="524" spans="2:15" ht="11.25" customHeight="1">
      <c r="C524" s="94">
        <v>42787</v>
      </c>
      <c r="D524" s="91">
        <v>101.95417584400026</v>
      </c>
      <c r="E524" s="91">
        <v>122.07452576097486</v>
      </c>
      <c r="F524" s="95">
        <f t="shared" si="21"/>
        <v>101.95417584400026</v>
      </c>
      <c r="G524" s="115" t="str">
        <f t="shared" si="22"/>
        <v/>
      </c>
      <c r="H524" s="109"/>
      <c r="I524" s="109"/>
      <c r="J524" s="109"/>
      <c r="K524" s="109"/>
      <c r="L524" s="109"/>
      <c r="M524" s="109"/>
      <c r="N524" s="109"/>
      <c r="O524" s="109"/>
    </row>
    <row r="525" spans="2:15" ht="11.25" customHeight="1">
      <c r="C525" s="94">
        <v>42788</v>
      </c>
      <c r="D525" s="91">
        <v>92.337894834000153</v>
      </c>
      <c r="E525" s="91">
        <v>122.07452576097486</v>
      </c>
      <c r="F525" s="95">
        <f t="shared" si="21"/>
        <v>92.337894834000153</v>
      </c>
      <c r="G525" s="115" t="str">
        <f t="shared" si="22"/>
        <v/>
      </c>
      <c r="H525" s="109"/>
      <c r="I525" s="109"/>
      <c r="J525" s="109"/>
      <c r="K525" s="109"/>
      <c r="L525" s="109"/>
      <c r="M525" s="109"/>
      <c r="N525" s="109"/>
      <c r="O525" s="109"/>
    </row>
    <row r="526" spans="2:15" ht="11.25" customHeight="1">
      <c r="C526" s="94">
        <v>42789</v>
      </c>
      <c r="D526" s="91">
        <v>89.519695271999623</v>
      </c>
      <c r="E526" s="91">
        <v>122.07452576097486</v>
      </c>
      <c r="F526" s="95">
        <f t="shared" si="21"/>
        <v>89.519695271999623</v>
      </c>
      <c r="G526" s="115" t="str">
        <f t="shared" si="22"/>
        <v/>
      </c>
      <c r="H526" s="109"/>
      <c r="I526" s="109"/>
      <c r="J526" s="109"/>
      <c r="K526" s="109"/>
      <c r="L526" s="109"/>
      <c r="M526" s="109"/>
      <c r="N526" s="109"/>
      <c r="O526" s="109"/>
    </row>
    <row r="527" spans="2:15" ht="11.25" customHeight="1">
      <c r="C527" s="94">
        <v>42790</v>
      </c>
      <c r="D527" s="91">
        <v>88.790611620000433</v>
      </c>
      <c r="E527" s="91">
        <v>122.07452576097486</v>
      </c>
      <c r="F527" s="95">
        <f t="shared" si="21"/>
        <v>88.790611620000433</v>
      </c>
      <c r="G527" s="115" t="str">
        <f t="shared" si="22"/>
        <v/>
      </c>
      <c r="H527" s="109"/>
      <c r="I527" s="109"/>
      <c r="J527" s="109"/>
      <c r="K527" s="109"/>
      <c r="L527" s="109"/>
      <c r="M527" s="109"/>
      <c r="N527" s="109"/>
      <c r="O527" s="109"/>
    </row>
    <row r="528" spans="2:15" ht="11.25" customHeight="1">
      <c r="C528" s="94">
        <v>42791</v>
      </c>
      <c r="D528" s="91">
        <v>82.884872703999775</v>
      </c>
      <c r="E528" s="91">
        <v>122.07452576097486</v>
      </c>
      <c r="F528" s="95">
        <f t="shared" si="21"/>
        <v>82.884872703999775</v>
      </c>
      <c r="G528" s="115" t="str">
        <f t="shared" si="22"/>
        <v/>
      </c>
      <c r="H528" s="109"/>
      <c r="I528" s="109"/>
      <c r="J528" s="109"/>
      <c r="K528" s="109"/>
      <c r="L528" s="109"/>
      <c r="M528" s="109"/>
      <c r="N528" s="109"/>
      <c r="O528" s="109"/>
    </row>
    <row r="529" spans="3:15" ht="11.25" customHeight="1">
      <c r="C529" s="94">
        <v>42792</v>
      </c>
      <c r="D529" s="91">
        <v>80.281867278000234</v>
      </c>
      <c r="E529" s="91">
        <v>122.07452576097486</v>
      </c>
      <c r="F529" s="95">
        <f t="shared" si="21"/>
        <v>80.281867278000234</v>
      </c>
      <c r="G529" s="115" t="str">
        <f t="shared" si="22"/>
        <v/>
      </c>
      <c r="H529" s="109"/>
      <c r="I529" s="109"/>
      <c r="J529" s="109"/>
      <c r="K529" s="109"/>
      <c r="L529" s="109"/>
      <c r="M529" s="109"/>
      <c r="N529" s="109"/>
      <c r="O529" s="109"/>
    </row>
    <row r="530" spans="3:15" ht="11.25" customHeight="1">
      <c r="C530" s="94">
        <v>42793</v>
      </c>
      <c r="D530" s="91">
        <v>87.995253632000299</v>
      </c>
      <c r="E530" s="91">
        <v>122.07452576097486</v>
      </c>
      <c r="F530" s="95">
        <f t="shared" si="21"/>
        <v>87.995253632000299</v>
      </c>
      <c r="G530" s="115" t="str">
        <f t="shared" si="22"/>
        <v/>
      </c>
      <c r="H530" s="109"/>
      <c r="I530" s="109"/>
      <c r="J530" s="109"/>
      <c r="K530" s="109"/>
      <c r="L530" s="109"/>
      <c r="M530" s="109"/>
      <c r="N530" s="109"/>
      <c r="O530" s="109"/>
    </row>
    <row r="531" spans="3:15" ht="11.25" customHeight="1">
      <c r="C531" s="94">
        <v>42794</v>
      </c>
      <c r="D531" s="91">
        <v>84.778273327999742</v>
      </c>
      <c r="E531" s="91">
        <v>122.07452576097486</v>
      </c>
      <c r="F531" s="95">
        <f t="shared" si="21"/>
        <v>84.778273327999742</v>
      </c>
      <c r="G531" s="115" t="str">
        <f t="shared" si="22"/>
        <v/>
      </c>
      <c r="H531" s="109"/>
      <c r="I531" s="109"/>
      <c r="J531" s="109"/>
      <c r="K531" s="109"/>
      <c r="L531" s="109"/>
      <c r="M531" s="109"/>
      <c r="N531" s="109"/>
      <c r="O531" s="109"/>
    </row>
    <row r="532" spans="3:15" ht="11.25" customHeight="1">
      <c r="C532" s="94">
        <v>42795</v>
      </c>
      <c r="D532" s="91">
        <v>78.569219625999835</v>
      </c>
      <c r="E532" s="91">
        <v>122.40636977029355</v>
      </c>
      <c r="F532" s="95">
        <f t="shared" si="21"/>
        <v>78.569219625999835</v>
      </c>
      <c r="G532" s="115" t="str">
        <f t="shared" si="22"/>
        <v/>
      </c>
      <c r="H532" s="109"/>
      <c r="I532" s="109"/>
      <c r="J532" s="109"/>
      <c r="K532" s="109"/>
      <c r="L532" s="109"/>
      <c r="M532" s="109"/>
      <c r="N532" s="109"/>
      <c r="O532" s="109"/>
    </row>
    <row r="533" spans="3:15" ht="11.25" customHeight="1">
      <c r="C533" s="94">
        <v>42796</v>
      </c>
      <c r="D533" s="91">
        <v>78.729144272000468</v>
      </c>
      <c r="E533" s="91">
        <v>122.40636977029355</v>
      </c>
      <c r="F533" s="95">
        <f t="shared" si="21"/>
        <v>78.729144272000468</v>
      </c>
      <c r="G533" s="115" t="str">
        <f t="shared" si="22"/>
        <v/>
      </c>
      <c r="H533" s="109"/>
      <c r="I533" s="109"/>
      <c r="J533" s="109"/>
      <c r="K533" s="109"/>
      <c r="L533" s="109"/>
      <c r="M533" s="109"/>
      <c r="N533" s="109"/>
      <c r="O533" s="109"/>
    </row>
    <row r="534" spans="3:15" ht="11.25" customHeight="1">
      <c r="C534" s="94">
        <v>42797</v>
      </c>
      <c r="D534" s="91">
        <v>77.853596935999249</v>
      </c>
      <c r="E534" s="91">
        <v>122.40636977029355</v>
      </c>
      <c r="F534" s="95">
        <f t="shared" si="21"/>
        <v>77.853596935999249</v>
      </c>
      <c r="G534" s="115" t="str">
        <f t="shared" si="22"/>
        <v/>
      </c>
      <c r="H534" s="109"/>
      <c r="I534" s="109"/>
      <c r="J534" s="109"/>
      <c r="K534" s="109"/>
      <c r="L534" s="109"/>
      <c r="M534" s="109"/>
      <c r="N534" s="109"/>
      <c r="O534" s="109"/>
    </row>
    <row r="535" spans="3:15" ht="11.25" customHeight="1">
      <c r="C535" s="94">
        <v>42798</v>
      </c>
      <c r="D535" s="91">
        <v>84.025676752000606</v>
      </c>
      <c r="E535" s="91">
        <v>122.40636977029355</v>
      </c>
      <c r="F535" s="95">
        <f t="shared" si="21"/>
        <v>84.025676752000606</v>
      </c>
      <c r="G535" s="115" t="str">
        <f t="shared" si="22"/>
        <v/>
      </c>
      <c r="H535" s="109"/>
      <c r="I535" s="109"/>
      <c r="J535" s="109"/>
      <c r="K535" s="109"/>
      <c r="L535" s="109"/>
      <c r="M535" s="109"/>
      <c r="N535" s="109"/>
      <c r="O535" s="109"/>
    </row>
    <row r="536" spans="3:15" ht="11.25" customHeight="1">
      <c r="C536" s="94">
        <v>42799</v>
      </c>
      <c r="D536" s="91">
        <v>98.162687485999825</v>
      </c>
      <c r="E536" s="91">
        <v>122.40636977029355</v>
      </c>
      <c r="F536" s="95">
        <f t="shared" si="21"/>
        <v>98.162687485999825</v>
      </c>
      <c r="G536" s="115" t="str">
        <f t="shared" si="22"/>
        <v/>
      </c>
      <c r="H536" s="109"/>
      <c r="I536" s="109"/>
      <c r="J536" s="109"/>
      <c r="K536" s="109"/>
      <c r="L536" s="109"/>
      <c r="M536" s="109"/>
      <c r="N536" s="109"/>
      <c r="O536" s="109"/>
    </row>
    <row r="537" spans="3:15" ht="11.25" customHeight="1">
      <c r="C537" s="94">
        <v>42800</v>
      </c>
      <c r="D537" s="91">
        <v>110.56319259600016</v>
      </c>
      <c r="E537" s="91">
        <v>122.40636977029355</v>
      </c>
      <c r="F537" s="95">
        <f t="shared" si="21"/>
        <v>110.56319259600016</v>
      </c>
      <c r="G537" s="115" t="str">
        <f t="shared" si="22"/>
        <v/>
      </c>
      <c r="H537" s="109"/>
      <c r="I537" s="109"/>
      <c r="J537" s="109"/>
      <c r="K537" s="109"/>
      <c r="L537" s="109"/>
      <c r="M537" s="109"/>
      <c r="N537" s="109"/>
      <c r="O537" s="109"/>
    </row>
    <row r="538" spans="3:15" ht="11.25" customHeight="1">
      <c r="C538" s="94">
        <v>42801</v>
      </c>
      <c r="D538" s="91">
        <v>106.18936470199955</v>
      </c>
      <c r="E538" s="91">
        <v>122.40636977029355</v>
      </c>
      <c r="F538" s="95">
        <f t="shared" si="21"/>
        <v>106.18936470199955</v>
      </c>
      <c r="G538" s="115" t="str">
        <f t="shared" si="22"/>
        <v/>
      </c>
      <c r="H538" s="109"/>
      <c r="I538" s="109"/>
      <c r="J538" s="109"/>
      <c r="K538" s="109"/>
      <c r="L538" s="109"/>
      <c r="M538" s="109"/>
      <c r="N538" s="109"/>
      <c r="O538" s="109"/>
    </row>
    <row r="539" spans="3:15" ht="11.25" customHeight="1">
      <c r="C539" s="94">
        <v>42802</v>
      </c>
      <c r="D539" s="91">
        <v>96.102246392000438</v>
      </c>
      <c r="E539" s="91">
        <v>122.40636977029355</v>
      </c>
      <c r="F539" s="95">
        <f t="shared" si="21"/>
        <v>96.102246392000438</v>
      </c>
      <c r="G539" s="115" t="str">
        <f t="shared" si="22"/>
        <v/>
      </c>
      <c r="H539" s="109"/>
      <c r="I539" s="109"/>
      <c r="J539" s="109"/>
      <c r="K539" s="109"/>
      <c r="L539" s="109"/>
      <c r="M539" s="109"/>
      <c r="N539" s="109"/>
      <c r="O539" s="109"/>
    </row>
    <row r="540" spans="3:15" ht="11.25" customHeight="1">
      <c r="C540" s="94">
        <v>42803</v>
      </c>
      <c r="D540" s="91">
        <v>93.588625871999525</v>
      </c>
      <c r="E540" s="91">
        <v>122.40636977029355</v>
      </c>
      <c r="F540" s="95">
        <f t="shared" si="21"/>
        <v>93.588625871999525</v>
      </c>
      <c r="G540" s="115" t="str">
        <f t="shared" si="22"/>
        <v/>
      </c>
      <c r="H540" s="109"/>
      <c r="I540" s="109"/>
      <c r="J540" s="109"/>
      <c r="K540" s="109"/>
      <c r="L540" s="109"/>
      <c r="M540" s="109"/>
      <c r="N540" s="109"/>
      <c r="O540" s="109"/>
    </row>
    <row r="541" spans="3:15" ht="11.25" customHeight="1">
      <c r="C541" s="94">
        <v>42804</v>
      </c>
      <c r="D541" s="91">
        <v>93.382853536000553</v>
      </c>
      <c r="E541" s="91">
        <v>122.40636977029355</v>
      </c>
      <c r="F541" s="95">
        <f t="shared" si="21"/>
        <v>93.382853536000553</v>
      </c>
      <c r="G541" s="115" t="str">
        <f t="shared" si="22"/>
        <v/>
      </c>
      <c r="H541" s="109"/>
      <c r="I541" s="109"/>
      <c r="J541" s="109"/>
      <c r="K541" s="109"/>
      <c r="L541" s="109"/>
      <c r="M541" s="109"/>
      <c r="N541" s="109"/>
      <c r="O541" s="109"/>
    </row>
    <row r="542" spans="3:15" ht="11.25" customHeight="1">
      <c r="C542" s="94">
        <v>42805</v>
      </c>
      <c r="D542" s="91">
        <v>91.335976969999876</v>
      </c>
      <c r="E542" s="91">
        <v>122.40636977029355</v>
      </c>
      <c r="F542" s="95">
        <f t="shared" si="21"/>
        <v>91.335976969999876</v>
      </c>
      <c r="G542" s="115" t="str">
        <f t="shared" si="22"/>
        <v/>
      </c>
      <c r="H542" s="109"/>
      <c r="I542" s="109"/>
      <c r="J542" s="109"/>
      <c r="K542" s="109"/>
      <c r="L542" s="109"/>
      <c r="M542" s="109"/>
      <c r="N542" s="109"/>
      <c r="O542" s="109"/>
    </row>
    <row r="543" spans="3:15" ht="11.25" customHeight="1">
      <c r="C543" s="94">
        <v>42806</v>
      </c>
      <c r="D543" s="91">
        <v>116.33127781000009</v>
      </c>
      <c r="E543" s="91">
        <v>122.40636977029355</v>
      </c>
      <c r="F543" s="95">
        <f t="shared" si="21"/>
        <v>116.33127781000009</v>
      </c>
      <c r="G543" s="115" t="str">
        <f t="shared" si="22"/>
        <v/>
      </c>
      <c r="H543" s="109"/>
      <c r="I543" s="109"/>
      <c r="J543" s="109"/>
      <c r="K543" s="109"/>
      <c r="L543" s="109"/>
      <c r="M543" s="109"/>
      <c r="N543" s="109"/>
      <c r="O543" s="109"/>
    </row>
    <row r="544" spans="3:15" ht="11.25" customHeight="1">
      <c r="C544" s="94">
        <v>42807</v>
      </c>
      <c r="D544" s="91">
        <v>87.209041061999955</v>
      </c>
      <c r="E544" s="91">
        <v>122.40636977029355</v>
      </c>
      <c r="F544" s="95">
        <f t="shared" si="21"/>
        <v>87.209041061999955</v>
      </c>
      <c r="G544" s="115" t="str">
        <f t="shared" si="22"/>
        <v/>
      </c>
      <c r="H544" s="109"/>
      <c r="I544" s="109"/>
      <c r="J544" s="109"/>
      <c r="K544" s="109"/>
      <c r="L544" s="109"/>
      <c r="M544" s="109"/>
      <c r="N544" s="109"/>
      <c r="O544" s="109"/>
    </row>
    <row r="545" spans="2:15" ht="11.25" customHeight="1">
      <c r="C545" s="94">
        <v>42808</v>
      </c>
      <c r="D545" s="91">
        <v>93.842022537999611</v>
      </c>
      <c r="E545" s="91">
        <v>122.40636977029355</v>
      </c>
      <c r="F545" s="95">
        <f t="shared" si="21"/>
        <v>93.842022537999611</v>
      </c>
      <c r="G545" s="115" t="str">
        <f t="shared" si="22"/>
        <v/>
      </c>
      <c r="H545" s="109"/>
      <c r="I545" s="109"/>
      <c r="J545" s="109"/>
      <c r="K545" s="109"/>
      <c r="L545" s="109"/>
      <c r="M545" s="109"/>
      <c r="N545" s="109"/>
      <c r="O545" s="109"/>
    </row>
    <row r="546" spans="2:15" ht="11.25" customHeight="1">
      <c r="B546" s="54" t="s">
        <v>22</v>
      </c>
      <c r="C546" s="94">
        <v>42809</v>
      </c>
      <c r="D546" s="91">
        <v>77.111101530000383</v>
      </c>
      <c r="E546" s="91">
        <v>122.40636977029355</v>
      </c>
      <c r="F546" s="95">
        <f t="shared" si="21"/>
        <v>77.111101530000383</v>
      </c>
      <c r="G546" s="115" t="str">
        <f t="shared" si="22"/>
        <v/>
      </c>
      <c r="H546" s="109"/>
      <c r="I546" s="109"/>
      <c r="J546" s="109"/>
      <c r="K546" s="109"/>
      <c r="L546" s="109"/>
      <c r="M546" s="109"/>
      <c r="N546" s="109"/>
      <c r="O546" s="109"/>
    </row>
    <row r="547" spans="2:15" ht="11.25" customHeight="1">
      <c r="C547" s="94">
        <v>42810</v>
      </c>
      <c r="D547" s="91">
        <v>80.14274674799988</v>
      </c>
      <c r="E547" s="91">
        <v>122.40636977029355</v>
      </c>
      <c r="F547" s="95">
        <f t="shared" si="21"/>
        <v>80.14274674799988</v>
      </c>
      <c r="G547" s="115" t="str">
        <f t="shared" si="22"/>
        <v/>
      </c>
      <c r="H547" s="109"/>
      <c r="I547" s="109"/>
      <c r="J547" s="109"/>
      <c r="K547" s="109"/>
      <c r="L547" s="109"/>
      <c r="M547" s="109"/>
      <c r="N547" s="109"/>
      <c r="O547" s="109"/>
    </row>
    <row r="548" spans="2:15" ht="11.25" customHeight="1">
      <c r="C548" s="94">
        <v>42811</v>
      </c>
      <c r="D548" s="91">
        <v>70.557616206000262</v>
      </c>
      <c r="E548" s="91">
        <v>122.40636977029355</v>
      </c>
      <c r="F548" s="95">
        <f t="shared" si="21"/>
        <v>70.557616206000262</v>
      </c>
      <c r="G548" s="115" t="str">
        <f t="shared" si="22"/>
        <v/>
      </c>
      <c r="H548" s="109"/>
      <c r="I548" s="109"/>
      <c r="J548" s="109"/>
      <c r="K548" s="109"/>
      <c r="L548" s="109"/>
      <c r="M548" s="109"/>
      <c r="N548" s="109"/>
      <c r="O548" s="109"/>
    </row>
    <row r="549" spans="2:15" ht="11.25" customHeight="1">
      <c r="C549" s="94">
        <v>42812</v>
      </c>
      <c r="D549" s="91">
        <v>67.843051219999168</v>
      </c>
      <c r="E549" s="91">
        <v>122.40636977029355</v>
      </c>
      <c r="F549" s="95">
        <f t="shared" si="21"/>
        <v>67.843051219999168</v>
      </c>
      <c r="G549" s="115" t="str">
        <f t="shared" si="22"/>
        <v/>
      </c>
      <c r="H549" s="109"/>
      <c r="I549" s="109"/>
      <c r="J549" s="109"/>
      <c r="K549" s="109"/>
      <c r="L549" s="109"/>
      <c r="M549" s="109"/>
      <c r="N549" s="109"/>
      <c r="O549" s="109"/>
    </row>
    <row r="550" spans="2:15" ht="11.25" customHeight="1">
      <c r="C550" s="94">
        <v>42813</v>
      </c>
      <c r="D550" s="91">
        <v>89.068449022000422</v>
      </c>
      <c r="E550" s="91">
        <v>122.40636977029355</v>
      </c>
      <c r="F550" s="95">
        <f t="shared" si="21"/>
        <v>89.068449022000422</v>
      </c>
      <c r="G550" s="115" t="str">
        <f t="shared" si="22"/>
        <v/>
      </c>
      <c r="H550" s="109"/>
      <c r="I550" s="109"/>
      <c r="J550" s="109"/>
      <c r="K550" s="109"/>
      <c r="L550" s="109"/>
      <c r="M550" s="109"/>
      <c r="N550" s="109"/>
      <c r="O550" s="109"/>
    </row>
    <row r="551" spans="2:15" ht="11.25" customHeight="1">
      <c r="C551" s="94">
        <v>42814</v>
      </c>
      <c r="D551" s="91">
        <v>68.425539755999637</v>
      </c>
      <c r="E551" s="91">
        <v>122.40636977029355</v>
      </c>
      <c r="F551" s="95">
        <f t="shared" si="21"/>
        <v>68.425539755999637</v>
      </c>
      <c r="G551" s="115" t="str">
        <f t="shared" si="22"/>
        <v/>
      </c>
      <c r="H551" s="109"/>
      <c r="I551" s="109"/>
      <c r="J551" s="109"/>
      <c r="K551" s="109"/>
      <c r="L551" s="109"/>
      <c r="M551" s="109"/>
      <c r="N551" s="109"/>
      <c r="O551" s="109"/>
    </row>
    <row r="552" spans="2:15" ht="11.25" customHeight="1">
      <c r="C552" s="94">
        <v>42815</v>
      </c>
      <c r="D552" s="91">
        <v>70.426230386000228</v>
      </c>
      <c r="E552" s="91">
        <v>122.40636977029355</v>
      </c>
      <c r="F552" s="95">
        <f t="shared" si="21"/>
        <v>70.426230386000228</v>
      </c>
      <c r="G552" s="115" t="str">
        <f t="shared" si="22"/>
        <v/>
      </c>
      <c r="H552" s="109"/>
      <c r="I552" s="109"/>
      <c r="J552" s="109"/>
      <c r="K552" s="109"/>
      <c r="L552" s="109"/>
      <c r="M552" s="109"/>
      <c r="N552" s="109"/>
      <c r="O552" s="109"/>
    </row>
    <row r="553" spans="2:15" ht="11.25" customHeight="1">
      <c r="C553" s="94">
        <v>42816</v>
      </c>
      <c r="D553" s="91">
        <v>69.120999780000616</v>
      </c>
      <c r="E553" s="91">
        <v>122.40636977029355</v>
      </c>
      <c r="F553" s="95">
        <f t="shared" si="21"/>
        <v>69.120999780000616</v>
      </c>
      <c r="G553" s="115" t="str">
        <f t="shared" si="22"/>
        <v/>
      </c>
      <c r="H553" s="109"/>
      <c r="I553" s="109"/>
      <c r="J553" s="109"/>
      <c r="K553" s="109"/>
      <c r="L553" s="109"/>
      <c r="M553" s="109"/>
      <c r="N553" s="109"/>
      <c r="O553" s="109"/>
    </row>
    <row r="554" spans="2:15" ht="11.25" customHeight="1">
      <c r="C554" s="94">
        <v>42817</v>
      </c>
      <c r="D554" s="91">
        <v>65.557339009999964</v>
      </c>
      <c r="E554" s="91">
        <v>122.40636977029355</v>
      </c>
      <c r="F554" s="95">
        <f t="shared" si="21"/>
        <v>65.557339009999964</v>
      </c>
      <c r="G554" s="115" t="str">
        <f t="shared" si="22"/>
        <v/>
      </c>
      <c r="H554" s="109"/>
      <c r="I554" s="109"/>
      <c r="J554" s="109"/>
      <c r="K554" s="109"/>
      <c r="L554" s="109"/>
      <c r="M554" s="109"/>
      <c r="N554" s="109"/>
      <c r="O554" s="109"/>
    </row>
    <row r="555" spans="2:15" ht="11.25" customHeight="1">
      <c r="C555" s="94">
        <v>42818</v>
      </c>
      <c r="D555" s="91">
        <v>92.618067891999743</v>
      </c>
      <c r="E555" s="91">
        <v>122.40636977029355</v>
      </c>
      <c r="F555" s="95">
        <f t="shared" ref="F555:F618" si="23">IF(D555&gt;E555,E555,D555)</f>
        <v>92.618067891999743</v>
      </c>
      <c r="G555" s="115" t="str">
        <f t="shared" ref="G555:G618" si="24">IF(C555=DATE(YEAR(C555),12,31),600,"")</f>
        <v/>
      </c>
      <c r="H555" s="109"/>
      <c r="I555" s="109"/>
      <c r="J555" s="109"/>
      <c r="K555" s="109"/>
      <c r="L555" s="109"/>
      <c r="M555" s="109"/>
      <c r="N555" s="109"/>
      <c r="O555" s="109"/>
    </row>
    <row r="556" spans="2:15" ht="11.25" customHeight="1">
      <c r="C556" s="94">
        <v>42819</v>
      </c>
      <c r="D556" s="91">
        <v>72.624456459999564</v>
      </c>
      <c r="E556" s="91">
        <v>122.40636977029355</v>
      </c>
      <c r="F556" s="95">
        <f t="shared" si="23"/>
        <v>72.624456459999564</v>
      </c>
      <c r="G556" s="115" t="str">
        <f t="shared" si="24"/>
        <v/>
      </c>
      <c r="H556" s="109"/>
      <c r="I556" s="109"/>
      <c r="J556" s="109"/>
      <c r="K556" s="109"/>
      <c r="L556" s="109"/>
      <c r="M556" s="109"/>
      <c r="N556" s="109"/>
      <c r="O556" s="109"/>
    </row>
    <row r="557" spans="2:15" ht="11.25" customHeight="1">
      <c r="C557" s="94">
        <v>42820</v>
      </c>
      <c r="D557" s="91">
        <v>91.763044690000683</v>
      </c>
      <c r="E557" s="91">
        <v>122.40636977029355</v>
      </c>
      <c r="F557" s="95">
        <f t="shared" si="23"/>
        <v>91.763044690000683</v>
      </c>
      <c r="G557" s="115" t="str">
        <f t="shared" si="24"/>
        <v/>
      </c>
      <c r="H557" s="109"/>
      <c r="I557" s="109"/>
      <c r="J557" s="109"/>
      <c r="K557" s="109"/>
      <c r="L557" s="109"/>
      <c r="M557" s="109"/>
      <c r="N557" s="109"/>
      <c r="O557" s="109"/>
    </row>
    <row r="558" spans="2:15" ht="11.25" customHeight="1">
      <c r="C558" s="94">
        <v>42821</v>
      </c>
      <c r="D558" s="91">
        <v>92.737862681999772</v>
      </c>
      <c r="E558" s="91">
        <v>122.40636977029355</v>
      </c>
      <c r="F558" s="95">
        <f t="shared" si="23"/>
        <v>92.737862681999772</v>
      </c>
      <c r="G558" s="115" t="str">
        <f t="shared" si="24"/>
        <v/>
      </c>
      <c r="H558" s="109"/>
      <c r="I558" s="109"/>
      <c r="J558" s="109"/>
      <c r="K558" s="109"/>
      <c r="L558" s="109"/>
      <c r="M558" s="109"/>
      <c r="N558" s="109"/>
      <c r="O558" s="109"/>
    </row>
    <row r="559" spans="2:15" ht="11.25" customHeight="1">
      <c r="C559" s="94">
        <v>42822</v>
      </c>
      <c r="D559" s="91">
        <v>87.912533190000062</v>
      </c>
      <c r="E559" s="91">
        <v>122.40636977029355</v>
      </c>
      <c r="F559" s="95">
        <f t="shared" si="23"/>
        <v>87.912533190000062</v>
      </c>
      <c r="G559" s="115" t="str">
        <f t="shared" si="24"/>
        <v/>
      </c>
      <c r="H559" s="109"/>
      <c r="I559" s="109"/>
      <c r="J559" s="109"/>
      <c r="K559" s="109"/>
      <c r="L559" s="109"/>
      <c r="M559" s="109"/>
      <c r="N559" s="109"/>
      <c r="O559" s="109"/>
    </row>
    <row r="560" spans="2:15" ht="11.25" customHeight="1">
      <c r="C560" s="94">
        <v>42823</v>
      </c>
      <c r="D560" s="91">
        <v>84.939549743999819</v>
      </c>
      <c r="E560" s="91">
        <v>122.40636977029355</v>
      </c>
      <c r="F560" s="95">
        <f t="shared" si="23"/>
        <v>84.939549743999819</v>
      </c>
      <c r="G560" s="115" t="str">
        <f t="shared" si="24"/>
        <v/>
      </c>
      <c r="H560" s="109"/>
      <c r="I560" s="109"/>
      <c r="J560" s="109"/>
      <c r="K560" s="109"/>
      <c r="L560" s="109"/>
      <c r="M560" s="109"/>
      <c r="N560" s="109"/>
      <c r="O560" s="109"/>
    </row>
    <row r="561" spans="3:15" ht="11.25" customHeight="1">
      <c r="C561" s="94">
        <v>42824</v>
      </c>
      <c r="D561" s="91">
        <v>91.524458749999582</v>
      </c>
      <c r="E561" s="91">
        <v>122.40636977029355</v>
      </c>
      <c r="F561" s="95">
        <f t="shared" si="23"/>
        <v>91.524458749999582</v>
      </c>
      <c r="G561" s="115" t="str">
        <f t="shared" si="24"/>
        <v/>
      </c>
      <c r="H561" s="109"/>
      <c r="I561" s="109"/>
      <c r="J561" s="109"/>
      <c r="K561" s="109"/>
      <c r="L561" s="109"/>
      <c r="M561" s="109"/>
      <c r="N561" s="109"/>
      <c r="O561" s="109"/>
    </row>
    <row r="562" spans="3:15" ht="11.25" customHeight="1">
      <c r="C562" s="94">
        <v>42825</v>
      </c>
      <c r="D562" s="91">
        <v>88.349820120000757</v>
      </c>
      <c r="E562" s="91">
        <v>122.40636977029355</v>
      </c>
      <c r="F562" s="95">
        <f t="shared" si="23"/>
        <v>88.349820120000757</v>
      </c>
      <c r="G562" s="115" t="str">
        <f t="shared" si="24"/>
        <v/>
      </c>
      <c r="H562" s="109"/>
      <c r="I562" s="109"/>
      <c r="J562" s="109"/>
      <c r="K562" s="109"/>
      <c r="L562" s="109"/>
      <c r="M562" s="109"/>
      <c r="N562" s="109"/>
      <c r="O562" s="109"/>
    </row>
    <row r="563" spans="3:15" ht="11.25" customHeight="1">
      <c r="C563" s="94">
        <v>42826</v>
      </c>
      <c r="D563" s="91">
        <v>50.346269123999868</v>
      </c>
      <c r="E563" s="91">
        <v>125.11974564249337</v>
      </c>
      <c r="F563" s="95">
        <f t="shared" si="23"/>
        <v>50.346269123999868</v>
      </c>
      <c r="G563" s="115" t="str">
        <f t="shared" si="24"/>
        <v/>
      </c>
      <c r="H563" s="109"/>
      <c r="I563" s="109"/>
      <c r="J563" s="109"/>
      <c r="K563" s="109"/>
      <c r="L563" s="109"/>
      <c r="M563" s="109"/>
      <c r="N563" s="109"/>
      <c r="O563" s="109"/>
    </row>
    <row r="564" spans="3:15" ht="11.25" customHeight="1">
      <c r="C564" s="94">
        <v>42827</v>
      </c>
      <c r="D564" s="91">
        <v>104.52855092400009</v>
      </c>
      <c r="E564" s="91">
        <v>125.11974564249337</v>
      </c>
      <c r="F564" s="95">
        <f t="shared" si="23"/>
        <v>104.52855092400009</v>
      </c>
      <c r="G564" s="115" t="str">
        <f t="shared" si="24"/>
        <v/>
      </c>
      <c r="H564" s="109"/>
      <c r="I564" s="109"/>
      <c r="J564" s="109"/>
      <c r="K564" s="109"/>
      <c r="L564" s="109"/>
      <c r="M564" s="109"/>
      <c r="N564" s="109"/>
      <c r="O564" s="109"/>
    </row>
    <row r="565" spans="3:15" ht="11.25" customHeight="1">
      <c r="C565" s="94">
        <v>42828</v>
      </c>
      <c r="D565" s="91">
        <v>68.394094653999218</v>
      </c>
      <c r="E565" s="91">
        <v>125.11974564249337</v>
      </c>
      <c r="F565" s="95">
        <f t="shared" si="23"/>
        <v>68.394094653999218</v>
      </c>
      <c r="G565" s="115" t="str">
        <f t="shared" si="24"/>
        <v/>
      </c>
      <c r="H565" s="109"/>
      <c r="I565" s="109"/>
      <c r="J565" s="109"/>
      <c r="K565" s="109"/>
      <c r="L565" s="109"/>
      <c r="M565" s="109"/>
      <c r="N565" s="109"/>
      <c r="O565" s="109"/>
    </row>
    <row r="566" spans="3:15" ht="11.25" customHeight="1">
      <c r="C566" s="94">
        <v>42829</v>
      </c>
      <c r="D566" s="91">
        <v>70.399811476000181</v>
      </c>
      <c r="E566" s="91">
        <v>125.11974564249337</v>
      </c>
      <c r="F566" s="95">
        <f t="shared" si="23"/>
        <v>70.399811476000181</v>
      </c>
      <c r="G566" s="115" t="str">
        <f t="shared" si="24"/>
        <v/>
      </c>
      <c r="H566" s="109"/>
      <c r="I566" s="109"/>
      <c r="J566" s="109"/>
      <c r="K566" s="109"/>
      <c r="L566" s="109"/>
      <c r="M566" s="109"/>
      <c r="N566" s="109"/>
      <c r="O566" s="109"/>
    </row>
    <row r="567" spans="3:15" ht="11.25" customHeight="1">
      <c r="C567" s="94">
        <v>42830</v>
      </c>
      <c r="D567" s="91">
        <v>68.111350422000243</v>
      </c>
      <c r="E567" s="91">
        <v>125.11974564249337</v>
      </c>
      <c r="F567" s="95">
        <f t="shared" si="23"/>
        <v>68.111350422000243</v>
      </c>
      <c r="G567" s="115" t="str">
        <f t="shared" si="24"/>
        <v/>
      </c>
      <c r="H567" s="109"/>
      <c r="I567" s="109"/>
      <c r="J567" s="109"/>
      <c r="K567" s="109"/>
      <c r="L567" s="109"/>
      <c r="M567" s="109"/>
      <c r="N567" s="109"/>
      <c r="O567" s="109"/>
    </row>
    <row r="568" spans="3:15" ht="11.25" customHeight="1">
      <c r="C568" s="94">
        <v>42831</v>
      </c>
      <c r="D568" s="91">
        <v>61.262930777999557</v>
      </c>
      <c r="E568" s="91">
        <v>125.11974564249337</v>
      </c>
      <c r="F568" s="95">
        <f t="shared" si="23"/>
        <v>61.262930777999557</v>
      </c>
      <c r="G568" s="115" t="str">
        <f t="shared" si="24"/>
        <v/>
      </c>
      <c r="H568" s="109"/>
      <c r="I568" s="109"/>
      <c r="J568" s="109"/>
      <c r="K568" s="109"/>
      <c r="L568" s="109"/>
      <c r="M568" s="109"/>
      <c r="N568" s="109"/>
      <c r="O568" s="109"/>
    </row>
    <row r="569" spans="3:15" ht="11.25" customHeight="1">
      <c r="C569" s="94">
        <v>42832</v>
      </c>
      <c r="D569" s="91">
        <v>52.585938492000203</v>
      </c>
      <c r="E569" s="91">
        <v>125.11974564249337</v>
      </c>
      <c r="F569" s="95">
        <f t="shared" si="23"/>
        <v>52.585938492000203</v>
      </c>
      <c r="G569" s="115" t="str">
        <f t="shared" si="24"/>
        <v/>
      </c>
      <c r="H569" s="109"/>
      <c r="I569" s="109"/>
      <c r="J569" s="109"/>
      <c r="K569" s="109"/>
      <c r="L569" s="109"/>
      <c r="M569" s="109"/>
      <c r="N569" s="109"/>
      <c r="O569" s="109"/>
    </row>
    <row r="570" spans="3:15" ht="11.25" customHeight="1">
      <c r="C570" s="94">
        <v>42833</v>
      </c>
      <c r="D570" s="91">
        <v>60.945289219999836</v>
      </c>
      <c r="E570" s="91">
        <v>125.11974564249337</v>
      </c>
      <c r="F570" s="95">
        <f t="shared" si="23"/>
        <v>60.945289219999836</v>
      </c>
      <c r="G570" s="115" t="str">
        <f t="shared" si="24"/>
        <v/>
      </c>
      <c r="H570" s="109"/>
      <c r="I570" s="109"/>
      <c r="J570" s="109"/>
      <c r="K570" s="109"/>
      <c r="L570" s="109"/>
      <c r="M570" s="109"/>
      <c r="N570" s="109"/>
      <c r="O570" s="109"/>
    </row>
    <row r="571" spans="3:15" ht="11.25" customHeight="1">
      <c r="C571" s="94">
        <v>42834</v>
      </c>
      <c r="D571" s="91">
        <v>68.991165410000264</v>
      </c>
      <c r="E571" s="91">
        <v>125.11974564249337</v>
      </c>
      <c r="F571" s="95">
        <f t="shared" si="23"/>
        <v>68.991165410000264</v>
      </c>
      <c r="G571" s="115" t="str">
        <f t="shared" si="24"/>
        <v/>
      </c>
      <c r="H571" s="109"/>
      <c r="I571" s="109"/>
      <c r="J571" s="109"/>
      <c r="K571" s="109"/>
      <c r="L571" s="109"/>
      <c r="M571" s="109"/>
      <c r="N571" s="109"/>
      <c r="O571" s="109"/>
    </row>
    <row r="572" spans="3:15" ht="11.25" customHeight="1">
      <c r="C572" s="94">
        <v>42835</v>
      </c>
      <c r="D572" s="91">
        <v>50.230958724000125</v>
      </c>
      <c r="E572" s="91">
        <v>125.11974564249337</v>
      </c>
      <c r="F572" s="95">
        <f t="shared" si="23"/>
        <v>50.230958724000125</v>
      </c>
      <c r="G572" s="115" t="str">
        <f t="shared" si="24"/>
        <v/>
      </c>
      <c r="H572" s="109"/>
      <c r="I572" s="109"/>
      <c r="J572" s="109"/>
      <c r="K572" s="109"/>
      <c r="L572" s="109"/>
      <c r="M572" s="109"/>
      <c r="N572" s="109"/>
      <c r="O572" s="109"/>
    </row>
    <row r="573" spans="3:15" ht="11.25" customHeight="1">
      <c r="C573" s="94">
        <v>42836</v>
      </c>
      <c r="D573" s="91">
        <v>48.384794138000359</v>
      </c>
      <c r="E573" s="91">
        <v>125.11974564249337</v>
      </c>
      <c r="F573" s="95">
        <f t="shared" si="23"/>
        <v>48.384794138000359</v>
      </c>
      <c r="G573" s="115" t="str">
        <f t="shared" si="24"/>
        <v/>
      </c>
      <c r="H573" s="109"/>
      <c r="I573" s="109"/>
      <c r="J573" s="109"/>
      <c r="K573" s="109"/>
      <c r="L573" s="109"/>
      <c r="M573" s="109"/>
      <c r="N573" s="109"/>
      <c r="O573" s="109"/>
    </row>
    <row r="574" spans="3:15" ht="11.25" customHeight="1">
      <c r="C574" s="94">
        <v>42837</v>
      </c>
      <c r="D574" s="91">
        <v>60.112869601999584</v>
      </c>
      <c r="E574" s="91">
        <v>125.11974564249337</v>
      </c>
      <c r="F574" s="95">
        <f t="shared" si="23"/>
        <v>60.112869601999584</v>
      </c>
      <c r="G574" s="115" t="str">
        <f t="shared" si="24"/>
        <v/>
      </c>
      <c r="H574" s="109"/>
      <c r="I574" s="109"/>
      <c r="J574" s="109"/>
      <c r="K574" s="109"/>
      <c r="L574" s="109"/>
      <c r="M574" s="109"/>
      <c r="N574" s="109"/>
      <c r="O574" s="109"/>
    </row>
    <row r="575" spans="3:15" ht="11.25" customHeight="1">
      <c r="C575" s="94">
        <v>42838</v>
      </c>
      <c r="D575" s="91">
        <v>47.283735300000096</v>
      </c>
      <c r="E575" s="91">
        <v>125.11974564249337</v>
      </c>
      <c r="F575" s="95">
        <f t="shared" si="23"/>
        <v>47.283735300000096</v>
      </c>
      <c r="G575" s="115" t="str">
        <f t="shared" si="24"/>
        <v/>
      </c>
      <c r="H575" s="109"/>
      <c r="I575" s="109"/>
      <c r="J575" s="109"/>
      <c r="K575" s="109"/>
      <c r="L575" s="109"/>
      <c r="M575" s="109"/>
      <c r="N575" s="109"/>
      <c r="O575" s="109"/>
    </row>
    <row r="576" spans="3:15" ht="11.25" customHeight="1">
      <c r="C576" s="94">
        <v>42839</v>
      </c>
      <c r="D576" s="91">
        <v>57.057085407999821</v>
      </c>
      <c r="E576" s="91">
        <v>125.11974564249337</v>
      </c>
      <c r="F576" s="95">
        <f t="shared" si="23"/>
        <v>57.057085407999821</v>
      </c>
      <c r="G576" s="115" t="str">
        <f t="shared" si="24"/>
        <v/>
      </c>
      <c r="H576" s="109"/>
      <c r="I576" s="109"/>
      <c r="J576" s="109"/>
      <c r="K576" s="109"/>
      <c r="L576" s="109"/>
      <c r="M576" s="109"/>
      <c r="N576" s="109"/>
      <c r="O576" s="109"/>
    </row>
    <row r="577" spans="2:15" ht="11.25" customHeight="1">
      <c r="B577" s="54" t="s">
        <v>23</v>
      </c>
      <c r="C577" s="94">
        <v>42840</v>
      </c>
      <c r="D577" s="91">
        <v>48.912813255999907</v>
      </c>
      <c r="E577" s="91">
        <v>125.11974564249337</v>
      </c>
      <c r="F577" s="95">
        <f t="shared" si="23"/>
        <v>48.912813255999907</v>
      </c>
      <c r="G577" s="115" t="str">
        <f t="shared" si="24"/>
        <v/>
      </c>
      <c r="H577" s="109"/>
      <c r="I577" s="109"/>
      <c r="J577" s="109"/>
      <c r="K577" s="109"/>
      <c r="L577" s="109"/>
      <c r="M577" s="109"/>
      <c r="N577" s="109"/>
      <c r="O577" s="109"/>
    </row>
    <row r="578" spans="2:15" ht="11.25" customHeight="1">
      <c r="C578" s="94">
        <v>42841</v>
      </c>
      <c r="D578" s="91">
        <v>54.177635689999988</v>
      </c>
      <c r="E578" s="91">
        <v>125.11974564249337</v>
      </c>
      <c r="F578" s="95">
        <f t="shared" si="23"/>
        <v>54.177635689999988</v>
      </c>
      <c r="G578" s="115" t="str">
        <f t="shared" si="24"/>
        <v/>
      </c>
      <c r="H578" s="109"/>
      <c r="I578" s="109"/>
      <c r="J578" s="109"/>
      <c r="K578" s="109"/>
      <c r="L578" s="109"/>
      <c r="M578" s="109"/>
      <c r="N578" s="109"/>
      <c r="O578" s="109"/>
    </row>
    <row r="579" spans="2:15" ht="11.25" customHeight="1">
      <c r="C579" s="94">
        <v>42842</v>
      </c>
      <c r="D579" s="91">
        <v>41.687413700000654</v>
      </c>
      <c r="E579" s="91">
        <v>125.11974564249337</v>
      </c>
      <c r="F579" s="95">
        <f t="shared" si="23"/>
        <v>41.687413700000654</v>
      </c>
      <c r="G579" s="115" t="str">
        <f t="shared" si="24"/>
        <v/>
      </c>
      <c r="H579" s="109"/>
      <c r="I579" s="109"/>
      <c r="J579" s="109"/>
      <c r="K579" s="109"/>
      <c r="L579" s="109"/>
      <c r="M579" s="109"/>
      <c r="N579" s="109"/>
      <c r="O579" s="109"/>
    </row>
    <row r="580" spans="2:15" ht="11.25" customHeight="1">
      <c r="C580" s="94">
        <v>42843</v>
      </c>
      <c r="D580" s="91">
        <v>42.949923417999209</v>
      </c>
      <c r="E580" s="91">
        <v>125.11974564249337</v>
      </c>
      <c r="F580" s="95">
        <f t="shared" si="23"/>
        <v>42.949923417999209</v>
      </c>
      <c r="G580" s="115" t="str">
        <f t="shared" si="24"/>
        <v/>
      </c>
      <c r="H580" s="109"/>
      <c r="I580" s="109"/>
      <c r="J580" s="109"/>
      <c r="K580" s="109"/>
      <c r="L580" s="109"/>
      <c r="M580" s="109"/>
      <c r="N580" s="109"/>
      <c r="O580" s="109"/>
    </row>
    <row r="581" spans="2:15" ht="11.25" customHeight="1">
      <c r="C581" s="94">
        <v>42844</v>
      </c>
      <c r="D581" s="91">
        <v>49.264046782000349</v>
      </c>
      <c r="E581" s="91">
        <v>125.11974564249337</v>
      </c>
      <c r="F581" s="95">
        <f t="shared" si="23"/>
        <v>49.264046782000349</v>
      </c>
      <c r="G581" s="115" t="str">
        <f t="shared" si="24"/>
        <v/>
      </c>
      <c r="H581" s="109"/>
      <c r="I581" s="109"/>
      <c r="J581" s="109"/>
      <c r="K581" s="109"/>
      <c r="L581" s="109"/>
      <c r="M581" s="109"/>
      <c r="N581" s="109"/>
      <c r="O581" s="109"/>
    </row>
    <row r="582" spans="2:15" ht="11.25" customHeight="1">
      <c r="C582" s="94">
        <v>42845</v>
      </c>
      <c r="D582" s="91">
        <v>39.240910387999854</v>
      </c>
      <c r="E582" s="91">
        <v>125.11974564249337</v>
      </c>
      <c r="F582" s="95">
        <f t="shared" si="23"/>
        <v>39.240910387999854</v>
      </c>
      <c r="G582" s="115" t="str">
        <f t="shared" si="24"/>
        <v/>
      </c>
      <c r="H582" s="109"/>
      <c r="I582" s="109"/>
      <c r="J582" s="109"/>
      <c r="K582" s="109"/>
      <c r="L582" s="109"/>
      <c r="M582" s="109"/>
      <c r="N582" s="109"/>
      <c r="O582" s="109"/>
    </row>
    <row r="583" spans="2:15" ht="11.25" customHeight="1">
      <c r="C583" s="94">
        <v>42846</v>
      </c>
      <c r="D583" s="91">
        <v>35.621072822000272</v>
      </c>
      <c r="E583" s="91">
        <v>125.11974564249337</v>
      </c>
      <c r="F583" s="95">
        <f t="shared" si="23"/>
        <v>35.621072822000272</v>
      </c>
      <c r="G583" s="115" t="str">
        <f t="shared" si="24"/>
        <v/>
      </c>
      <c r="H583" s="109"/>
      <c r="I583" s="109"/>
      <c r="J583" s="109"/>
      <c r="K583" s="109"/>
      <c r="L583" s="109"/>
      <c r="M583" s="109"/>
      <c r="N583" s="109"/>
      <c r="O583" s="109"/>
    </row>
    <row r="584" spans="2:15" ht="11.25" customHeight="1">
      <c r="C584" s="94">
        <v>42847</v>
      </c>
      <c r="D584" s="91">
        <v>38.637712047999507</v>
      </c>
      <c r="E584" s="91">
        <v>125.11974564249337</v>
      </c>
      <c r="F584" s="95">
        <f t="shared" si="23"/>
        <v>38.637712047999507</v>
      </c>
      <c r="G584" s="115" t="str">
        <f t="shared" si="24"/>
        <v/>
      </c>
      <c r="H584" s="109"/>
      <c r="I584" s="109"/>
      <c r="J584" s="109"/>
      <c r="K584" s="109"/>
      <c r="L584" s="109"/>
      <c r="M584" s="109"/>
      <c r="N584" s="109"/>
      <c r="O584" s="109"/>
    </row>
    <row r="585" spans="2:15" ht="11.25" customHeight="1">
      <c r="C585" s="94">
        <v>42848</v>
      </c>
      <c r="D585" s="91">
        <v>45.580778726000652</v>
      </c>
      <c r="E585" s="91">
        <v>125.11974564249337</v>
      </c>
      <c r="F585" s="95">
        <f t="shared" si="23"/>
        <v>45.580778726000652</v>
      </c>
      <c r="G585" s="115" t="str">
        <f t="shared" si="24"/>
        <v/>
      </c>
      <c r="H585" s="109"/>
      <c r="I585" s="109"/>
      <c r="J585" s="109"/>
      <c r="K585" s="109"/>
      <c r="L585" s="109"/>
      <c r="M585" s="109"/>
      <c r="N585" s="109"/>
      <c r="O585" s="109"/>
    </row>
    <row r="586" spans="2:15" ht="11.25" customHeight="1">
      <c r="C586" s="94">
        <v>42849</v>
      </c>
      <c r="D586" s="91">
        <v>25.275467405999755</v>
      </c>
      <c r="E586" s="91">
        <v>125.11974564249337</v>
      </c>
      <c r="F586" s="95">
        <f t="shared" si="23"/>
        <v>25.275467405999755</v>
      </c>
      <c r="G586" s="115" t="str">
        <f t="shared" si="24"/>
        <v/>
      </c>
      <c r="H586" s="109"/>
      <c r="I586" s="109"/>
      <c r="J586" s="109"/>
      <c r="K586" s="109"/>
      <c r="L586" s="109"/>
      <c r="M586" s="109"/>
      <c r="N586" s="109"/>
      <c r="O586" s="109"/>
    </row>
    <row r="587" spans="2:15" ht="11.25" customHeight="1">
      <c r="C587" s="94">
        <v>42850</v>
      </c>
      <c r="D587" s="91">
        <v>37.939975529999828</v>
      </c>
      <c r="E587" s="91">
        <v>125.11974564249337</v>
      </c>
      <c r="F587" s="95">
        <f t="shared" si="23"/>
        <v>37.939975529999828</v>
      </c>
      <c r="G587" s="115" t="str">
        <f t="shared" si="24"/>
        <v/>
      </c>
      <c r="H587" s="109"/>
      <c r="I587" s="109"/>
      <c r="J587" s="109"/>
      <c r="K587" s="109"/>
      <c r="L587" s="109"/>
      <c r="M587" s="109"/>
      <c r="N587" s="109"/>
      <c r="O587" s="109"/>
    </row>
    <row r="588" spans="2:15" ht="11.25" customHeight="1">
      <c r="C588" s="94">
        <v>42851</v>
      </c>
      <c r="D588" s="91">
        <v>45.967260284000631</v>
      </c>
      <c r="E588" s="91">
        <v>125.11974564249337</v>
      </c>
      <c r="F588" s="95">
        <f t="shared" si="23"/>
        <v>45.967260284000631</v>
      </c>
      <c r="G588" s="115" t="str">
        <f t="shared" si="24"/>
        <v/>
      </c>
      <c r="H588" s="109"/>
      <c r="I588" s="109"/>
      <c r="J588" s="109"/>
      <c r="K588" s="109"/>
      <c r="L588" s="109"/>
      <c r="M588" s="109"/>
      <c r="N588" s="109"/>
      <c r="O588" s="109"/>
    </row>
    <row r="589" spans="2:15" ht="11.25" customHeight="1">
      <c r="C589" s="94">
        <v>42852</v>
      </c>
      <c r="D589" s="91">
        <v>36.408935001999112</v>
      </c>
      <c r="E589" s="91">
        <v>125.11974564249337</v>
      </c>
      <c r="F589" s="95">
        <f t="shared" si="23"/>
        <v>36.408935001999112</v>
      </c>
      <c r="G589" s="115" t="str">
        <f t="shared" si="24"/>
        <v/>
      </c>
      <c r="H589" s="109"/>
      <c r="I589" s="109"/>
      <c r="J589" s="109"/>
      <c r="K589" s="109"/>
      <c r="L589" s="109"/>
      <c r="M589" s="109"/>
      <c r="N589" s="109"/>
      <c r="O589" s="109"/>
    </row>
    <row r="590" spans="2:15" ht="11.25" customHeight="1">
      <c r="C590" s="94">
        <v>42853</v>
      </c>
      <c r="D590" s="91">
        <v>38.008882802000542</v>
      </c>
      <c r="E590" s="91">
        <v>125.11974564249337</v>
      </c>
      <c r="F590" s="95">
        <f t="shared" si="23"/>
        <v>38.008882802000542</v>
      </c>
      <c r="G590" s="115" t="str">
        <f t="shared" si="24"/>
        <v/>
      </c>
      <c r="H590" s="109"/>
      <c r="I590" s="109"/>
      <c r="J590" s="109"/>
      <c r="K590" s="109"/>
      <c r="L590" s="109"/>
      <c r="M590" s="109"/>
      <c r="N590" s="109"/>
      <c r="O590" s="109"/>
    </row>
    <row r="591" spans="2:15" ht="11.25" customHeight="1">
      <c r="C591" s="94">
        <v>42854</v>
      </c>
      <c r="D591" s="91">
        <v>31.607246863999666</v>
      </c>
      <c r="E591" s="91">
        <v>125.11974564249337</v>
      </c>
      <c r="F591" s="95">
        <f t="shared" si="23"/>
        <v>31.607246863999666</v>
      </c>
      <c r="G591" s="115" t="str">
        <f t="shared" si="24"/>
        <v/>
      </c>
      <c r="H591" s="109"/>
      <c r="I591" s="109"/>
      <c r="J591" s="109"/>
      <c r="K591" s="109"/>
      <c r="L591" s="109"/>
      <c r="M591" s="109"/>
      <c r="N591" s="109"/>
      <c r="O591" s="109"/>
    </row>
    <row r="592" spans="2:15" ht="11.25" customHeight="1">
      <c r="C592" s="94">
        <v>42855</v>
      </c>
      <c r="D592" s="91">
        <v>65.670594078000022</v>
      </c>
      <c r="E592" s="91">
        <v>125.11974564249337</v>
      </c>
      <c r="F592" s="95">
        <f t="shared" si="23"/>
        <v>65.670594078000022</v>
      </c>
      <c r="G592" s="115" t="str">
        <f t="shared" si="24"/>
        <v/>
      </c>
      <c r="H592" s="109"/>
      <c r="I592" s="109"/>
      <c r="J592" s="109"/>
      <c r="K592" s="109"/>
      <c r="L592" s="109"/>
      <c r="M592" s="109"/>
      <c r="N592" s="109"/>
      <c r="O592" s="109"/>
    </row>
    <row r="593" spans="2:15" ht="11.25" customHeight="1">
      <c r="C593" s="94">
        <v>42856</v>
      </c>
      <c r="D593" s="91">
        <v>47.889841462000092</v>
      </c>
      <c r="E593" s="91">
        <v>107.31133785069035</v>
      </c>
      <c r="F593" s="95">
        <f t="shared" si="23"/>
        <v>47.889841462000092</v>
      </c>
      <c r="G593" s="115" t="str">
        <f t="shared" si="24"/>
        <v/>
      </c>
      <c r="H593" s="109"/>
      <c r="I593" s="109"/>
      <c r="J593" s="109"/>
      <c r="K593" s="109"/>
      <c r="L593" s="109"/>
      <c r="M593" s="109"/>
      <c r="N593" s="109"/>
      <c r="O593" s="109"/>
    </row>
    <row r="594" spans="2:15" ht="11.25" customHeight="1">
      <c r="C594" s="94">
        <v>42857</v>
      </c>
      <c r="D594" s="91">
        <v>34.561846632000112</v>
      </c>
      <c r="E594" s="91">
        <v>107.31133785069035</v>
      </c>
      <c r="F594" s="95">
        <f t="shared" si="23"/>
        <v>34.561846632000112</v>
      </c>
      <c r="G594" s="115" t="str">
        <f t="shared" si="24"/>
        <v/>
      </c>
      <c r="H594" s="109"/>
      <c r="I594" s="109"/>
      <c r="J594" s="109"/>
      <c r="K594" s="109"/>
      <c r="L594" s="109"/>
      <c r="M594" s="109"/>
      <c r="N594" s="109"/>
      <c r="O594" s="109"/>
    </row>
    <row r="595" spans="2:15" ht="11.25" customHeight="1">
      <c r="C595" s="94">
        <v>42858</v>
      </c>
      <c r="D595" s="91">
        <v>37.44959208399964</v>
      </c>
      <c r="E595" s="91">
        <v>107.31133785069035</v>
      </c>
      <c r="F595" s="95">
        <f t="shared" si="23"/>
        <v>37.44959208399964</v>
      </c>
      <c r="G595" s="115" t="str">
        <f t="shared" si="24"/>
        <v/>
      </c>
      <c r="H595" s="109"/>
      <c r="I595" s="109"/>
      <c r="J595" s="109"/>
      <c r="K595" s="109"/>
      <c r="L595" s="109"/>
      <c r="M595" s="109"/>
      <c r="N595" s="109"/>
      <c r="O595" s="109"/>
    </row>
    <row r="596" spans="2:15" ht="11.25" customHeight="1">
      <c r="C596" s="94">
        <v>42859</v>
      </c>
      <c r="D596" s="91">
        <v>27.259807492000633</v>
      </c>
      <c r="E596" s="91">
        <v>107.31133785069035</v>
      </c>
      <c r="F596" s="95">
        <f t="shared" si="23"/>
        <v>27.259807492000633</v>
      </c>
      <c r="G596" s="115" t="str">
        <f t="shared" si="24"/>
        <v/>
      </c>
      <c r="H596" s="109"/>
      <c r="I596" s="109"/>
      <c r="J596" s="109"/>
      <c r="K596" s="109"/>
      <c r="L596" s="109"/>
      <c r="M596" s="109"/>
      <c r="N596" s="109"/>
      <c r="O596" s="109"/>
    </row>
    <row r="597" spans="2:15" ht="11.25" customHeight="1">
      <c r="C597" s="94">
        <v>42860</v>
      </c>
      <c r="D597" s="91">
        <v>57.156915550000072</v>
      </c>
      <c r="E597" s="91">
        <v>107.31133785069035</v>
      </c>
      <c r="F597" s="95">
        <f t="shared" si="23"/>
        <v>57.156915550000072</v>
      </c>
      <c r="G597" s="115" t="str">
        <f t="shared" si="24"/>
        <v/>
      </c>
      <c r="H597" s="109"/>
      <c r="I597" s="109"/>
      <c r="J597" s="109"/>
      <c r="K597" s="109"/>
      <c r="L597" s="109"/>
      <c r="M597" s="109"/>
      <c r="N597" s="109"/>
      <c r="O597" s="109"/>
    </row>
    <row r="598" spans="2:15" ht="11.25" customHeight="1">
      <c r="C598" s="94">
        <v>42861</v>
      </c>
      <c r="D598" s="91">
        <v>54.318371110000129</v>
      </c>
      <c r="E598" s="91">
        <v>107.31133785069035</v>
      </c>
      <c r="F598" s="95">
        <f t="shared" si="23"/>
        <v>54.318371110000129</v>
      </c>
      <c r="G598" s="115" t="str">
        <f t="shared" si="24"/>
        <v/>
      </c>
      <c r="H598" s="109"/>
      <c r="I598" s="109"/>
      <c r="J598" s="109"/>
      <c r="K598" s="109"/>
      <c r="L598" s="109"/>
      <c r="M598" s="109"/>
      <c r="N598" s="109"/>
      <c r="O598" s="109"/>
    </row>
    <row r="599" spans="2:15" ht="11.25" customHeight="1">
      <c r="C599" s="94">
        <v>42862</v>
      </c>
      <c r="D599" s="91">
        <v>55.656618377999621</v>
      </c>
      <c r="E599" s="91">
        <v>107.31133785069035</v>
      </c>
      <c r="F599" s="95">
        <f t="shared" si="23"/>
        <v>55.656618377999621</v>
      </c>
      <c r="G599" s="115" t="str">
        <f t="shared" si="24"/>
        <v/>
      </c>
      <c r="H599" s="109"/>
      <c r="I599" s="109"/>
      <c r="J599" s="109"/>
      <c r="K599" s="109"/>
      <c r="L599" s="109"/>
      <c r="M599" s="109"/>
      <c r="N599" s="109"/>
      <c r="O599" s="109"/>
    </row>
    <row r="600" spans="2:15" ht="11.25" customHeight="1">
      <c r="C600" s="94">
        <v>42863</v>
      </c>
      <c r="D600" s="91">
        <v>39.90473734600004</v>
      </c>
      <c r="E600" s="91">
        <v>107.31133785069035</v>
      </c>
      <c r="F600" s="95">
        <f t="shared" si="23"/>
        <v>39.90473734600004</v>
      </c>
      <c r="G600" s="115" t="str">
        <f t="shared" si="24"/>
        <v/>
      </c>
      <c r="H600" s="109"/>
      <c r="I600" s="109"/>
      <c r="J600" s="109"/>
      <c r="K600" s="109"/>
      <c r="L600" s="109"/>
      <c r="M600" s="109"/>
      <c r="N600" s="109"/>
      <c r="O600" s="109"/>
    </row>
    <row r="601" spans="2:15" ht="11.25" customHeight="1">
      <c r="C601" s="94">
        <v>42864</v>
      </c>
      <c r="D601" s="91">
        <v>44.98466751600003</v>
      </c>
      <c r="E601" s="91">
        <v>107.31133785069035</v>
      </c>
      <c r="F601" s="95">
        <f t="shared" si="23"/>
        <v>44.98466751600003</v>
      </c>
      <c r="G601" s="115" t="str">
        <f t="shared" si="24"/>
        <v/>
      </c>
      <c r="H601" s="109"/>
      <c r="I601" s="109"/>
      <c r="J601" s="109"/>
      <c r="K601" s="109"/>
      <c r="L601" s="109"/>
      <c r="M601" s="109"/>
      <c r="N601" s="109"/>
      <c r="O601" s="109"/>
    </row>
    <row r="602" spans="2:15" ht="11.25" customHeight="1">
      <c r="C602" s="94">
        <v>42865</v>
      </c>
      <c r="D602" s="91">
        <v>52.491749465999824</v>
      </c>
      <c r="E602" s="91">
        <v>107.31133785069035</v>
      </c>
      <c r="F602" s="95">
        <f t="shared" si="23"/>
        <v>52.491749465999824</v>
      </c>
      <c r="G602" s="115" t="str">
        <f t="shared" si="24"/>
        <v/>
      </c>
      <c r="H602" s="109"/>
      <c r="I602" s="109"/>
      <c r="J602" s="109"/>
      <c r="K602" s="109"/>
      <c r="L602" s="109"/>
      <c r="M602" s="109"/>
      <c r="N602" s="109"/>
      <c r="O602" s="109"/>
    </row>
    <row r="603" spans="2:15" ht="11.25" customHeight="1">
      <c r="C603" s="94">
        <v>42866</v>
      </c>
      <c r="D603" s="91">
        <v>85.542420404000197</v>
      </c>
      <c r="E603" s="91">
        <v>107.31133785069035</v>
      </c>
      <c r="F603" s="95">
        <f t="shared" si="23"/>
        <v>85.542420404000197</v>
      </c>
      <c r="G603" s="115" t="str">
        <f t="shared" si="24"/>
        <v/>
      </c>
      <c r="H603" s="109"/>
      <c r="I603" s="109"/>
      <c r="J603" s="109"/>
      <c r="K603" s="109"/>
      <c r="L603" s="109"/>
      <c r="M603" s="109"/>
      <c r="N603" s="109"/>
      <c r="O603" s="109"/>
    </row>
    <row r="604" spans="2:15" ht="11.25" customHeight="1">
      <c r="C604" s="94">
        <v>42867</v>
      </c>
      <c r="D604" s="91">
        <v>57.381332081999481</v>
      </c>
      <c r="E604" s="91">
        <v>107.31133785069035</v>
      </c>
      <c r="F604" s="95">
        <f t="shared" si="23"/>
        <v>57.381332081999481</v>
      </c>
      <c r="G604" s="115" t="str">
        <f t="shared" si="24"/>
        <v/>
      </c>
      <c r="H604" s="109"/>
      <c r="I604" s="109"/>
      <c r="J604" s="109"/>
      <c r="K604" s="109"/>
      <c r="L604" s="109"/>
      <c r="M604" s="109"/>
      <c r="N604" s="109"/>
      <c r="O604" s="109"/>
    </row>
    <row r="605" spans="2:15" ht="11.25" customHeight="1">
      <c r="C605" s="94">
        <v>42868</v>
      </c>
      <c r="D605" s="91">
        <v>93.707607060000697</v>
      </c>
      <c r="E605" s="91">
        <v>107.31133785069035</v>
      </c>
      <c r="F605" s="95">
        <f t="shared" si="23"/>
        <v>93.707607060000697</v>
      </c>
      <c r="G605" s="115" t="str">
        <f t="shared" si="24"/>
        <v/>
      </c>
      <c r="H605" s="109"/>
      <c r="I605" s="109"/>
      <c r="J605" s="109"/>
      <c r="K605" s="109"/>
      <c r="L605" s="109"/>
      <c r="M605" s="109"/>
      <c r="N605" s="109"/>
      <c r="O605" s="109"/>
    </row>
    <row r="606" spans="2:15" ht="11.25" customHeight="1">
      <c r="C606" s="94">
        <v>42869</v>
      </c>
      <c r="D606" s="91">
        <v>162.61234454599966</v>
      </c>
      <c r="E606" s="91">
        <v>107.31133785069035</v>
      </c>
      <c r="F606" s="95">
        <f t="shared" si="23"/>
        <v>107.31133785069035</v>
      </c>
      <c r="G606" s="115" t="str">
        <f t="shared" si="24"/>
        <v/>
      </c>
      <c r="H606" s="109"/>
      <c r="I606" s="109"/>
      <c r="J606" s="109"/>
      <c r="K606" s="109"/>
      <c r="L606" s="109"/>
      <c r="M606" s="109"/>
      <c r="N606" s="109"/>
      <c r="O606" s="109"/>
    </row>
    <row r="607" spans="2:15" ht="11.25" customHeight="1">
      <c r="B607" s="54" t="s">
        <v>22</v>
      </c>
      <c r="C607" s="94">
        <v>42870</v>
      </c>
      <c r="D607" s="91">
        <v>74.0387582999996</v>
      </c>
      <c r="E607" s="91">
        <v>107.31133785069035</v>
      </c>
      <c r="F607" s="95">
        <f t="shared" si="23"/>
        <v>74.0387582999996</v>
      </c>
      <c r="G607" s="115" t="str">
        <f t="shared" si="24"/>
        <v/>
      </c>
      <c r="H607" s="109"/>
      <c r="I607" s="109"/>
      <c r="J607" s="109"/>
      <c r="K607" s="109"/>
      <c r="L607" s="109"/>
      <c r="M607" s="109"/>
      <c r="N607" s="109"/>
      <c r="O607" s="109"/>
    </row>
    <row r="608" spans="2:15" ht="11.25" customHeight="1">
      <c r="C608" s="94">
        <v>42871</v>
      </c>
      <c r="D608" s="91">
        <v>66.372392640000683</v>
      </c>
      <c r="E608" s="91">
        <v>107.31133785069035</v>
      </c>
      <c r="F608" s="95">
        <f t="shared" si="23"/>
        <v>66.372392640000683</v>
      </c>
      <c r="G608" s="115" t="str">
        <f t="shared" si="24"/>
        <v/>
      </c>
      <c r="H608" s="109"/>
      <c r="I608" s="109"/>
      <c r="J608" s="109"/>
      <c r="K608" s="109"/>
      <c r="L608" s="109"/>
      <c r="M608" s="109"/>
      <c r="N608" s="109"/>
      <c r="O608" s="109"/>
    </row>
    <row r="609" spans="3:15" ht="11.25" customHeight="1">
      <c r="C609" s="94">
        <v>42872</v>
      </c>
      <c r="D609" s="91">
        <v>191.96822727199964</v>
      </c>
      <c r="E609" s="91">
        <v>107.31133785069035</v>
      </c>
      <c r="F609" s="95">
        <f t="shared" si="23"/>
        <v>107.31133785069035</v>
      </c>
      <c r="G609" s="115" t="str">
        <f t="shared" si="24"/>
        <v/>
      </c>
      <c r="H609" s="109"/>
      <c r="I609" s="109"/>
      <c r="J609" s="109"/>
      <c r="K609" s="109"/>
      <c r="L609" s="109"/>
      <c r="M609" s="109"/>
      <c r="N609" s="109"/>
      <c r="O609" s="109"/>
    </row>
    <row r="610" spans="3:15" ht="11.25" customHeight="1">
      <c r="C610" s="94">
        <v>42873</v>
      </c>
      <c r="D610" s="91">
        <v>67.443566308000342</v>
      </c>
      <c r="E610" s="91">
        <v>107.31133785069035</v>
      </c>
      <c r="F610" s="95">
        <f t="shared" si="23"/>
        <v>67.443566308000342</v>
      </c>
      <c r="G610" s="115" t="str">
        <f t="shared" si="24"/>
        <v/>
      </c>
      <c r="H610" s="109"/>
      <c r="I610" s="109"/>
      <c r="J610" s="109"/>
      <c r="K610" s="109"/>
      <c r="L610" s="109"/>
      <c r="M610" s="109"/>
      <c r="N610" s="109"/>
      <c r="O610" s="109"/>
    </row>
    <row r="611" spans="3:15" ht="11.25" customHeight="1">
      <c r="C611" s="94">
        <v>42874</v>
      </c>
      <c r="D611" s="91">
        <v>71.798703447999884</v>
      </c>
      <c r="E611" s="91">
        <v>107.31133785069035</v>
      </c>
      <c r="F611" s="95">
        <f t="shared" si="23"/>
        <v>71.798703447999884</v>
      </c>
      <c r="G611" s="115" t="str">
        <f t="shared" si="24"/>
        <v/>
      </c>
      <c r="H611" s="109"/>
      <c r="I611" s="109"/>
      <c r="J611" s="109"/>
      <c r="K611" s="109"/>
      <c r="L611" s="109"/>
      <c r="M611" s="109"/>
      <c r="N611" s="109"/>
      <c r="O611" s="109"/>
    </row>
    <row r="612" spans="3:15" ht="11.25" customHeight="1">
      <c r="C612" s="94">
        <v>42875</v>
      </c>
      <c r="D612" s="91">
        <v>75.64639052800014</v>
      </c>
      <c r="E612" s="91">
        <v>107.31133785069035</v>
      </c>
      <c r="F612" s="95">
        <f t="shared" si="23"/>
        <v>75.64639052800014</v>
      </c>
      <c r="G612" s="115" t="str">
        <f t="shared" si="24"/>
        <v/>
      </c>
      <c r="H612" s="109"/>
      <c r="I612" s="109"/>
      <c r="J612" s="109"/>
      <c r="K612" s="109"/>
      <c r="L612" s="109"/>
      <c r="M612" s="109"/>
      <c r="N612" s="109"/>
      <c r="O612" s="109"/>
    </row>
    <row r="613" spans="3:15" ht="11.25" customHeight="1">
      <c r="C613" s="94">
        <v>42876</v>
      </c>
      <c r="D613" s="91">
        <v>57.76731123799992</v>
      </c>
      <c r="E613" s="91">
        <v>107.31133785069035</v>
      </c>
      <c r="F613" s="95">
        <f t="shared" si="23"/>
        <v>57.76731123799992</v>
      </c>
      <c r="G613" s="115" t="str">
        <f t="shared" si="24"/>
        <v/>
      </c>
      <c r="H613" s="109"/>
      <c r="I613" s="109"/>
      <c r="J613" s="109"/>
      <c r="K613" s="109"/>
      <c r="L613" s="109"/>
      <c r="M613" s="109"/>
      <c r="N613" s="109"/>
      <c r="O613" s="109"/>
    </row>
    <row r="614" spans="3:15" ht="11.25" customHeight="1">
      <c r="C614" s="94">
        <v>42877</v>
      </c>
      <c r="D614" s="91">
        <v>47.559131131999699</v>
      </c>
      <c r="E614" s="91">
        <v>107.31133785069035</v>
      </c>
      <c r="F614" s="95">
        <f t="shared" si="23"/>
        <v>47.559131131999699</v>
      </c>
      <c r="G614" s="115" t="str">
        <f t="shared" si="24"/>
        <v/>
      </c>
      <c r="H614" s="109"/>
      <c r="I614" s="109"/>
      <c r="J614" s="109"/>
      <c r="K614" s="109"/>
      <c r="L614" s="109"/>
      <c r="M614" s="109"/>
      <c r="N614" s="109"/>
      <c r="O614" s="109"/>
    </row>
    <row r="615" spans="3:15" ht="11.25" customHeight="1">
      <c r="C615" s="94">
        <v>42878</v>
      </c>
      <c r="D615" s="91">
        <v>45.512632126000092</v>
      </c>
      <c r="E615" s="91">
        <v>107.31133785069035</v>
      </c>
      <c r="F615" s="95">
        <f t="shared" si="23"/>
        <v>45.512632126000092</v>
      </c>
      <c r="G615" s="115" t="str">
        <f t="shared" si="24"/>
        <v/>
      </c>
      <c r="H615" s="109"/>
      <c r="I615" s="109"/>
      <c r="J615" s="109"/>
      <c r="K615" s="109"/>
      <c r="L615" s="109"/>
      <c r="M615" s="109"/>
      <c r="N615" s="109"/>
      <c r="O615" s="109"/>
    </row>
    <row r="616" spans="3:15" ht="11.25" customHeight="1">
      <c r="C616" s="94">
        <v>42879</v>
      </c>
      <c r="D616" s="91">
        <v>40.99225245999974</v>
      </c>
      <c r="E616" s="91">
        <v>107.31133785069035</v>
      </c>
      <c r="F616" s="95">
        <f t="shared" si="23"/>
        <v>40.99225245999974</v>
      </c>
      <c r="G616" s="115" t="str">
        <f t="shared" si="24"/>
        <v/>
      </c>
      <c r="H616" s="109"/>
      <c r="I616" s="109"/>
      <c r="J616" s="109"/>
      <c r="K616" s="109"/>
      <c r="L616" s="109"/>
      <c r="M616" s="109"/>
      <c r="N616" s="109"/>
      <c r="O616" s="109"/>
    </row>
    <row r="617" spans="3:15" ht="11.25" customHeight="1">
      <c r="C617" s="94">
        <v>42880</v>
      </c>
      <c r="D617" s="91">
        <v>64.456822310000149</v>
      </c>
      <c r="E617" s="91">
        <v>107.31133785069035</v>
      </c>
      <c r="F617" s="95">
        <f t="shared" si="23"/>
        <v>64.456822310000149</v>
      </c>
      <c r="G617" s="115" t="str">
        <f t="shared" si="24"/>
        <v/>
      </c>
      <c r="H617" s="109"/>
      <c r="I617" s="109"/>
      <c r="J617" s="109"/>
      <c r="K617" s="109"/>
      <c r="L617" s="109"/>
      <c r="M617" s="109"/>
      <c r="N617" s="109"/>
      <c r="O617" s="109"/>
    </row>
    <row r="618" spans="3:15" ht="11.25" customHeight="1">
      <c r="C618" s="94">
        <v>42881</v>
      </c>
      <c r="D618" s="91">
        <v>67.479620878000006</v>
      </c>
      <c r="E618" s="91">
        <v>107.31133785069035</v>
      </c>
      <c r="F618" s="95">
        <f t="shared" si="23"/>
        <v>67.479620878000006</v>
      </c>
      <c r="G618" s="115" t="str">
        <f t="shared" si="24"/>
        <v/>
      </c>
      <c r="H618" s="109"/>
      <c r="I618" s="109"/>
      <c r="J618" s="109"/>
      <c r="K618" s="109"/>
      <c r="L618" s="109"/>
      <c r="M618" s="109"/>
      <c r="N618" s="109"/>
      <c r="O618" s="109"/>
    </row>
    <row r="619" spans="3:15" ht="11.25" customHeight="1">
      <c r="C619" s="94">
        <v>42882</v>
      </c>
      <c r="D619" s="91">
        <v>35.134676860000297</v>
      </c>
      <c r="E619" s="91">
        <v>107.31133785069035</v>
      </c>
      <c r="F619" s="95">
        <f t="shared" ref="F619:F682" si="25">IF(D619&gt;E619,E619,D619)</f>
        <v>35.134676860000297</v>
      </c>
      <c r="G619" s="115" t="str">
        <f t="shared" ref="G619:G682" si="26">IF(C619=DATE(YEAR(C619),12,31),600,"")</f>
        <v/>
      </c>
      <c r="H619" s="109"/>
      <c r="I619" s="109"/>
      <c r="J619" s="109"/>
      <c r="K619" s="109"/>
      <c r="L619" s="109"/>
      <c r="M619" s="109"/>
      <c r="N619" s="109"/>
      <c r="O619" s="109"/>
    </row>
    <row r="620" spans="3:15" ht="11.25" customHeight="1">
      <c r="C620" s="94">
        <v>42883</v>
      </c>
      <c r="D620" s="91">
        <v>66.537605583999778</v>
      </c>
      <c r="E620" s="91">
        <v>107.31133785069035</v>
      </c>
      <c r="F620" s="95">
        <f t="shared" si="25"/>
        <v>66.537605583999778</v>
      </c>
      <c r="G620" s="115" t="str">
        <f t="shared" si="26"/>
        <v/>
      </c>
      <c r="H620" s="109"/>
      <c r="I620" s="109"/>
      <c r="J620" s="109"/>
      <c r="K620" s="109"/>
      <c r="L620" s="109"/>
      <c r="M620" s="109"/>
      <c r="N620" s="109"/>
      <c r="O620" s="109"/>
    </row>
    <row r="621" spans="3:15" ht="11.25" customHeight="1">
      <c r="C621" s="94">
        <v>42884</v>
      </c>
      <c r="D621" s="91">
        <v>61.304498284000104</v>
      </c>
      <c r="E621" s="91">
        <v>107.31133785069035</v>
      </c>
      <c r="F621" s="95">
        <f t="shared" si="25"/>
        <v>61.304498284000104</v>
      </c>
      <c r="G621" s="115" t="str">
        <f t="shared" si="26"/>
        <v/>
      </c>
      <c r="H621" s="109"/>
      <c r="I621" s="109"/>
      <c r="J621" s="109"/>
      <c r="K621" s="109"/>
      <c r="L621" s="109"/>
      <c r="M621" s="109"/>
      <c r="N621" s="109"/>
      <c r="O621" s="109"/>
    </row>
    <row r="622" spans="3:15" ht="11.25" customHeight="1">
      <c r="C622" s="94">
        <v>42885</v>
      </c>
      <c r="D622" s="91">
        <v>62.03119452999983</v>
      </c>
      <c r="E622" s="91">
        <v>107.31133785069035</v>
      </c>
      <c r="F622" s="95">
        <f t="shared" si="25"/>
        <v>62.03119452999983</v>
      </c>
      <c r="G622" s="115" t="str">
        <f t="shared" si="26"/>
        <v/>
      </c>
      <c r="H622" s="109"/>
      <c r="I622" s="109"/>
      <c r="J622" s="109"/>
      <c r="K622" s="109"/>
      <c r="L622" s="109"/>
      <c r="M622" s="109"/>
      <c r="N622" s="109"/>
      <c r="O622" s="109"/>
    </row>
    <row r="623" spans="3:15" ht="11.25" customHeight="1">
      <c r="C623" s="94">
        <v>42886</v>
      </c>
      <c r="D623" s="91">
        <v>42.572773130000257</v>
      </c>
      <c r="E623" s="91">
        <v>107.31133785069035</v>
      </c>
      <c r="F623" s="95">
        <f t="shared" si="25"/>
        <v>42.572773130000257</v>
      </c>
      <c r="G623" s="115" t="str">
        <f t="shared" si="26"/>
        <v/>
      </c>
      <c r="H623" s="109"/>
      <c r="I623" s="109"/>
      <c r="J623" s="109"/>
      <c r="K623" s="109"/>
      <c r="L623" s="109"/>
      <c r="M623" s="109"/>
      <c r="N623" s="109"/>
      <c r="O623" s="109"/>
    </row>
    <row r="624" spans="3:15" ht="11.25" customHeight="1">
      <c r="C624" s="94">
        <v>42887</v>
      </c>
      <c r="D624" s="91">
        <v>40.376535897999958</v>
      </c>
      <c r="E624" s="91">
        <v>67.089556183946655</v>
      </c>
      <c r="F624" s="95">
        <f t="shared" si="25"/>
        <v>40.376535897999958</v>
      </c>
      <c r="G624" s="115" t="str">
        <f t="shared" si="26"/>
        <v/>
      </c>
      <c r="H624" s="109"/>
      <c r="I624" s="109"/>
      <c r="J624" s="109"/>
      <c r="K624" s="109"/>
      <c r="L624" s="109"/>
      <c r="M624" s="109"/>
      <c r="N624" s="109"/>
      <c r="O624" s="109"/>
    </row>
    <row r="625" spans="2:15" ht="11.25" customHeight="1">
      <c r="C625" s="94">
        <v>42888</v>
      </c>
      <c r="D625" s="91">
        <v>62.39815031799958</v>
      </c>
      <c r="E625" s="91">
        <v>67.089556183946655</v>
      </c>
      <c r="F625" s="95">
        <f t="shared" si="25"/>
        <v>62.39815031799958</v>
      </c>
      <c r="G625" s="115" t="str">
        <f t="shared" si="26"/>
        <v/>
      </c>
      <c r="H625" s="109"/>
      <c r="I625" s="109"/>
      <c r="J625" s="109"/>
      <c r="K625" s="109"/>
      <c r="L625" s="109"/>
      <c r="M625" s="109"/>
      <c r="N625" s="109"/>
      <c r="O625" s="109"/>
    </row>
    <row r="626" spans="2:15" ht="11.25" customHeight="1">
      <c r="C626" s="94">
        <v>42889</v>
      </c>
      <c r="D626" s="91">
        <v>49.963671258000204</v>
      </c>
      <c r="E626" s="91">
        <v>67.089556183946655</v>
      </c>
      <c r="F626" s="95">
        <f t="shared" si="25"/>
        <v>49.963671258000204</v>
      </c>
      <c r="G626" s="115" t="str">
        <f t="shared" si="26"/>
        <v/>
      </c>
      <c r="H626" s="109"/>
      <c r="I626" s="109"/>
      <c r="J626" s="109"/>
      <c r="K626" s="109"/>
      <c r="L626" s="109"/>
      <c r="M626" s="109"/>
      <c r="N626" s="109"/>
      <c r="O626" s="109"/>
    </row>
    <row r="627" spans="2:15" ht="11.25" customHeight="1">
      <c r="C627" s="94">
        <v>42890</v>
      </c>
      <c r="D627" s="91">
        <v>48.788967280000534</v>
      </c>
      <c r="E627" s="91">
        <v>67.089556183946655</v>
      </c>
      <c r="F627" s="95">
        <f t="shared" si="25"/>
        <v>48.788967280000534</v>
      </c>
      <c r="G627" s="115" t="str">
        <f t="shared" si="26"/>
        <v/>
      </c>
      <c r="H627" s="109"/>
      <c r="I627" s="109"/>
      <c r="J627" s="109"/>
      <c r="K627" s="109"/>
      <c r="L627" s="109"/>
      <c r="M627" s="109"/>
      <c r="N627" s="109"/>
      <c r="O627" s="109"/>
    </row>
    <row r="628" spans="2:15" ht="11.25" customHeight="1">
      <c r="C628" s="94">
        <v>42891</v>
      </c>
      <c r="D628" s="91">
        <v>64.975606035999192</v>
      </c>
      <c r="E628" s="91">
        <v>67.089556183946655</v>
      </c>
      <c r="F628" s="95">
        <f t="shared" si="25"/>
        <v>64.975606035999192</v>
      </c>
      <c r="G628" s="115" t="str">
        <f t="shared" si="26"/>
        <v/>
      </c>
      <c r="H628" s="109"/>
      <c r="I628" s="109"/>
      <c r="J628" s="109"/>
      <c r="K628" s="109"/>
      <c r="L628" s="109"/>
      <c r="M628" s="109"/>
      <c r="N628" s="109"/>
      <c r="O628" s="109"/>
    </row>
    <row r="629" spans="2:15" ht="11.25" customHeight="1">
      <c r="C629" s="94">
        <v>42892</v>
      </c>
      <c r="D629" s="91">
        <v>67.692613684000349</v>
      </c>
      <c r="E629" s="91">
        <v>67.089556183946655</v>
      </c>
      <c r="F629" s="95">
        <f t="shared" si="25"/>
        <v>67.089556183946655</v>
      </c>
      <c r="G629" s="115" t="str">
        <f t="shared" si="26"/>
        <v/>
      </c>
      <c r="H629" s="109"/>
      <c r="I629" s="109"/>
      <c r="J629" s="109"/>
      <c r="K629" s="109"/>
      <c r="L629" s="109"/>
      <c r="M629" s="109"/>
      <c r="N629" s="109"/>
      <c r="O629" s="109"/>
    </row>
    <row r="630" spans="2:15" ht="11.25" customHeight="1">
      <c r="C630" s="94">
        <v>42893</v>
      </c>
      <c r="D630" s="91">
        <v>31.818615683999667</v>
      </c>
      <c r="E630" s="91">
        <v>67.089556183946655</v>
      </c>
      <c r="F630" s="95">
        <f t="shared" si="25"/>
        <v>31.818615683999667</v>
      </c>
      <c r="G630" s="115" t="str">
        <f t="shared" si="26"/>
        <v/>
      </c>
      <c r="H630" s="109"/>
      <c r="I630" s="109"/>
      <c r="J630" s="109"/>
      <c r="K630" s="109"/>
      <c r="L630" s="109"/>
      <c r="M630" s="109"/>
      <c r="N630" s="109"/>
      <c r="O630" s="109"/>
    </row>
    <row r="631" spans="2:15" ht="11.25" customHeight="1">
      <c r="C631" s="94">
        <v>42894</v>
      </c>
      <c r="D631" s="91">
        <v>32.083742932000355</v>
      </c>
      <c r="E631" s="91">
        <v>67.089556183946655</v>
      </c>
      <c r="F631" s="95">
        <f t="shared" si="25"/>
        <v>32.083742932000355</v>
      </c>
      <c r="G631" s="115" t="str">
        <f t="shared" si="26"/>
        <v/>
      </c>
      <c r="H631" s="109"/>
      <c r="I631" s="109"/>
      <c r="J631" s="109"/>
      <c r="K631" s="109"/>
      <c r="L631" s="109"/>
      <c r="M631" s="109"/>
      <c r="N631" s="109"/>
      <c r="O631" s="109"/>
    </row>
    <row r="632" spans="2:15" ht="11.25" customHeight="1">
      <c r="C632" s="94">
        <v>42895</v>
      </c>
      <c r="D632" s="91">
        <v>34.522308751999724</v>
      </c>
      <c r="E632" s="91">
        <v>67.089556183946655</v>
      </c>
      <c r="F632" s="95">
        <f t="shared" si="25"/>
        <v>34.522308751999724</v>
      </c>
      <c r="G632" s="115" t="str">
        <f t="shared" si="26"/>
        <v/>
      </c>
      <c r="H632" s="109"/>
      <c r="I632" s="109"/>
      <c r="J632" s="109"/>
      <c r="K632" s="109"/>
      <c r="L632" s="109"/>
      <c r="M632" s="109"/>
      <c r="N632" s="109"/>
      <c r="O632" s="109"/>
    </row>
    <row r="633" spans="2:15" ht="11.25" customHeight="1">
      <c r="C633" s="94">
        <v>42896</v>
      </c>
      <c r="D633" s="91">
        <v>43.637513102000021</v>
      </c>
      <c r="E633" s="91">
        <v>67.089556183946655</v>
      </c>
      <c r="F633" s="95">
        <f t="shared" si="25"/>
        <v>43.637513102000021</v>
      </c>
      <c r="G633" s="115" t="str">
        <f t="shared" si="26"/>
        <v/>
      </c>
      <c r="H633" s="109"/>
      <c r="I633" s="109"/>
      <c r="J633" s="109"/>
      <c r="K633" s="109"/>
      <c r="L633" s="109"/>
      <c r="M633" s="109"/>
      <c r="N633" s="109"/>
      <c r="O633" s="109"/>
    </row>
    <row r="634" spans="2:15" ht="11.25" customHeight="1">
      <c r="C634" s="94">
        <v>42897</v>
      </c>
      <c r="D634" s="91">
        <v>55.615623654000096</v>
      </c>
      <c r="E634" s="91">
        <v>67.089556183946655</v>
      </c>
      <c r="F634" s="95">
        <f t="shared" si="25"/>
        <v>55.615623654000096</v>
      </c>
      <c r="G634" s="115" t="str">
        <f t="shared" si="26"/>
        <v/>
      </c>
      <c r="H634" s="109"/>
      <c r="I634" s="109"/>
      <c r="J634" s="109"/>
      <c r="K634" s="109"/>
      <c r="L634" s="109"/>
      <c r="M634" s="109"/>
      <c r="N634" s="109"/>
      <c r="O634" s="109"/>
    </row>
    <row r="635" spans="2:15" ht="11.25" customHeight="1">
      <c r="C635" s="94">
        <v>42898</v>
      </c>
      <c r="D635" s="91">
        <v>32.364342644000189</v>
      </c>
      <c r="E635" s="91">
        <v>67.089556183946655</v>
      </c>
      <c r="F635" s="95">
        <f t="shared" si="25"/>
        <v>32.364342644000189</v>
      </c>
      <c r="G635" s="115" t="str">
        <f t="shared" si="26"/>
        <v/>
      </c>
      <c r="H635" s="109"/>
      <c r="I635" s="109"/>
      <c r="J635" s="109"/>
      <c r="K635" s="109"/>
      <c r="L635" s="109"/>
      <c r="M635" s="109"/>
      <c r="N635" s="109"/>
      <c r="O635" s="109"/>
    </row>
    <row r="636" spans="2:15" ht="11.25" customHeight="1">
      <c r="C636" s="94">
        <v>42899</v>
      </c>
      <c r="D636" s="91">
        <v>25.492739110000336</v>
      </c>
      <c r="E636" s="91">
        <v>67.089556183946655</v>
      </c>
      <c r="F636" s="95">
        <f t="shared" si="25"/>
        <v>25.492739110000336</v>
      </c>
      <c r="G636" s="115" t="str">
        <f t="shared" si="26"/>
        <v/>
      </c>
      <c r="H636" s="109"/>
      <c r="I636" s="109"/>
      <c r="J636" s="109"/>
      <c r="K636" s="109"/>
      <c r="L636" s="109"/>
      <c r="M636" s="109"/>
      <c r="N636" s="109"/>
      <c r="O636" s="109"/>
    </row>
    <row r="637" spans="2:15" ht="11.25" customHeight="1">
      <c r="C637" s="94">
        <v>42900</v>
      </c>
      <c r="D637" s="91">
        <v>47.710623641999568</v>
      </c>
      <c r="E637" s="91">
        <v>67.089556183946655</v>
      </c>
      <c r="F637" s="95">
        <f t="shared" si="25"/>
        <v>47.710623641999568</v>
      </c>
      <c r="G637" s="115" t="str">
        <f t="shared" si="26"/>
        <v/>
      </c>
      <c r="H637" s="109"/>
      <c r="I637" s="109"/>
      <c r="J637" s="109"/>
      <c r="K637" s="109"/>
      <c r="L637" s="109"/>
      <c r="M637" s="109"/>
      <c r="N637" s="109"/>
      <c r="O637" s="109"/>
    </row>
    <row r="638" spans="2:15" ht="11.25" customHeight="1">
      <c r="B638" s="54" t="s">
        <v>24</v>
      </c>
      <c r="C638" s="94">
        <v>42901</v>
      </c>
      <c r="D638" s="91">
        <v>18.72301255599961</v>
      </c>
      <c r="E638" s="91">
        <v>67.089556183946655</v>
      </c>
      <c r="F638" s="95">
        <f t="shared" si="25"/>
        <v>18.72301255599961</v>
      </c>
      <c r="G638" s="115" t="str">
        <f t="shared" si="26"/>
        <v/>
      </c>
      <c r="H638" s="109"/>
      <c r="I638" s="109"/>
      <c r="J638" s="109"/>
      <c r="K638" s="109"/>
      <c r="L638" s="109"/>
      <c r="M638" s="109"/>
      <c r="N638" s="109"/>
      <c r="O638" s="109"/>
    </row>
    <row r="639" spans="2:15" ht="11.25" customHeight="1">
      <c r="C639" s="94">
        <v>42902</v>
      </c>
      <c r="D639" s="91">
        <v>4.855308974000045</v>
      </c>
      <c r="E639" s="91">
        <v>67.089556183946655</v>
      </c>
      <c r="F639" s="95">
        <f t="shared" si="25"/>
        <v>4.855308974000045</v>
      </c>
      <c r="G639" s="115" t="str">
        <f t="shared" si="26"/>
        <v/>
      </c>
      <c r="H639" s="109"/>
      <c r="I639" s="109"/>
      <c r="J639" s="109"/>
      <c r="K639" s="109"/>
      <c r="L639" s="109"/>
      <c r="M639" s="109"/>
      <c r="N639" s="109"/>
      <c r="O639" s="109"/>
    </row>
    <row r="640" spans="2:15" ht="11.25" customHeight="1">
      <c r="C640" s="94">
        <v>42903</v>
      </c>
      <c r="D640" s="91">
        <v>42.875751320000482</v>
      </c>
      <c r="E640" s="91">
        <v>67.089556183946655</v>
      </c>
      <c r="F640" s="95">
        <f t="shared" si="25"/>
        <v>42.875751320000482</v>
      </c>
      <c r="G640" s="115" t="str">
        <f t="shared" si="26"/>
        <v/>
      </c>
      <c r="H640" s="109"/>
      <c r="I640" s="109"/>
      <c r="J640" s="109"/>
      <c r="K640" s="109"/>
      <c r="L640" s="109"/>
      <c r="M640" s="109"/>
      <c r="N640" s="109"/>
      <c r="O640" s="109"/>
    </row>
    <row r="641" spans="3:15" ht="11.25" customHeight="1">
      <c r="C641" s="94">
        <v>42904</v>
      </c>
      <c r="D641" s="91">
        <v>30.117699382000385</v>
      </c>
      <c r="E641" s="91">
        <v>67.089556183946655</v>
      </c>
      <c r="F641" s="95">
        <f t="shared" si="25"/>
        <v>30.117699382000385</v>
      </c>
      <c r="G641" s="115" t="str">
        <f t="shared" si="26"/>
        <v/>
      </c>
      <c r="H641" s="109"/>
      <c r="I641" s="109"/>
      <c r="J641" s="109"/>
      <c r="K641" s="109"/>
      <c r="L641" s="109"/>
      <c r="M641" s="109"/>
      <c r="N641" s="109"/>
      <c r="O641" s="109"/>
    </row>
    <row r="642" spans="3:15" ht="11.25" customHeight="1">
      <c r="C642" s="94">
        <v>42905</v>
      </c>
      <c r="D642" s="91">
        <v>28.704467371999961</v>
      </c>
      <c r="E642" s="91">
        <v>67.089556183946655</v>
      </c>
      <c r="F642" s="95">
        <f t="shared" si="25"/>
        <v>28.704467371999961</v>
      </c>
      <c r="G642" s="115" t="str">
        <f t="shared" si="26"/>
        <v/>
      </c>
      <c r="H642" s="109"/>
      <c r="I642" s="109"/>
      <c r="J642" s="109"/>
      <c r="K642" s="109"/>
      <c r="L642" s="109"/>
      <c r="M642" s="109"/>
      <c r="N642" s="109"/>
      <c r="O642" s="109"/>
    </row>
    <row r="643" spans="3:15" ht="11.25" customHeight="1">
      <c r="C643" s="94">
        <v>42906</v>
      </c>
      <c r="D643" s="91">
        <v>16.375677109999462</v>
      </c>
      <c r="E643" s="91">
        <v>67.089556183946655</v>
      </c>
      <c r="F643" s="95">
        <f t="shared" si="25"/>
        <v>16.375677109999462</v>
      </c>
      <c r="G643" s="115" t="str">
        <f t="shared" si="26"/>
        <v/>
      </c>
      <c r="H643" s="109"/>
      <c r="I643" s="109"/>
      <c r="J643" s="109"/>
      <c r="K643" s="109"/>
      <c r="L643" s="109"/>
      <c r="M643" s="109"/>
      <c r="N643" s="109"/>
      <c r="O643" s="109"/>
    </row>
    <row r="644" spans="3:15" ht="11.25" customHeight="1">
      <c r="C644" s="94">
        <v>42907</v>
      </c>
      <c r="D644" s="91">
        <v>42.369094168000089</v>
      </c>
      <c r="E644" s="91">
        <v>67.089556183946655</v>
      </c>
      <c r="F644" s="95">
        <f t="shared" si="25"/>
        <v>42.369094168000089</v>
      </c>
      <c r="G644" s="115" t="str">
        <f t="shared" si="26"/>
        <v/>
      </c>
      <c r="H644" s="109"/>
      <c r="I644" s="109"/>
      <c r="J644" s="109"/>
      <c r="K644" s="109"/>
      <c r="L644" s="109"/>
      <c r="M644" s="109"/>
      <c r="N644" s="109"/>
      <c r="O644" s="109"/>
    </row>
    <row r="645" spans="3:15" ht="11.25" customHeight="1">
      <c r="C645" s="94">
        <v>42908</v>
      </c>
      <c r="D645" s="91">
        <v>25.263739727999798</v>
      </c>
      <c r="E645" s="91">
        <v>67.089556183946655</v>
      </c>
      <c r="F645" s="95">
        <f t="shared" si="25"/>
        <v>25.263739727999798</v>
      </c>
      <c r="G645" s="115" t="str">
        <f t="shared" si="26"/>
        <v/>
      </c>
      <c r="H645" s="109"/>
      <c r="I645" s="109"/>
      <c r="J645" s="109"/>
      <c r="K645" s="109"/>
      <c r="L645" s="109"/>
      <c r="M645" s="109"/>
      <c r="N645" s="109"/>
      <c r="O645" s="109"/>
    </row>
    <row r="646" spans="3:15" ht="11.25" customHeight="1">
      <c r="C646" s="94">
        <v>42909</v>
      </c>
      <c r="D646" s="91">
        <v>16.768126220000116</v>
      </c>
      <c r="E646" s="91">
        <v>67.089556183946655</v>
      </c>
      <c r="F646" s="95">
        <f t="shared" si="25"/>
        <v>16.768126220000116</v>
      </c>
      <c r="G646" s="115" t="str">
        <f t="shared" si="26"/>
        <v/>
      </c>
      <c r="H646" s="109"/>
      <c r="I646" s="109"/>
      <c r="J646" s="109"/>
      <c r="K646" s="109"/>
      <c r="L646" s="109"/>
      <c r="M646" s="109"/>
      <c r="N646" s="109"/>
      <c r="O646" s="109"/>
    </row>
    <row r="647" spans="3:15" ht="11.25" customHeight="1">
      <c r="C647" s="94">
        <v>42910</v>
      </c>
      <c r="D647" s="91">
        <v>24.697495263999787</v>
      </c>
      <c r="E647" s="91">
        <v>67.089556183946655</v>
      </c>
      <c r="F647" s="95">
        <f t="shared" si="25"/>
        <v>24.697495263999787</v>
      </c>
      <c r="G647" s="115" t="str">
        <f t="shared" si="26"/>
        <v/>
      </c>
      <c r="H647" s="109"/>
      <c r="I647" s="109"/>
      <c r="J647" s="109"/>
      <c r="K647" s="109"/>
      <c r="L647" s="109"/>
      <c r="M647" s="109"/>
      <c r="N647" s="109"/>
      <c r="O647" s="109"/>
    </row>
    <row r="648" spans="3:15" ht="11.25" customHeight="1">
      <c r="C648" s="94">
        <v>42911</v>
      </c>
      <c r="D648" s="91">
        <v>23.064919642000088</v>
      </c>
      <c r="E648" s="91">
        <v>67.089556183946655</v>
      </c>
      <c r="F648" s="95">
        <f t="shared" si="25"/>
        <v>23.064919642000088</v>
      </c>
      <c r="G648" s="115" t="str">
        <f t="shared" si="26"/>
        <v/>
      </c>
      <c r="H648" s="109"/>
      <c r="I648" s="109"/>
      <c r="J648" s="109"/>
      <c r="K648" s="109"/>
      <c r="L648" s="109"/>
      <c r="M648" s="109"/>
      <c r="N648" s="109"/>
      <c r="O648" s="109"/>
    </row>
    <row r="649" spans="3:15" ht="11.25" customHeight="1">
      <c r="C649" s="94">
        <v>42912</v>
      </c>
      <c r="D649" s="91">
        <v>20.269577129999934</v>
      </c>
      <c r="E649" s="91">
        <v>67.089556183946655</v>
      </c>
      <c r="F649" s="95">
        <f t="shared" si="25"/>
        <v>20.269577129999934</v>
      </c>
      <c r="G649" s="115" t="str">
        <f t="shared" si="26"/>
        <v/>
      </c>
      <c r="H649" s="109"/>
      <c r="I649" s="109"/>
      <c r="J649" s="109"/>
      <c r="K649" s="109"/>
      <c r="L649" s="109"/>
      <c r="M649" s="109"/>
      <c r="N649" s="109"/>
      <c r="O649" s="109"/>
    </row>
    <row r="650" spans="3:15" ht="11.25" customHeight="1">
      <c r="C650" s="94">
        <v>42913</v>
      </c>
      <c r="D650" s="91">
        <v>29.316554212000717</v>
      </c>
      <c r="E650" s="91">
        <v>67.089556183946655</v>
      </c>
      <c r="F650" s="95">
        <f t="shared" si="25"/>
        <v>29.316554212000717</v>
      </c>
      <c r="G650" s="115" t="str">
        <f t="shared" si="26"/>
        <v/>
      </c>
      <c r="H650" s="109"/>
      <c r="I650" s="109"/>
      <c r="J650" s="109"/>
      <c r="K650" s="109"/>
      <c r="L650" s="109"/>
      <c r="M650" s="109"/>
      <c r="N650" s="109"/>
      <c r="O650" s="109"/>
    </row>
    <row r="651" spans="3:15" ht="11.25" customHeight="1">
      <c r="C651" s="94">
        <v>42914</v>
      </c>
      <c r="D651" s="91">
        <v>34.744246739999923</v>
      </c>
      <c r="E651" s="91">
        <v>67.089556183946655</v>
      </c>
      <c r="F651" s="95">
        <f t="shared" si="25"/>
        <v>34.744246739999923</v>
      </c>
      <c r="G651" s="115" t="str">
        <f t="shared" si="26"/>
        <v/>
      </c>
      <c r="H651" s="109"/>
      <c r="I651" s="109"/>
      <c r="J651" s="109"/>
      <c r="K651" s="109"/>
      <c r="L651" s="109"/>
      <c r="M651" s="109"/>
      <c r="N651" s="109"/>
      <c r="O651" s="109"/>
    </row>
    <row r="652" spans="3:15" ht="11.25" customHeight="1">
      <c r="C652" s="94">
        <v>42915</v>
      </c>
      <c r="D652" s="91">
        <v>31.417335347999586</v>
      </c>
      <c r="E652" s="91">
        <v>67.089556183946655</v>
      </c>
      <c r="F652" s="95">
        <f t="shared" si="25"/>
        <v>31.417335347999586</v>
      </c>
      <c r="G652" s="115" t="str">
        <f t="shared" si="26"/>
        <v/>
      </c>
      <c r="H652" s="109"/>
      <c r="I652" s="109"/>
      <c r="J652" s="109"/>
      <c r="K652" s="109"/>
      <c r="L652" s="109"/>
      <c r="M652" s="109"/>
      <c r="N652" s="109"/>
      <c r="O652" s="109"/>
    </row>
    <row r="653" spans="3:15" ht="11.25" customHeight="1">
      <c r="C653" s="94">
        <v>42916</v>
      </c>
      <c r="D653" s="91">
        <v>47.25711161599979</v>
      </c>
      <c r="E653" s="91">
        <v>67.089556183946655</v>
      </c>
      <c r="F653" s="95">
        <f t="shared" si="25"/>
        <v>47.25711161599979</v>
      </c>
      <c r="G653" s="115" t="str">
        <f t="shared" si="26"/>
        <v/>
      </c>
      <c r="H653" s="109"/>
      <c r="I653" s="109"/>
      <c r="J653" s="109"/>
      <c r="K653" s="109"/>
      <c r="L653" s="109"/>
      <c r="M653" s="109"/>
      <c r="N653" s="109"/>
      <c r="O653" s="109"/>
    </row>
    <row r="654" spans="3:15" ht="11.25" customHeight="1">
      <c r="C654" s="94">
        <v>42917</v>
      </c>
      <c r="D654" s="91">
        <v>17.630889559999915</v>
      </c>
      <c r="E654" s="91">
        <v>29.495132564600013</v>
      </c>
      <c r="F654" s="95">
        <f t="shared" si="25"/>
        <v>17.630889559999915</v>
      </c>
      <c r="G654" s="115" t="str">
        <f t="shared" si="26"/>
        <v/>
      </c>
      <c r="H654" s="109"/>
      <c r="I654" s="109"/>
      <c r="J654" s="109"/>
      <c r="K654" s="109"/>
      <c r="L654" s="109"/>
      <c r="M654" s="109"/>
      <c r="N654" s="109"/>
      <c r="O654" s="109"/>
    </row>
    <row r="655" spans="3:15" ht="11.25" customHeight="1">
      <c r="C655" s="94">
        <v>42918</v>
      </c>
      <c r="D655" s="91">
        <v>33.042621928000131</v>
      </c>
      <c r="E655" s="91">
        <v>29.495132564600013</v>
      </c>
      <c r="F655" s="95">
        <f t="shared" si="25"/>
        <v>29.495132564600013</v>
      </c>
      <c r="G655" s="115" t="str">
        <f t="shared" si="26"/>
        <v/>
      </c>
      <c r="H655" s="109"/>
      <c r="I655" s="109"/>
      <c r="J655" s="109"/>
      <c r="K655" s="109"/>
      <c r="L655" s="109"/>
      <c r="M655" s="109"/>
      <c r="N655" s="109"/>
      <c r="O655" s="109"/>
    </row>
    <row r="656" spans="3:15" ht="11.25" customHeight="1">
      <c r="C656" s="94">
        <v>42919</v>
      </c>
      <c r="D656" s="91">
        <v>32.464222740000153</v>
      </c>
      <c r="E656" s="91">
        <v>29.495132564600013</v>
      </c>
      <c r="F656" s="95">
        <f t="shared" si="25"/>
        <v>29.495132564600013</v>
      </c>
      <c r="G656" s="115" t="str">
        <f t="shared" si="26"/>
        <v/>
      </c>
      <c r="H656" s="109"/>
      <c r="I656" s="109"/>
      <c r="J656" s="109"/>
      <c r="K656" s="109"/>
      <c r="L656" s="109"/>
      <c r="M656" s="109"/>
      <c r="N656" s="109"/>
      <c r="O656" s="109"/>
    </row>
    <row r="657" spans="2:15" ht="11.25" customHeight="1">
      <c r="C657" s="94">
        <v>42920</v>
      </c>
      <c r="D657" s="91">
        <v>22.375748725999607</v>
      </c>
      <c r="E657" s="91">
        <v>29.495132564600013</v>
      </c>
      <c r="F657" s="95">
        <f t="shared" si="25"/>
        <v>22.375748725999607</v>
      </c>
      <c r="G657" s="115" t="str">
        <f t="shared" si="26"/>
        <v/>
      </c>
      <c r="H657" s="109"/>
      <c r="I657" s="109"/>
      <c r="J657" s="109"/>
      <c r="K657" s="109"/>
      <c r="L657" s="109"/>
      <c r="M657" s="109"/>
      <c r="N657" s="109"/>
      <c r="O657" s="109"/>
    </row>
    <row r="658" spans="2:15" ht="11.25" customHeight="1">
      <c r="C658" s="94">
        <v>42921</v>
      </c>
      <c r="D658" s="91">
        <v>19.180821824000255</v>
      </c>
      <c r="E658" s="91">
        <v>29.495132564600013</v>
      </c>
      <c r="F658" s="95">
        <f t="shared" si="25"/>
        <v>19.180821824000255</v>
      </c>
      <c r="G658" s="115" t="str">
        <f t="shared" si="26"/>
        <v/>
      </c>
      <c r="H658" s="109"/>
      <c r="I658" s="109"/>
      <c r="J658" s="109"/>
      <c r="K658" s="109"/>
      <c r="L658" s="109"/>
      <c r="M658" s="109"/>
      <c r="N658" s="109"/>
      <c r="O658" s="109"/>
    </row>
    <row r="659" spans="2:15" ht="11.25" customHeight="1">
      <c r="C659" s="94">
        <v>42922</v>
      </c>
      <c r="D659" s="91">
        <v>20.96264235000011</v>
      </c>
      <c r="E659" s="91">
        <v>29.495132564600013</v>
      </c>
      <c r="F659" s="95">
        <f t="shared" si="25"/>
        <v>20.96264235000011</v>
      </c>
      <c r="G659" s="115" t="str">
        <f t="shared" si="26"/>
        <v/>
      </c>
      <c r="H659" s="109"/>
      <c r="I659" s="109"/>
      <c r="J659" s="109"/>
      <c r="K659" s="109"/>
      <c r="L659" s="109"/>
      <c r="M659" s="109"/>
      <c r="N659" s="109"/>
      <c r="O659" s="109"/>
    </row>
    <row r="660" spans="2:15" ht="11.25" customHeight="1">
      <c r="C660" s="94">
        <v>42923</v>
      </c>
      <c r="D660" s="91">
        <v>30.075392741999682</v>
      </c>
      <c r="E660" s="91">
        <v>29.495132564600013</v>
      </c>
      <c r="F660" s="95">
        <f t="shared" si="25"/>
        <v>29.495132564600013</v>
      </c>
      <c r="G660" s="115" t="str">
        <f t="shared" si="26"/>
        <v/>
      </c>
      <c r="H660" s="109"/>
      <c r="I660" s="109"/>
      <c r="J660" s="109"/>
      <c r="K660" s="109"/>
      <c r="L660" s="109"/>
      <c r="M660" s="109"/>
      <c r="N660" s="109"/>
      <c r="O660" s="109"/>
    </row>
    <row r="661" spans="2:15" ht="11.25" customHeight="1">
      <c r="C661" s="94">
        <v>42924</v>
      </c>
      <c r="D661" s="91">
        <v>39.072449470000123</v>
      </c>
      <c r="E661" s="91">
        <v>29.495132564600013</v>
      </c>
      <c r="F661" s="95">
        <f t="shared" si="25"/>
        <v>29.495132564600013</v>
      </c>
      <c r="G661" s="115" t="str">
        <f t="shared" si="26"/>
        <v/>
      </c>
      <c r="H661" s="109"/>
      <c r="I661" s="109"/>
      <c r="J661" s="109"/>
      <c r="K661" s="109"/>
      <c r="L661" s="109"/>
      <c r="M661" s="109"/>
      <c r="N661" s="109"/>
      <c r="O661" s="109"/>
    </row>
    <row r="662" spans="2:15" ht="11.25" customHeight="1">
      <c r="C662" s="94">
        <v>42925</v>
      </c>
      <c r="D662" s="91">
        <v>10.452418350000272</v>
      </c>
      <c r="E662" s="91">
        <v>29.495132564600013</v>
      </c>
      <c r="F662" s="95">
        <f t="shared" si="25"/>
        <v>10.452418350000272</v>
      </c>
      <c r="G662" s="115" t="str">
        <f t="shared" si="26"/>
        <v/>
      </c>
      <c r="H662" s="109"/>
      <c r="I662" s="109"/>
      <c r="J662" s="109"/>
      <c r="K662" s="109"/>
      <c r="L662" s="109"/>
      <c r="M662" s="109"/>
      <c r="N662" s="109"/>
      <c r="O662" s="109"/>
    </row>
    <row r="663" spans="2:15" ht="11.25" customHeight="1">
      <c r="C663" s="94">
        <v>42926</v>
      </c>
      <c r="D663" s="91">
        <v>49.714428229999889</v>
      </c>
      <c r="E663" s="91">
        <v>29.495132564600013</v>
      </c>
      <c r="F663" s="95">
        <f t="shared" si="25"/>
        <v>29.495132564600013</v>
      </c>
      <c r="G663" s="115" t="str">
        <f t="shared" si="26"/>
        <v/>
      </c>
      <c r="H663" s="109"/>
      <c r="I663" s="109"/>
      <c r="J663" s="109"/>
      <c r="K663" s="109"/>
      <c r="L663" s="109"/>
      <c r="M663" s="109"/>
      <c r="N663" s="109"/>
      <c r="O663" s="109"/>
    </row>
    <row r="664" spans="2:15" ht="11.25" customHeight="1">
      <c r="C664" s="94">
        <v>42927</v>
      </c>
      <c r="D664" s="91">
        <v>3.5974873880000224</v>
      </c>
      <c r="E664" s="91">
        <v>29.495132564600013</v>
      </c>
      <c r="F664" s="95">
        <f t="shared" si="25"/>
        <v>3.5974873880000224</v>
      </c>
      <c r="G664" s="115" t="str">
        <f t="shared" si="26"/>
        <v/>
      </c>
      <c r="H664" s="109"/>
      <c r="I664" s="109"/>
      <c r="J664" s="109"/>
      <c r="K664" s="109"/>
      <c r="L664" s="109"/>
      <c r="M664" s="109"/>
      <c r="N664" s="109"/>
      <c r="O664" s="109"/>
    </row>
    <row r="665" spans="2:15" ht="11.25" customHeight="1">
      <c r="C665" s="94">
        <v>42928</v>
      </c>
      <c r="D665" s="91">
        <v>25.262630490000021</v>
      </c>
      <c r="E665" s="91">
        <v>29.495132564600013</v>
      </c>
      <c r="F665" s="95">
        <f t="shared" si="25"/>
        <v>25.262630490000021</v>
      </c>
      <c r="G665" s="115" t="str">
        <f t="shared" si="26"/>
        <v/>
      </c>
      <c r="H665" s="109"/>
      <c r="I665" s="109"/>
      <c r="J665" s="109"/>
      <c r="K665" s="109"/>
      <c r="L665" s="109"/>
      <c r="M665" s="109"/>
      <c r="N665" s="109"/>
      <c r="O665" s="109"/>
    </row>
    <row r="666" spans="2:15" ht="11.25" customHeight="1">
      <c r="C666" s="94">
        <v>42929</v>
      </c>
      <c r="D666" s="91">
        <v>16.863148058000085</v>
      </c>
      <c r="E666" s="91">
        <v>29.495132564600013</v>
      </c>
      <c r="F666" s="95">
        <f t="shared" si="25"/>
        <v>16.863148058000085</v>
      </c>
      <c r="G666" s="115" t="str">
        <f t="shared" si="26"/>
        <v/>
      </c>
      <c r="H666" s="109"/>
      <c r="I666" s="109"/>
      <c r="J666" s="109"/>
      <c r="K666" s="109"/>
      <c r="L666" s="109"/>
      <c r="M666" s="109"/>
      <c r="N666" s="109"/>
      <c r="O666" s="109"/>
    </row>
    <row r="667" spans="2:15" ht="11.25" customHeight="1">
      <c r="C667" s="94">
        <v>42930</v>
      </c>
      <c r="D667" s="91">
        <v>12.64196985199958</v>
      </c>
      <c r="E667" s="91">
        <v>29.495132564600013</v>
      </c>
      <c r="F667" s="95">
        <f t="shared" si="25"/>
        <v>12.64196985199958</v>
      </c>
      <c r="G667" s="115" t="str">
        <f t="shared" si="26"/>
        <v/>
      </c>
      <c r="H667" s="109"/>
      <c r="I667" s="109"/>
      <c r="J667" s="109"/>
      <c r="K667" s="109"/>
      <c r="L667" s="109"/>
      <c r="M667" s="109"/>
      <c r="N667" s="109"/>
      <c r="O667" s="109"/>
    </row>
    <row r="668" spans="2:15" ht="11.25" customHeight="1">
      <c r="B668" s="54" t="s">
        <v>24</v>
      </c>
      <c r="C668" s="94">
        <v>42931</v>
      </c>
      <c r="D668" s="91">
        <v>18.813900324000482</v>
      </c>
      <c r="E668" s="91">
        <v>29.495132564600013</v>
      </c>
      <c r="F668" s="95">
        <f t="shared" si="25"/>
        <v>18.813900324000482</v>
      </c>
      <c r="G668" s="115" t="str">
        <f t="shared" si="26"/>
        <v/>
      </c>
      <c r="H668" s="109"/>
      <c r="I668" s="109"/>
      <c r="J668" s="109"/>
      <c r="K668" s="109"/>
      <c r="L668" s="109"/>
      <c r="M668" s="109"/>
      <c r="N668" s="109"/>
      <c r="O668" s="109"/>
    </row>
    <row r="669" spans="2:15" ht="11.25" customHeight="1">
      <c r="C669" s="94">
        <v>42932</v>
      </c>
      <c r="D669" s="91">
        <v>44.375635526000131</v>
      </c>
      <c r="E669" s="91">
        <v>29.495132564600013</v>
      </c>
      <c r="F669" s="95">
        <f t="shared" si="25"/>
        <v>29.495132564600013</v>
      </c>
      <c r="G669" s="115" t="str">
        <f t="shared" si="26"/>
        <v/>
      </c>
      <c r="H669" s="109"/>
      <c r="I669" s="109"/>
      <c r="J669" s="109"/>
      <c r="K669" s="109"/>
      <c r="L669" s="109"/>
      <c r="M669" s="109"/>
      <c r="N669" s="109"/>
      <c r="O669" s="109"/>
    </row>
    <row r="670" spans="2:15" ht="11.25" customHeight="1">
      <c r="C670" s="94">
        <v>42933</v>
      </c>
      <c r="D670" s="91">
        <v>1.0058903679999991</v>
      </c>
      <c r="E670" s="91">
        <v>29.495132564600013</v>
      </c>
      <c r="F670" s="95">
        <f t="shared" si="25"/>
        <v>1.0058903679999991</v>
      </c>
      <c r="G670" s="115" t="str">
        <f t="shared" si="26"/>
        <v/>
      </c>
      <c r="H670" s="109"/>
      <c r="I670" s="109"/>
      <c r="J670" s="109"/>
      <c r="K670" s="109"/>
      <c r="L670" s="109"/>
      <c r="M670" s="109"/>
      <c r="N670" s="109"/>
      <c r="O670" s="109"/>
    </row>
    <row r="671" spans="2:15" ht="11.25" customHeight="1">
      <c r="C671" s="94">
        <v>42934</v>
      </c>
      <c r="D671" s="91">
        <v>4.4931087440001232</v>
      </c>
      <c r="E671" s="91">
        <v>29.495132564600013</v>
      </c>
      <c r="F671" s="95">
        <f t="shared" si="25"/>
        <v>4.4931087440001232</v>
      </c>
      <c r="G671" s="115" t="str">
        <f t="shared" si="26"/>
        <v/>
      </c>
      <c r="H671" s="109"/>
      <c r="I671" s="109"/>
      <c r="J671" s="109"/>
      <c r="K671" s="109"/>
      <c r="L671" s="109"/>
      <c r="M671" s="109"/>
      <c r="N671" s="109"/>
      <c r="O671" s="109"/>
    </row>
    <row r="672" spans="2:15" ht="11.25" customHeight="1">
      <c r="C672" s="94">
        <v>42935</v>
      </c>
      <c r="D672" s="91">
        <v>16.20269827999968</v>
      </c>
      <c r="E672" s="91">
        <v>29.495132564600013</v>
      </c>
      <c r="F672" s="95">
        <f t="shared" si="25"/>
        <v>16.20269827999968</v>
      </c>
      <c r="G672" s="115" t="str">
        <f t="shared" si="26"/>
        <v/>
      </c>
      <c r="H672" s="109"/>
      <c r="I672" s="109"/>
      <c r="J672" s="109"/>
      <c r="K672" s="109"/>
      <c r="L672" s="109"/>
      <c r="M672" s="109"/>
      <c r="N672" s="109"/>
      <c r="O672" s="109"/>
    </row>
    <row r="673" spans="3:15" ht="11.25" customHeight="1">
      <c r="C673" s="94">
        <v>42936</v>
      </c>
      <c r="D673" s="91">
        <v>8.5069737639999694</v>
      </c>
      <c r="E673" s="91">
        <v>29.495132564600013</v>
      </c>
      <c r="F673" s="95">
        <f t="shared" si="25"/>
        <v>8.5069737639999694</v>
      </c>
      <c r="G673" s="115" t="str">
        <f t="shared" si="26"/>
        <v/>
      </c>
      <c r="H673" s="109"/>
      <c r="I673" s="109"/>
      <c r="J673" s="109"/>
      <c r="K673" s="109"/>
      <c r="L673" s="109"/>
      <c r="M673" s="109"/>
      <c r="N673" s="109"/>
      <c r="O673" s="109"/>
    </row>
    <row r="674" spans="3:15" ht="11.25" customHeight="1">
      <c r="C674" s="94">
        <v>42937</v>
      </c>
      <c r="D674" s="91">
        <v>11.65973510600017</v>
      </c>
      <c r="E674" s="91">
        <v>29.495132564600013</v>
      </c>
      <c r="F674" s="95">
        <f t="shared" si="25"/>
        <v>11.65973510600017</v>
      </c>
      <c r="G674" s="115" t="str">
        <f t="shared" si="26"/>
        <v/>
      </c>
      <c r="H674" s="109"/>
      <c r="I674" s="109"/>
      <c r="J674" s="109"/>
      <c r="K674" s="109"/>
      <c r="L674" s="109"/>
      <c r="M674" s="109"/>
      <c r="N674" s="109"/>
      <c r="O674" s="109"/>
    </row>
    <row r="675" spans="3:15" ht="11.25" customHeight="1">
      <c r="C675" s="94">
        <v>42938</v>
      </c>
      <c r="D675" s="91">
        <v>3.5801353179997135</v>
      </c>
      <c r="E675" s="91">
        <v>29.495132564600013</v>
      </c>
      <c r="F675" s="95">
        <f t="shared" si="25"/>
        <v>3.5801353179997135</v>
      </c>
      <c r="G675" s="115" t="str">
        <f t="shared" si="26"/>
        <v/>
      </c>
      <c r="H675" s="109"/>
      <c r="I675" s="109"/>
      <c r="J675" s="109"/>
      <c r="K675" s="109"/>
      <c r="L675" s="109"/>
      <c r="M675" s="109"/>
      <c r="N675" s="109"/>
      <c r="O675" s="109"/>
    </row>
    <row r="676" spans="3:15" ht="11.25" customHeight="1">
      <c r="C676" s="94">
        <v>42939</v>
      </c>
      <c r="D676" s="91">
        <v>11.501396654000299</v>
      </c>
      <c r="E676" s="91">
        <v>29.495132564600013</v>
      </c>
      <c r="F676" s="95">
        <f t="shared" si="25"/>
        <v>11.501396654000299</v>
      </c>
      <c r="G676" s="115" t="str">
        <f t="shared" si="26"/>
        <v/>
      </c>
      <c r="H676" s="109"/>
      <c r="I676" s="109"/>
      <c r="J676" s="109"/>
      <c r="K676" s="109"/>
      <c r="L676" s="109"/>
      <c r="M676" s="109"/>
      <c r="N676" s="109"/>
      <c r="O676" s="109"/>
    </row>
    <row r="677" spans="3:15" ht="11.25" customHeight="1">
      <c r="C677" s="94">
        <v>42940</v>
      </c>
      <c r="D677" s="91">
        <v>29.826264983999629</v>
      </c>
      <c r="E677" s="91">
        <v>29.495132564600013</v>
      </c>
      <c r="F677" s="95">
        <f t="shared" si="25"/>
        <v>29.495132564600013</v>
      </c>
      <c r="G677" s="115" t="str">
        <f t="shared" si="26"/>
        <v/>
      </c>
      <c r="H677" s="109"/>
      <c r="I677" s="109"/>
      <c r="J677" s="109"/>
      <c r="K677" s="109"/>
      <c r="L677" s="109"/>
      <c r="M677" s="109"/>
      <c r="N677" s="109"/>
      <c r="O677" s="109"/>
    </row>
    <row r="678" spans="3:15" ht="11.25" customHeight="1">
      <c r="C678" s="94">
        <v>42941</v>
      </c>
      <c r="D678" s="91">
        <v>3.1561152319998356</v>
      </c>
      <c r="E678" s="91">
        <v>29.495132564600013</v>
      </c>
      <c r="F678" s="95">
        <f t="shared" si="25"/>
        <v>3.1561152319998356</v>
      </c>
      <c r="G678" s="115" t="str">
        <f t="shared" si="26"/>
        <v/>
      </c>
      <c r="H678" s="109"/>
      <c r="I678" s="109"/>
      <c r="J678" s="109"/>
      <c r="K678" s="109"/>
      <c r="L678" s="109"/>
      <c r="M678" s="109"/>
      <c r="N678" s="109"/>
      <c r="O678" s="109"/>
    </row>
    <row r="679" spans="3:15" ht="11.25" customHeight="1">
      <c r="C679" s="94">
        <v>42942</v>
      </c>
      <c r="D679" s="91">
        <v>8.6868206500006853</v>
      </c>
      <c r="E679" s="91">
        <v>29.495132564600013</v>
      </c>
      <c r="F679" s="95">
        <f t="shared" si="25"/>
        <v>8.6868206500006853</v>
      </c>
      <c r="G679" s="115" t="str">
        <f t="shared" si="26"/>
        <v/>
      </c>
      <c r="H679" s="109"/>
      <c r="I679" s="109"/>
      <c r="J679" s="109"/>
      <c r="K679" s="109"/>
      <c r="L679" s="109"/>
      <c r="M679" s="109"/>
      <c r="N679" s="109"/>
      <c r="O679" s="109"/>
    </row>
    <row r="680" spans="3:15" ht="11.25" customHeight="1">
      <c r="C680" s="94">
        <v>42943</v>
      </c>
      <c r="D680" s="91">
        <v>15.672003331999582</v>
      </c>
      <c r="E680" s="91">
        <v>29.495132564600013</v>
      </c>
      <c r="F680" s="95">
        <f t="shared" si="25"/>
        <v>15.672003331999582</v>
      </c>
      <c r="G680" s="115" t="str">
        <f t="shared" si="26"/>
        <v/>
      </c>
      <c r="H680" s="109"/>
      <c r="I680" s="109"/>
      <c r="J680" s="109"/>
      <c r="K680" s="109"/>
      <c r="L680" s="109"/>
      <c r="M680" s="109"/>
      <c r="N680" s="109"/>
      <c r="O680" s="109"/>
    </row>
    <row r="681" spans="3:15" ht="11.25" customHeight="1">
      <c r="C681" s="94">
        <v>42944</v>
      </c>
      <c r="D681" s="91">
        <v>13.390439215999722</v>
      </c>
      <c r="E681" s="91">
        <v>29.495132564600013</v>
      </c>
      <c r="F681" s="95">
        <f t="shared" si="25"/>
        <v>13.390439215999722</v>
      </c>
      <c r="G681" s="115" t="str">
        <f t="shared" si="26"/>
        <v/>
      </c>
      <c r="H681" s="109"/>
      <c r="I681" s="109"/>
      <c r="J681" s="109"/>
      <c r="K681" s="109"/>
      <c r="L681" s="109"/>
      <c r="M681" s="109"/>
      <c r="N681" s="109"/>
      <c r="O681" s="109"/>
    </row>
    <row r="682" spans="3:15" ht="11.25" customHeight="1">
      <c r="C682" s="94">
        <v>42945</v>
      </c>
      <c r="D682" s="91">
        <v>1.52724735000064</v>
      </c>
      <c r="E682" s="91">
        <v>29.495132564600013</v>
      </c>
      <c r="F682" s="95">
        <f t="shared" si="25"/>
        <v>1.52724735000064</v>
      </c>
      <c r="G682" s="115" t="str">
        <f t="shared" si="26"/>
        <v/>
      </c>
      <c r="H682" s="109"/>
      <c r="I682" s="109"/>
      <c r="J682" s="109"/>
      <c r="K682" s="109"/>
      <c r="L682" s="109"/>
      <c r="M682" s="109"/>
      <c r="N682" s="109"/>
      <c r="O682" s="109"/>
    </row>
    <row r="683" spans="3:15" ht="11.25" customHeight="1">
      <c r="C683" s="94">
        <v>42946</v>
      </c>
      <c r="D683" s="91">
        <v>7.6585041500001028</v>
      </c>
      <c r="E683" s="91">
        <v>29.495132564600013</v>
      </c>
      <c r="F683" s="95">
        <f t="shared" ref="F683:F746" si="27">IF(D683&gt;E683,E683,D683)</f>
        <v>7.6585041500001028</v>
      </c>
      <c r="G683" s="115" t="str">
        <f t="shared" ref="G683:G746" si="28">IF(C683=DATE(YEAR(C683),12,31),600,"")</f>
        <v/>
      </c>
      <c r="H683" s="109"/>
      <c r="I683" s="109"/>
      <c r="J683" s="109"/>
      <c r="K683" s="109"/>
      <c r="L683" s="109"/>
      <c r="M683" s="109"/>
      <c r="N683" s="109"/>
      <c r="O683" s="109"/>
    </row>
    <row r="684" spans="3:15" ht="11.25" customHeight="1">
      <c r="C684" s="94">
        <v>42947</v>
      </c>
      <c r="D684" s="91">
        <v>23.753820245999862</v>
      </c>
      <c r="E684" s="91">
        <v>29.495132564600013</v>
      </c>
      <c r="F684" s="95">
        <f t="shared" si="27"/>
        <v>23.753820245999862</v>
      </c>
      <c r="G684" s="115" t="str">
        <f t="shared" si="28"/>
        <v/>
      </c>
      <c r="H684" s="109"/>
      <c r="I684" s="109"/>
      <c r="J684" s="109"/>
      <c r="K684" s="109"/>
      <c r="L684" s="109"/>
      <c r="M684" s="109"/>
      <c r="N684" s="109"/>
      <c r="O684" s="109"/>
    </row>
    <row r="685" spans="3:15" ht="11.25" customHeight="1">
      <c r="C685" s="94">
        <v>42948</v>
      </c>
      <c r="D685" s="91">
        <v>3.8168256220002226</v>
      </c>
      <c r="E685" s="91">
        <v>18.209588883748388</v>
      </c>
      <c r="F685" s="95">
        <f t="shared" si="27"/>
        <v>3.8168256220002226</v>
      </c>
      <c r="G685" s="115" t="str">
        <f t="shared" si="28"/>
        <v/>
      </c>
      <c r="H685" s="109"/>
      <c r="I685" s="109"/>
      <c r="J685" s="109"/>
      <c r="K685" s="109"/>
      <c r="L685" s="109"/>
      <c r="M685" s="109"/>
      <c r="N685" s="109"/>
      <c r="O685" s="109"/>
    </row>
    <row r="686" spans="3:15" ht="11.25" customHeight="1">
      <c r="C686" s="94">
        <v>42949</v>
      </c>
      <c r="D686" s="91">
        <v>1.4380734259992314</v>
      </c>
      <c r="E686" s="91">
        <v>18.209588883748388</v>
      </c>
      <c r="F686" s="95">
        <f t="shared" si="27"/>
        <v>1.4380734259992314</v>
      </c>
      <c r="G686" s="115" t="str">
        <f t="shared" si="28"/>
        <v/>
      </c>
      <c r="H686" s="109"/>
      <c r="I686" s="109"/>
      <c r="J686" s="109"/>
      <c r="K686" s="109"/>
      <c r="L686" s="109"/>
      <c r="M686" s="109"/>
      <c r="N686" s="109"/>
      <c r="O686" s="109"/>
    </row>
    <row r="687" spans="3:15" ht="11.25" customHeight="1">
      <c r="C687" s="94">
        <v>42950</v>
      </c>
      <c r="D687" s="91">
        <v>2.975847520000082</v>
      </c>
      <c r="E687" s="91">
        <v>18.209588883748388</v>
      </c>
      <c r="F687" s="95">
        <f t="shared" si="27"/>
        <v>2.975847520000082</v>
      </c>
      <c r="G687" s="115" t="str">
        <f t="shared" si="28"/>
        <v/>
      </c>
      <c r="H687" s="109"/>
      <c r="I687" s="109"/>
      <c r="J687" s="109"/>
      <c r="K687" s="109"/>
      <c r="L687" s="109"/>
      <c r="M687" s="109"/>
      <c r="N687" s="109"/>
      <c r="O687" s="109"/>
    </row>
    <row r="688" spans="3:15" ht="11.25" customHeight="1">
      <c r="C688" s="94">
        <v>42951</v>
      </c>
      <c r="D688" s="91">
        <v>4.1446258560001583</v>
      </c>
      <c r="E688" s="91">
        <v>18.209588883748388</v>
      </c>
      <c r="F688" s="95">
        <f t="shared" si="27"/>
        <v>4.1446258560001583</v>
      </c>
      <c r="G688" s="115" t="str">
        <f t="shared" si="28"/>
        <v/>
      </c>
      <c r="H688" s="109"/>
      <c r="I688" s="109"/>
      <c r="J688" s="109"/>
      <c r="K688" s="109"/>
      <c r="L688" s="109"/>
      <c r="M688" s="109"/>
      <c r="N688" s="109"/>
      <c r="O688" s="109"/>
    </row>
    <row r="689" spans="2:15" ht="11.25" customHeight="1">
      <c r="C689" s="94">
        <v>42952</v>
      </c>
      <c r="D689" s="91">
        <v>14.927450494000192</v>
      </c>
      <c r="E689" s="91">
        <v>18.209588883748388</v>
      </c>
      <c r="F689" s="95">
        <f t="shared" si="27"/>
        <v>14.927450494000192</v>
      </c>
      <c r="G689" s="115" t="str">
        <f t="shared" si="28"/>
        <v/>
      </c>
      <c r="H689" s="109"/>
      <c r="I689" s="109"/>
      <c r="J689" s="109"/>
      <c r="K689" s="109"/>
      <c r="L689" s="109"/>
      <c r="M689" s="109"/>
      <c r="N689" s="109"/>
      <c r="O689" s="109"/>
    </row>
    <row r="690" spans="2:15" ht="11.25" customHeight="1">
      <c r="C690" s="94">
        <v>42953</v>
      </c>
      <c r="D690" s="91">
        <v>21.924414267999925</v>
      </c>
      <c r="E690" s="91">
        <v>18.209588883748388</v>
      </c>
      <c r="F690" s="95">
        <f t="shared" si="27"/>
        <v>18.209588883748388</v>
      </c>
      <c r="G690" s="115" t="str">
        <f t="shared" si="28"/>
        <v/>
      </c>
      <c r="H690" s="109"/>
      <c r="I690" s="109"/>
      <c r="J690" s="109"/>
      <c r="K690" s="109"/>
      <c r="L690" s="109"/>
      <c r="M690" s="109"/>
      <c r="N690" s="109"/>
      <c r="O690" s="109"/>
    </row>
    <row r="691" spans="2:15" ht="11.25" customHeight="1">
      <c r="C691" s="94">
        <v>42954</v>
      </c>
      <c r="D691" s="91">
        <v>4.3516992580000657</v>
      </c>
      <c r="E691" s="91">
        <v>18.209588883748388</v>
      </c>
      <c r="F691" s="95">
        <f t="shared" si="27"/>
        <v>4.3516992580000657</v>
      </c>
      <c r="G691" s="115" t="str">
        <f t="shared" si="28"/>
        <v/>
      </c>
      <c r="H691" s="109"/>
      <c r="I691" s="109"/>
      <c r="J691" s="109"/>
      <c r="K691" s="109"/>
      <c r="L691" s="109"/>
      <c r="M691" s="109"/>
      <c r="N691" s="109"/>
      <c r="O691" s="109"/>
    </row>
    <row r="692" spans="2:15" ht="11.25" customHeight="1">
      <c r="C692" s="94">
        <v>42955</v>
      </c>
      <c r="D692" s="91">
        <v>4.9573860239996579</v>
      </c>
      <c r="E692" s="91">
        <v>18.209588883748388</v>
      </c>
      <c r="F692" s="95">
        <f t="shared" si="27"/>
        <v>4.9573860239996579</v>
      </c>
      <c r="G692" s="115" t="str">
        <f t="shared" si="28"/>
        <v/>
      </c>
      <c r="H692" s="109"/>
      <c r="I692" s="109"/>
      <c r="J692" s="109"/>
      <c r="K692" s="109"/>
      <c r="L692" s="109"/>
      <c r="M692" s="109"/>
      <c r="N692" s="109"/>
      <c r="O692" s="109"/>
    </row>
    <row r="693" spans="2:15" ht="11.25" customHeight="1">
      <c r="C693" s="94">
        <v>42956</v>
      </c>
      <c r="D693" s="91">
        <v>7.6060317239999868</v>
      </c>
      <c r="E693" s="91">
        <v>18.209588883748388</v>
      </c>
      <c r="F693" s="95">
        <f t="shared" si="27"/>
        <v>7.6060317239999868</v>
      </c>
      <c r="G693" s="115" t="str">
        <f t="shared" si="28"/>
        <v/>
      </c>
      <c r="H693" s="109"/>
      <c r="I693" s="109"/>
      <c r="J693" s="109"/>
      <c r="K693" s="109"/>
      <c r="L693" s="109"/>
      <c r="M693" s="109"/>
      <c r="N693" s="109"/>
      <c r="O693" s="109"/>
    </row>
    <row r="694" spans="2:15" ht="11.25" customHeight="1">
      <c r="C694" s="94">
        <v>42957</v>
      </c>
      <c r="D694" s="91">
        <v>11.689617402</v>
      </c>
      <c r="E694" s="91">
        <v>18.209588883748388</v>
      </c>
      <c r="F694" s="95">
        <f t="shared" si="27"/>
        <v>11.689617402</v>
      </c>
      <c r="G694" s="115" t="str">
        <f t="shared" si="28"/>
        <v/>
      </c>
      <c r="H694" s="109"/>
      <c r="I694" s="109"/>
      <c r="J694" s="109"/>
      <c r="K694" s="109"/>
      <c r="L694" s="109"/>
      <c r="M694" s="109"/>
      <c r="N694" s="109"/>
      <c r="O694" s="109"/>
    </row>
    <row r="695" spans="2:15" ht="11.25" customHeight="1">
      <c r="C695" s="94">
        <v>42958</v>
      </c>
      <c r="D695" s="91">
        <v>5.4022796820006693</v>
      </c>
      <c r="E695" s="91">
        <v>18.209588883748388</v>
      </c>
      <c r="F695" s="95">
        <f t="shared" si="27"/>
        <v>5.4022796820006693</v>
      </c>
      <c r="G695" s="115" t="str">
        <f t="shared" si="28"/>
        <v/>
      </c>
      <c r="H695" s="109"/>
      <c r="I695" s="109"/>
      <c r="J695" s="109"/>
      <c r="K695" s="109"/>
      <c r="L695" s="109"/>
      <c r="M695" s="109"/>
      <c r="N695" s="109"/>
      <c r="O695" s="109"/>
    </row>
    <row r="696" spans="2:15" ht="11.25" customHeight="1">
      <c r="C696" s="94">
        <v>42959</v>
      </c>
      <c r="D696" s="91">
        <v>16.487690755999655</v>
      </c>
      <c r="E696" s="91">
        <v>18.209588883748388</v>
      </c>
      <c r="F696" s="95">
        <f t="shared" si="27"/>
        <v>16.487690755999655</v>
      </c>
      <c r="G696" s="115" t="str">
        <f t="shared" si="28"/>
        <v/>
      </c>
      <c r="H696" s="109"/>
      <c r="I696" s="109"/>
      <c r="J696" s="109"/>
      <c r="K696" s="109"/>
      <c r="L696" s="109"/>
      <c r="M696" s="109"/>
      <c r="N696" s="109"/>
      <c r="O696" s="109"/>
    </row>
    <row r="697" spans="2:15" ht="11.25" customHeight="1">
      <c r="C697" s="94">
        <v>42960</v>
      </c>
      <c r="D697" s="91">
        <v>7.0919091539998513</v>
      </c>
      <c r="E697" s="91">
        <v>18.209588883748388</v>
      </c>
      <c r="F697" s="95">
        <f t="shared" si="27"/>
        <v>7.0919091539998513</v>
      </c>
      <c r="G697" s="115" t="str">
        <f t="shared" si="28"/>
        <v/>
      </c>
      <c r="H697" s="109"/>
      <c r="I697" s="109"/>
      <c r="J697" s="109"/>
      <c r="K697" s="109"/>
      <c r="L697" s="109"/>
      <c r="M697" s="109"/>
      <c r="N697" s="109"/>
      <c r="O697" s="109"/>
    </row>
    <row r="698" spans="2:15" ht="11.25" customHeight="1">
      <c r="C698" s="94">
        <v>42961</v>
      </c>
      <c r="D698" s="91">
        <v>3.661566798000119</v>
      </c>
      <c r="E698" s="91">
        <v>18.209588883748388</v>
      </c>
      <c r="F698" s="95">
        <f t="shared" si="27"/>
        <v>3.661566798000119</v>
      </c>
      <c r="G698" s="115" t="str">
        <f t="shared" si="28"/>
        <v/>
      </c>
      <c r="H698" s="109"/>
      <c r="I698" s="109"/>
      <c r="J698" s="109"/>
      <c r="K698" s="109"/>
      <c r="L698" s="109"/>
      <c r="M698" s="109"/>
      <c r="N698" s="109"/>
      <c r="O698" s="109"/>
    </row>
    <row r="699" spans="2:15" ht="11.25" customHeight="1">
      <c r="B699" s="54" t="s">
        <v>23</v>
      </c>
      <c r="C699" s="94">
        <v>42962</v>
      </c>
      <c r="D699" s="91">
        <v>10.475100337999793</v>
      </c>
      <c r="E699" s="91">
        <v>18.209588883748388</v>
      </c>
      <c r="F699" s="95">
        <f t="shared" si="27"/>
        <v>10.475100337999793</v>
      </c>
      <c r="G699" s="115" t="str">
        <f t="shared" si="28"/>
        <v/>
      </c>
      <c r="H699" s="109"/>
      <c r="I699" s="109"/>
      <c r="J699" s="109"/>
      <c r="K699" s="109"/>
      <c r="L699" s="109"/>
      <c r="M699" s="109"/>
      <c r="N699" s="109"/>
      <c r="O699" s="109"/>
    </row>
    <row r="700" spans="2:15" ht="11.25" customHeight="1">
      <c r="C700" s="94">
        <v>42963</v>
      </c>
      <c r="D700" s="91">
        <v>3.1593870580005476</v>
      </c>
      <c r="E700" s="91">
        <v>18.209588883748388</v>
      </c>
      <c r="F700" s="95">
        <f t="shared" si="27"/>
        <v>3.1593870580005476</v>
      </c>
      <c r="G700" s="115" t="str">
        <f t="shared" si="28"/>
        <v/>
      </c>
      <c r="H700" s="109"/>
      <c r="I700" s="109"/>
      <c r="J700" s="109"/>
      <c r="K700" s="109"/>
      <c r="L700" s="109"/>
      <c r="M700" s="109"/>
      <c r="N700" s="109"/>
      <c r="O700" s="109"/>
    </row>
    <row r="701" spans="2:15" ht="11.25" customHeight="1">
      <c r="C701" s="94">
        <v>42964</v>
      </c>
      <c r="D701" s="91">
        <v>0.45896479200006796</v>
      </c>
      <c r="E701" s="91">
        <v>18.209588883748388</v>
      </c>
      <c r="F701" s="95">
        <f t="shared" si="27"/>
        <v>0.45896479200006796</v>
      </c>
      <c r="G701" s="115" t="str">
        <f t="shared" si="28"/>
        <v/>
      </c>
      <c r="H701" s="109"/>
      <c r="I701" s="109"/>
      <c r="J701" s="109"/>
      <c r="K701" s="109"/>
      <c r="L701" s="109"/>
      <c r="M701" s="109"/>
      <c r="N701" s="109"/>
      <c r="O701" s="109"/>
    </row>
    <row r="702" spans="2:15" ht="11.25" customHeight="1">
      <c r="C702" s="94">
        <v>42965</v>
      </c>
      <c r="D702" s="91">
        <v>9.4797988639998785</v>
      </c>
      <c r="E702" s="91">
        <v>18.209588883748388</v>
      </c>
      <c r="F702" s="95">
        <f t="shared" si="27"/>
        <v>9.4797988639998785</v>
      </c>
      <c r="G702" s="115" t="str">
        <f t="shared" si="28"/>
        <v/>
      </c>
      <c r="H702" s="109"/>
      <c r="I702" s="109"/>
      <c r="J702" s="109"/>
      <c r="K702" s="109"/>
      <c r="L702" s="109"/>
      <c r="M702" s="109"/>
      <c r="N702" s="109"/>
      <c r="O702" s="109"/>
    </row>
    <row r="703" spans="2:15" ht="11.25" customHeight="1">
      <c r="C703" s="94">
        <v>42966</v>
      </c>
      <c r="D703" s="91">
        <v>7.8928468739995994</v>
      </c>
      <c r="E703" s="91">
        <v>18.209588883748388</v>
      </c>
      <c r="F703" s="95">
        <f t="shared" si="27"/>
        <v>7.8928468739995994</v>
      </c>
      <c r="G703" s="115" t="str">
        <f t="shared" si="28"/>
        <v/>
      </c>
      <c r="H703" s="109"/>
      <c r="I703" s="109"/>
      <c r="J703" s="109"/>
      <c r="K703" s="109"/>
      <c r="L703" s="109"/>
      <c r="M703" s="109"/>
      <c r="N703" s="109"/>
      <c r="O703" s="109"/>
    </row>
    <row r="704" spans="2:15" ht="11.25" customHeight="1">
      <c r="C704" s="94">
        <v>42967</v>
      </c>
      <c r="D704" s="91">
        <v>12.568396003999778</v>
      </c>
      <c r="E704" s="91">
        <v>18.209588883748388</v>
      </c>
      <c r="F704" s="95">
        <f t="shared" si="27"/>
        <v>12.568396003999778</v>
      </c>
      <c r="G704" s="115" t="str">
        <f t="shared" si="28"/>
        <v/>
      </c>
      <c r="H704" s="109"/>
      <c r="I704" s="109"/>
      <c r="J704" s="109"/>
      <c r="K704" s="109"/>
      <c r="L704" s="109"/>
      <c r="M704" s="109"/>
      <c r="N704" s="109"/>
      <c r="O704" s="109"/>
    </row>
    <row r="705" spans="3:15" ht="11.25" customHeight="1">
      <c r="C705" s="94">
        <v>42968</v>
      </c>
      <c r="D705" s="91">
        <v>5.658252427999896</v>
      </c>
      <c r="E705" s="91">
        <v>18.209588883748388</v>
      </c>
      <c r="F705" s="95">
        <f t="shared" si="27"/>
        <v>5.658252427999896</v>
      </c>
      <c r="G705" s="115" t="str">
        <f t="shared" si="28"/>
        <v/>
      </c>
      <c r="H705" s="109"/>
      <c r="I705" s="109"/>
      <c r="J705" s="109"/>
      <c r="K705" s="109"/>
      <c r="L705" s="109"/>
      <c r="M705" s="109"/>
      <c r="N705" s="109"/>
      <c r="O705" s="109"/>
    </row>
    <row r="706" spans="3:15" ht="11.25" customHeight="1">
      <c r="C706" s="94">
        <v>42969</v>
      </c>
      <c r="D706" s="91">
        <v>4.5894439959999778</v>
      </c>
      <c r="E706" s="91">
        <v>18.209588883748388</v>
      </c>
      <c r="F706" s="95">
        <f t="shared" si="27"/>
        <v>4.5894439959999778</v>
      </c>
      <c r="G706" s="115" t="str">
        <f t="shared" si="28"/>
        <v/>
      </c>
      <c r="H706" s="109"/>
      <c r="I706" s="109"/>
      <c r="J706" s="109"/>
      <c r="K706" s="109"/>
      <c r="L706" s="109"/>
      <c r="M706" s="109"/>
      <c r="N706" s="109"/>
      <c r="O706" s="109"/>
    </row>
    <row r="707" spans="3:15" ht="11.25" customHeight="1">
      <c r="C707" s="94">
        <v>42970</v>
      </c>
      <c r="D707" s="91">
        <v>2.9210418860007135</v>
      </c>
      <c r="E707" s="91">
        <v>18.209588883748388</v>
      </c>
      <c r="F707" s="95">
        <f t="shared" si="27"/>
        <v>2.9210418860007135</v>
      </c>
      <c r="G707" s="115" t="str">
        <f t="shared" si="28"/>
        <v/>
      </c>
      <c r="H707" s="109"/>
      <c r="I707" s="109"/>
      <c r="J707" s="109"/>
      <c r="K707" s="109"/>
      <c r="L707" s="109"/>
      <c r="M707" s="109"/>
      <c r="N707" s="109"/>
      <c r="O707" s="109"/>
    </row>
    <row r="708" spans="3:15" ht="11.25" customHeight="1">
      <c r="C708" s="94">
        <v>42971</v>
      </c>
      <c r="D708" s="91">
        <v>4.626087771999992</v>
      </c>
      <c r="E708" s="91">
        <v>18.209588883748388</v>
      </c>
      <c r="F708" s="95">
        <f t="shared" si="27"/>
        <v>4.626087771999992</v>
      </c>
      <c r="G708" s="115" t="str">
        <f t="shared" si="28"/>
        <v/>
      </c>
      <c r="H708" s="109"/>
      <c r="I708" s="109"/>
      <c r="J708" s="109"/>
      <c r="K708" s="109"/>
      <c r="L708" s="109"/>
      <c r="M708" s="109"/>
      <c r="N708" s="109"/>
      <c r="O708" s="109"/>
    </row>
    <row r="709" spans="3:15" ht="11.25" customHeight="1">
      <c r="C709" s="94">
        <v>42972</v>
      </c>
      <c r="D709" s="91">
        <v>6.1624998199996499</v>
      </c>
      <c r="E709" s="91">
        <v>18.209588883748388</v>
      </c>
      <c r="F709" s="95">
        <f t="shared" si="27"/>
        <v>6.1624998199996499</v>
      </c>
      <c r="G709" s="115" t="str">
        <f t="shared" si="28"/>
        <v/>
      </c>
      <c r="H709" s="109"/>
      <c r="I709" s="109"/>
      <c r="J709" s="109"/>
      <c r="K709" s="109"/>
      <c r="L709" s="109"/>
      <c r="M709" s="109"/>
      <c r="N709" s="109"/>
      <c r="O709" s="109"/>
    </row>
    <row r="710" spans="3:15" ht="11.25" customHeight="1">
      <c r="C710" s="94">
        <v>42973</v>
      </c>
      <c r="D710" s="91">
        <v>1.9062715880004926</v>
      </c>
      <c r="E710" s="91">
        <v>18.209588883748388</v>
      </c>
      <c r="F710" s="95">
        <f t="shared" si="27"/>
        <v>1.9062715880004926</v>
      </c>
      <c r="G710" s="115" t="str">
        <f t="shared" si="28"/>
        <v/>
      </c>
      <c r="H710" s="109"/>
      <c r="I710" s="109"/>
      <c r="J710" s="109"/>
      <c r="K710" s="109"/>
      <c r="L710" s="109"/>
      <c r="M710" s="109"/>
      <c r="N710" s="109"/>
      <c r="O710" s="109"/>
    </row>
    <row r="711" spans="3:15" ht="11.25" customHeight="1">
      <c r="C711" s="94">
        <v>42974</v>
      </c>
      <c r="D711" s="91">
        <v>21.763451713999657</v>
      </c>
      <c r="E711" s="91">
        <v>18.209588883748388</v>
      </c>
      <c r="F711" s="95">
        <f t="shared" si="27"/>
        <v>18.209588883748388</v>
      </c>
      <c r="G711" s="115" t="str">
        <f t="shared" si="28"/>
        <v/>
      </c>
      <c r="H711" s="109"/>
      <c r="I711" s="109"/>
      <c r="J711" s="109"/>
      <c r="K711" s="109"/>
      <c r="L711" s="109"/>
      <c r="M711" s="109"/>
      <c r="N711" s="109"/>
      <c r="O711" s="109"/>
    </row>
    <row r="712" spans="3:15" ht="11.25" customHeight="1">
      <c r="C712" s="94">
        <v>42975</v>
      </c>
      <c r="D712" s="91">
        <v>1.9350464739997406</v>
      </c>
      <c r="E712" s="91">
        <v>18.209588883748388</v>
      </c>
      <c r="F712" s="95">
        <f t="shared" si="27"/>
        <v>1.9350464739997406</v>
      </c>
      <c r="G712" s="115" t="str">
        <f t="shared" si="28"/>
        <v/>
      </c>
      <c r="H712" s="109"/>
      <c r="I712" s="109"/>
      <c r="J712" s="109"/>
      <c r="K712" s="109"/>
      <c r="L712" s="109"/>
      <c r="M712" s="109"/>
      <c r="N712" s="109"/>
      <c r="O712" s="109"/>
    </row>
    <row r="713" spans="3:15" ht="11.25" customHeight="1">
      <c r="C713" s="94">
        <v>42976</v>
      </c>
      <c r="D713" s="91">
        <v>20.435218976000037</v>
      </c>
      <c r="E713" s="91">
        <v>18.209588883748388</v>
      </c>
      <c r="F713" s="95">
        <f t="shared" si="27"/>
        <v>18.209588883748388</v>
      </c>
      <c r="G713" s="115" t="str">
        <f t="shared" si="28"/>
        <v/>
      </c>
      <c r="H713" s="109"/>
      <c r="I713" s="109"/>
      <c r="J713" s="109"/>
      <c r="K713" s="109"/>
      <c r="L713" s="109"/>
      <c r="M713" s="109"/>
      <c r="N713" s="109"/>
      <c r="O713" s="109"/>
    </row>
    <row r="714" spans="3:15" ht="11.25" customHeight="1">
      <c r="C714" s="94">
        <v>42977</v>
      </c>
      <c r="D714" s="91">
        <v>17.370576209999832</v>
      </c>
      <c r="E714" s="91">
        <v>18.209588883748388</v>
      </c>
      <c r="F714" s="95">
        <f t="shared" si="27"/>
        <v>17.370576209999832</v>
      </c>
      <c r="G714" s="115" t="str">
        <f t="shared" si="28"/>
        <v/>
      </c>
      <c r="H714" s="109"/>
      <c r="I714" s="109"/>
      <c r="J714" s="109"/>
      <c r="K714" s="109"/>
      <c r="L714" s="109"/>
      <c r="M714" s="109"/>
      <c r="N714" s="109"/>
      <c r="O714" s="109"/>
    </row>
    <row r="715" spans="3:15" ht="11.25" customHeight="1">
      <c r="C715" s="94">
        <v>42978</v>
      </c>
      <c r="D715" s="91">
        <v>10.939863956000016</v>
      </c>
      <c r="E715" s="91">
        <v>18.209588883748388</v>
      </c>
      <c r="F715" s="95">
        <f t="shared" si="27"/>
        <v>10.939863956000016</v>
      </c>
      <c r="G715" s="115" t="str">
        <f t="shared" si="28"/>
        <v/>
      </c>
      <c r="H715" s="109"/>
      <c r="I715" s="109"/>
      <c r="J715" s="109"/>
      <c r="K715" s="109"/>
      <c r="L715" s="109"/>
      <c r="M715" s="109"/>
      <c r="N715" s="109"/>
      <c r="O715" s="109"/>
    </row>
    <row r="716" spans="3:15" ht="11.25" customHeight="1">
      <c r="C716" s="94">
        <v>42979</v>
      </c>
      <c r="D716" s="91">
        <v>8.206970124000323</v>
      </c>
      <c r="E716" s="91">
        <v>23.816136999456674</v>
      </c>
      <c r="F716" s="95">
        <f t="shared" si="27"/>
        <v>8.206970124000323</v>
      </c>
      <c r="G716" s="115" t="str">
        <f t="shared" si="28"/>
        <v/>
      </c>
      <c r="H716" s="109"/>
      <c r="I716" s="109"/>
      <c r="J716" s="109"/>
      <c r="K716" s="109"/>
      <c r="L716" s="109"/>
      <c r="M716" s="109"/>
      <c r="N716" s="109"/>
      <c r="O716" s="109"/>
    </row>
    <row r="717" spans="3:15" ht="11.25" customHeight="1">
      <c r="C717" s="94">
        <v>42980</v>
      </c>
      <c r="D717" s="91">
        <v>18.052470175999915</v>
      </c>
      <c r="E717" s="91">
        <v>23.816136999456674</v>
      </c>
      <c r="F717" s="95">
        <f t="shared" si="27"/>
        <v>18.052470175999915</v>
      </c>
      <c r="G717" s="115" t="str">
        <f t="shared" si="28"/>
        <v/>
      </c>
      <c r="H717" s="109"/>
      <c r="I717" s="109"/>
      <c r="J717" s="109"/>
      <c r="K717" s="109"/>
      <c r="L717" s="109"/>
      <c r="M717" s="109"/>
      <c r="N717" s="109"/>
      <c r="O717" s="109"/>
    </row>
    <row r="718" spans="3:15" ht="11.25" customHeight="1">
      <c r="C718" s="94">
        <v>42981</v>
      </c>
      <c r="D718" s="91">
        <v>10.010554954000334</v>
      </c>
      <c r="E718" s="91">
        <v>23.816136999456674</v>
      </c>
      <c r="F718" s="95">
        <f t="shared" si="27"/>
        <v>10.010554954000334</v>
      </c>
      <c r="G718" s="115" t="str">
        <f t="shared" si="28"/>
        <v/>
      </c>
      <c r="H718" s="109"/>
      <c r="I718" s="109"/>
      <c r="J718" s="109"/>
      <c r="K718" s="109"/>
      <c r="L718" s="109"/>
      <c r="M718" s="109"/>
      <c r="N718" s="109"/>
      <c r="O718" s="109"/>
    </row>
    <row r="719" spans="3:15" ht="11.25" customHeight="1">
      <c r="C719" s="94">
        <v>42982</v>
      </c>
      <c r="D719" s="91">
        <v>12.942998063999433</v>
      </c>
      <c r="E719" s="91">
        <v>23.816136999456674</v>
      </c>
      <c r="F719" s="95">
        <f t="shared" si="27"/>
        <v>12.942998063999433</v>
      </c>
      <c r="G719" s="115" t="str">
        <f t="shared" si="28"/>
        <v/>
      </c>
      <c r="H719" s="109"/>
      <c r="I719" s="109"/>
      <c r="J719" s="109"/>
      <c r="K719" s="109"/>
      <c r="L719" s="109"/>
      <c r="M719" s="109"/>
      <c r="N719" s="109"/>
      <c r="O719" s="109"/>
    </row>
    <row r="720" spans="3:15" ht="11.25" customHeight="1">
      <c r="C720" s="94">
        <v>42983</v>
      </c>
      <c r="D720" s="91">
        <v>9.2383161040006758</v>
      </c>
      <c r="E720" s="91">
        <v>23.816136999456674</v>
      </c>
      <c r="F720" s="95">
        <f t="shared" si="27"/>
        <v>9.2383161040006758</v>
      </c>
      <c r="G720" s="115" t="str">
        <f t="shared" si="28"/>
        <v/>
      </c>
      <c r="H720" s="109"/>
      <c r="I720" s="109"/>
      <c r="J720" s="109"/>
      <c r="K720" s="109"/>
      <c r="L720" s="109"/>
      <c r="M720" s="109"/>
      <c r="N720" s="109"/>
      <c r="O720" s="109"/>
    </row>
    <row r="721" spans="2:15" ht="11.25" customHeight="1">
      <c r="C721" s="94">
        <v>42984</v>
      </c>
      <c r="D721" s="91">
        <v>5.956177771999533</v>
      </c>
      <c r="E721" s="91">
        <v>23.816136999456674</v>
      </c>
      <c r="F721" s="95">
        <f t="shared" si="27"/>
        <v>5.956177771999533</v>
      </c>
      <c r="G721" s="115" t="str">
        <f t="shared" si="28"/>
        <v/>
      </c>
      <c r="H721" s="109"/>
      <c r="I721" s="109"/>
      <c r="J721" s="109"/>
      <c r="K721" s="109"/>
      <c r="L721" s="109"/>
      <c r="M721" s="109"/>
      <c r="N721" s="109"/>
      <c r="O721" s="109"/>
    </row>
    <row r="722" spans="2:15" ht="11.25" customHeight="1">
      <c r="C722" s="94">
        <v>42985</v>
      </c>
      <c r="D722" s="91">
        <v>8.1167387440001608</v>
      </c>
      <c r="E722" s="91">
        <v>23.816136999456674</v>
      </c>
      <c r="F722" s="95">
        <f t="shared" si="27"/>
        <v>8.1167387440001608</v>
      </c>
      <c r="G722" s="115" t="str">
        <f t="shared" si="28"/>
        <v/>
      </c>
      <c r="H722" s="109"/>
      <c r="I722" s="109"/>
      <c r="J722" s="109"/>
      <c r="K722" s="109"/>
      <c r="L722" s="109"/>
      <c r="M722" s="109"/>
      <c r="N722" s="109"/>
      <c r="O722" s="109"/>
    </row>
    <row r="723" spans="2:15" ht="11.25" customHeight="1">
      <c r="C723" s="94">
        <v>42986</v>
      </c>
      <c r="D723" s="91">
        <v>12.103987826000184</v>
      </c>
      <c r="E723" s="91">
        <v>23.816136999456674</v>
      </c>
      <c r="F723" s="95">
        <f t="shared" si="27"/>
        <v>12.103987826000184</v>
      </c>
      <c r="G723" s="115" t="str">
        <f t="shared" si="28"/>
        <v/>
      </c>
      <c r="H723" s="109"/>
      <c r="I723" s="109"/>
      <c r="J723" s="109"/>
      <c r="K723" s="109"/>
      <c r="L723" s="109"/>
      <c r="M723" s="109"/>
      <c r="N723" s="109"/>
      <c r="O723" s="109"/>
    </row>
    <row r="724" spans="2:15" ht="11.25" customHeight="1">
      <c r="C724" s="94">
        <v>42987</v>
      </c>
      <c r="D724" s="91">
        <v>16.91100437399945</v>
      </c>
      <c r="E724" s="91">
        <v>23.816136999456674</v>
      </c>
      <c r="F724" s="95">
        <f t="shared" si="27"/>
        <v>16.91100437399945</v>
      </c>
      <c r="G724" s="115" t="str">
        <f t="shared" si="28"/>
        <v/>
      </c>
      <c r="H724" s="109"/>
      <c r="I724" s="109"/>
      <c r="J724" s="109"/>
      <c r="K724" s="109"/>
      <c r="L724" s="109"/>
      <c r="M724" s="109"/>
      <c r="N724" s="109"/>
      <c r="O724" s="109"/>
    </row>
    <row r="725" spans="2:15" ht="11.25" customHeight="1">
      <c r="C725" s="94">
        <v>42988</v>
      </c>
      <c r="D725" s="91">
        <v>30.780945924000033</v>
      </c>
      <c r="E725" s="91">
        <v>23.816136999456674</v>
      </c>
      <c r="F725" s="95">
        <f t="shared" si="27"/>
        <v>23.816136999456674</v>
      </c>
      <c r="G725" s="115" t="str">
        <f t="shared" si="28"/>
        <v/>
      </c>
      <c r="H725" s="109"/>
      <c r="I725" s="109"/>
      <c r="J725" s="109"/>
      <c r="K725" s="109"/>
      <c r="L725" s="109"/>
      <c r="M725" s="109"/>
      <c r="N725" s="109"/>
      <c r="O725" s="109"/>
    </row>
    <row r="726" spans="2:15" ht="11.25" customHeight="1">
      <c r="C726" s="94">
        <v>42989</v>
      </c>
      <c r="D726" s="91">
        <v>9.2367546279999591</v>
      </c>
      <c r="E726" s="91">
        <v>23.816136999456674</v>
      </c>
      <c r="F726" s="95">
        <f t="shared" si="27"/>
        <v>9.2367546279999591</v>
      </c>
      <c r="G726" s="115" t="str">
        <f t="shared" si="28"/>
        <v/>
      </c>
      <c r="H726" s="109"/>
      <c r="I726" s="109"/>
      <c r="J726" s="109"/>
      <c r="K726" s="109"/>
      <c r="L726" s="109"/>
      <c r="M726" s="109"/>
      <c r="N726" s="109"/>
      <c r="O726" s="109"/>
    </row>
    <row r="727" spans="2:15" ht="11.25" customHeight="1">
      <c r="C727" s="94">
        <v>42990</v>
      </c>
      <c r="D727" s="91">
        <v>2.1625062840003837</v>
      </c>
      <c r="E727" s="91">
        <v>23.816136999456674</v>
      </c>
      <c r="F727" s="95">
        <f t="shared" si="27"/>
        <v>2.1625062840003837</v>
      </c>
      <c r="G727" s="115" t="str">
        <f t="shared" si="28"/>
        <v/>
      </c>
      <c r="H727" s="109"/>
      <c r="I727" s="109"/>
      <c r="J727" s="109"/>
      <c r="K727" s="109"/>
      <c r="L727" s="109"/>
      <c r="M727" s="109"/>
      <c r="N727" s="109"/>
      <c r="O727" s="109"/>
    </row>
    <row r="728" spans="2:15" ht="11.25" customHeight="1">
      <c r="C728" s="94">
        <v>42991</v>
      </c>
      <c r="D728" s="91">
        <v>1.5955005419996415</v>
      </c>
      <c r="E728" s="91">
        <v>23.816136999456674</v>
      </c>
      <c r="F728" s="95">
        <f t="shared" si="27"/>
        <v>1.5955005419996415</v>
      </c>
      <c r="G728" s="115" t="str">
        <f t="shared" si="28"/>
        <v/>
      </c>
      <c r="H728" s="109"/>
      <c r="I728" s="109"/>
      <c r="J728" s="109"/>
      <c r="K728" s="109"/>
      <c r="L728" s="109"/>
      <c r="M728" s="109"/>
      <c r="N728" s="109"/>
      <c r="O728" s="109"/>
    </row>
    <row r="729" spans="2:15" ht="11.25" customHeight="1">
      <c r="C729" s="94">
        <v>42992</v>
      </c>
      <c r="D729" s="91">
        <v>1.929082758000388</v>
      </c>
      <c r="E729" s="91">
        <v>23.816136999456674</v>
      </c>
      <c r="F729" s="95">
        <f t="shared" si="27"/>
        <v>1.929082758000388</v>
      </c>
      <c r="G729" s="115" t="str">
        <f t="shared" si="28"/>
        <v/>
      </c>
      <c r="H729" s="109"/>
      <c r="I729" s="109"/>
      <c r="J729" s="109"/>
      <c r="K729" s="109"/>
      <c r="L729" s="109"/>
      <c r="M729" s="109"/>
      <c r="N729" s="109"/>
      <c r="O729" s="109"/>
    </row>
    <row r="730" spans="2:15" ht="11.25" customHeight="1">
      <c r="B730" s="54" t="s">
        <v>25</v>
      </c>
      <c r="C730" s="94">
        <v>42993</v>
      </c>
      <c r="D730" s="91">
        <v>1.4055502099996002</v>
      </c>
      <c r="E730" s="91">
        <v>23.816136999456674</v>
      </c>
      <c r="F730" s="95">
        <f t="shared" si="27"/>
        <v>1.4055502099996002</v>
      </c>
      <c r="G730" s="115" t="str">
        <f t="shared" si="28"/>
        <v/>
      </c>
      <c r="H730" s="109"/>
      <c r="I730" s="109"/>
      <c r="J730" s="109"/>
      <c r="K730" s="109"/>
      <c r="L730" s="109"/>
      <c r="M730" s="109"/>
      <c r="N730" s="109"/>
      <c r="O730" s="109"/>
    </row>
    <row r="731" spans="2:15" ht="11.25" customHeight="1">
      <c r="C731" s="94">
        <v>42994</v>
      </c>
      <c r="D731" s="91">
        <v>0.36852824000048984</v>
      </c>
      <c r="E731" s="91">
        <v>23.816136999456674</v>
      </c>
      <c r="F731" s="95">
        <f t="shared" si="27"/>
        <v>0.36852824000048984</v>
      </c>
      <c r="G731" s="115" t="str">
        <f t="shared" si="28"/>
        <v/>
      </c>
      <c r="H731" s="109"/>
      <c r="I731" s="109"/>
      <c r="J731" s="109"/>
      <c r="K731" s="109"/>
      <c r="L731" s="109"/>
      <c r="M731" s="109"/>
      <c r="N731" s="109"/>
      <c r="O731" s="109"/>
    </row>
    <row r="732" spans="2:15" ht="11.25" customHeight="1">
      <c r="C732" s="94">
        <v>42995</v>
      </c>
      <c r="D732" s="91">
        <v>12.750772416000249</v>
      </c>
      <c r="E732" s="91">
        <v>23.816136999456674</v>
      </c>
      <c r="F732" s="95">
        <f t="shared" si="27"/>
        <v>12.750772416000249</v>
      </c>
      <c r="G732" s="115" t="str">
        <f t="shared" si="28"/>
        <v/>
      </c>
      <c r="H732" s="109"/>
      <c r="I732" s="109"/>
      <c r="J732" s="109"/>
      <c r="K732" s="109"/>
      <c r="L732" s="109"/>
      <c r="M732" s="109"/>
      <c r="N732" s="109"/>
      <c r="O732" s="109"/>
    </row>
    <row r="733" spans="2:15" ht="11.25" customHeight="1">
      <c r="C733" s="94">
        <v>42996</v>
      </c>
      <c r="D733" s="91">
        <v>13.657197353999779</v>
      </c>
      <c r="E733" s="91">
        <v>23.816136999456674</v>
      </c>
      <c r="F733" s="95">
        <f t="shared" si="27"/>
        <v>13.657197353999779</v>
      </c>
      <c r="G733" s="115" t="str">
        <f t="shared" si="28"/>
        <v/>
      </c>
      <c r="H733" s="109"/>
      <c r="I733" s="109"/>
      <c r="J733" s="109"/>
      <c r="K733" s="109"/>
      <c r="L733" s="109"/>
      <c r="M733" s="109"/>
      <c r="N733" s="109"/>
      <c r="O733" s="109"/>
    </row>
    <row r="734" spans="2:15" ht="11.25" customHeight="1">
      <c r="C734" s="94">
        <v>42997</v>
      </c>
      <c r="D734" s="91">
        <v>7.8491512639997936</v>
      </c>
      <c r="E734" s="91">
        <v>23.816136999456674</v>
      </c>
      <c r="F734" s="95">
        <f t="shared" si="27"/>
        <v>7.8491512639997936</v>
      </c>
      <c r="G734" s="115" t="str">
        <f t="shared" si="28"/>
        <v/>
      </c>
      <c r="H734" s="109"/>
      <c r="I734" s="109"/>
      <c r="J734" s="109"/>
      <c r="K734" s="109"/>
      <c r="L734" s="109"/>
      <c r="M734" s="109"/>
      <c r="N734" s="109"/>
      <c r="O734" s="109"/>
    </row>
    <row r="735" spans="2:15" ht="11.25" customHeight="1">
      <c r="C735" s="94">
        <v>42998</v>
      </c>
      <c r="D735" s="91">
        <v>5.1132767800000929</v>
      </c>
      <c r="E735" s="91">
        <v>23.816136999456674</v>
      </c>
      <c r="F735" s="95">
        <f t="shared" si="27"/>
        <v>5.1132767800000929</v>
      </c>
      <c r="G735" s="115" t="str">
        <f t="shared" si="28"/>
        <v/>
      </c>
      <c r="H735" s="109"/>
      <c r="I735" s="109"/>
      <c r="J735" s="109"/>
      <c r="K735" s="109"/>
      <c r="L735" s="109"/>
      <c r="M735" s="109"/>
      <c r="N735" s="109"/>
      <c r="O735" s="109"/>
    </row>
    <row r="736" spans="2:15" ht="11.25" customHeight="1">
      <c r="C736" s="94">
        <v>42999</v>
      </c>
      <c r="D736" s="91">
        <v>9.2812838220002014</v>
      </c>
      <c r="E736" s="91">
        <v>23.816136999456674</v>
      </c>
      <c r="F736" s="95">
        <f t="shared" si="27"/>
        <v>9.2812838220002014</v>
      </c>
      <c r="G736" s="115" t="str">
        <f t="shared" si="28"/>
        <v/>
      </c>
      <c r="H736" s="109"/>
      <c r="I736" s="109"/>
      <c r="J736" s="109"/>
      <c r="K736" s="109"/>
      <c r="L736" s="109"/>
      <c r="M736" s="109"/>
      <c r="N736" s="109"/>
      <c r="O736" s="109"/>
    </row>
    <row r="737" spans="3:15" ht="11.25" customHeight="1">
      <c r="C737" s="94">
        <v>43000</v>
      </c>
      <c r="D737" s="91">
        <v>16.838750676000075</v>
      </c>
      <c r="E737" s="91">
        <v>23.816136999456674</v>
      </c>
      <c r="F737" s="95">
        <f t="shared" si="27"/>
        <v>16.838750676000075</v>
      </c>
      <c r="G737" s="115" t="str">
        <f t="shared" si="28"/>
        <v/>
      </c>
      <c r="H737" s="109"/>
      <c r="I737" s="109"/>
      <c r="J737" s="109"/>
      <c r="K737" s="109"/>
      <c r="L737" s="109"/>
      <c r="M737" s="109"/>
      <c r="N737" s="109"/>
      <c r="O737" s="109"/>
    </row>
    <row r="738" spans="3:15" ht="11.25" customHeight="1">
      <c r="C738" s="94">
        <v>43001</v>
      </c>
      <c r="D738" s="91">
        <v>9.4011935739992651</v>
      </c>
      <c r="E738" s="91">
        <v>23.816136999456674</v>
      </c>
      <c r="F738" s="95">
        <f t="shared" si="27"/>
        <v>9.4011935739992651</v>
      </c>
      <c r="G738" s="115" t="str">
        <f t="shared" si="28"/>
        <v/>
      </c>
      <c r="H738" s="109"/>
      <c r="I738" s="109"/>
      <c r="J738" s="109"/>
      <c r="K738" s="109"/>
      <c r="L738" s="109"/>
      <c r="M738" s="109"/>
      <c r="N738" s="109"/>
      <c r="O738" s="109"/>
    </row>
    <row r="739" spans="3:15" ht="11.25" customHeight="1">
      <c r="C739" s="94">
        <v>43002</v>
      </c>
      <c r="D739" s="91">
        <v>14.334016136000541</v>
      </c>
      <c r="E739" s="91">
        <v>23.816136999456674</v>
      </c>
      <c r="F739" s="95">
        <f t="shared" si="27"/>
        <v>14.334016136000541</v>
      </c>
      <c r="G739" s="115" t="str">
        <f t="shared" si="28"/>
        <v/>
      </c>
      <c r="H739" s="109"/>
      <c r="I739" s="109"/>
      <c r="J739" s="109"/>
      <c r="K739" s="109"/>
      <c r="L739" s="109"/>
      <c r="M739" s="109"/>
      <c r="N739" s="109"/>
      <c r="O739" s="109"/>
    </row>
    <row r="740" spans="3:15" ht="11.25" customHeight="1">
      <c r="C740" s="94">
        <v>43003</v>
      </c>
      <c r="D740" s="91">
        <v>6.2679970279997912</v>
      </c>
      <c r="E740" s="91">
        <v>23.816136999456674</v>
      </c>
      <c r="F740" s="95">
        <f t="shared" si="27"/>
        <v>6.2679970279997912</v>
      </c>
      <c r="G740" s="115" t="str">
        <f t="shared" si="28"/>
        <v/>
      </c>
      <c r="H740" s="109"/>
      <c r="I740" s="109"/>
      <c r="J740" s="109"/>
      <c r="K740" s="109"/>
      <c r="L740" s="109"/>
      <c r="M740" s="109"/>
      <c r="N740" s="109"/>
      <c r="O740" s="109"/>
    </row>
    <row r="741" spans="3:15" ht="11.25" customHeight="1">
      <c r="C741" s="94">
        <v>43004</v>
      </c>
      <c r="D741" s="91">
        <v>6.1972966640001896</v>
      </c>
      <c r="E741" s="91">
        <v>23.816136999456674</v>
      </c>
      <c r="F741" s="95">
        <f t="shared" si="27"/>
        <v>6.1972966640001896</v>
      </c>
      <c r="G741" s="115" t="str">
        <f t="shared" si="28"/>
        <v/>
      </c>
      <c r="H741" s="109"/>
      <c r="I741" s="109"/>
      <c r="J741" s="109"/>
      <c r="K741" s="109"/>
      <c r="L741" s="109"/>
      <c r="M741" s="109"/>
      <c r="N741" s="109"/>
      <c r="O741" s="109"/>
    </row>
    <row r="742" spans="3:15" ht="11.25" customHeight="1">
      <c r="C742" s="94">
        <v>43005</v>
      </c>
      <c r="D742" s="91">
        <v>2.0169837979996506</v>
      </c>
      <c r="E742" s="91">
        <v>23.816136999456674</v>
      </c>
      <c r="F742" s="95">
        <f t="shared" si="27"/>
        <v>2.0169837979996506</v>
      </c>
      <c r="G742" s="115" t="str">
        <f t="shared" si="28"/>
        <v/>
      </c>
      <c r="H742" s="109"/>
      <c r="I742" s="109"/>
      <c r="J742" s="109"/>
      <c r="K742" s="109"/>
      <c r="L742" s="109"/>
      <c r="M742" s="109"/>
      <c r="N742" s="109"/>
      <c r="O742" s="109"/>
    </row>
    <row r="743" spans="3:15" ht="11.25" customHeight="1">
      <c r="C743" s="94">
        <v>43006</v>
      </c>
      <c r="D743" s="91">
        <v>12.939576510000126</v>
      </c>
      <c r="E743" s="91">
        <v>23.816136999456674</v>
      </c>
      <c r="F743" s="95">
        <f t="shared" si="27"/>
        <v>12.939576510000126</v>
      </c>
      <c r="G743" s="115" t="str">
        <f t="shared" si="28"/>
        <v/>
      </c>
      <c r="H743" s="109"/>
      <c r="I743" s="109"/>
      <c r="J743" s="109"/>
      <c r="K743" s="109"/>
      <c r="L743" s="109"/>
      <c r="M743" s="109"/>
      <c r="N743" s="109"/>
      <c r="O743" s="109"/>
    </row>
    <row r="744" spans="3:15" ht="11.25" customHeight="1">
      <c r="C744" s="94">
        <v>43007</v>
      </c>
      <c r="D744" s="91">
        <v>4.2383000019998347</v>
      </c>
      <c r="E744" s="91">
        <v>23.816136999456674</v>
      </c>
      <c r="F744" s="95">
        <f t="shared" si="27"/>
        <v>4.2383000019998347</v>
      </c>
      <c r="G744" s="115" t="str">
        <f t="shared" si="28"/>
        <v/>
      </c>
      <c r="H744" s="109"/>
      <c r="I744" s="109"/>
      <c r="J744" s="109"/>
      <c r="K744" s="109"/>
      <c r="L744" s="109"/>
      <c r="M744" s="109"/>
      <c r="N744" s="109"/>
      <c r="O744" s="109"/>
    </row>
    <row r="745" spans="3:15" ht="11.25" customHeight="1">
      <c r="C745" s="94">
        <v>43008</v>
      </c>
      <c r="D745" s="91">
        <v>17.541421690000611</v>
      </c>
      <c r="E745" s="91">
        <v>23.816136999456674</v>
      </c>
      <c r="F745" s="95">
        <f t="shared" si="27"/>
        <v>17.541421690000611</v>
      </c>
      <c r="G745" s="115" t="str">
        <f t="shared" si="28"/>
        <v/>
      </c>
      <c r="H745" s="109"/>
      <c r="I745" s="109"/>
      <c r="J745" s="109"/>
      <c r="K745" s="109"/>
      <c r="L745" s="109"/>
      <c r="M745" s="109"/>
      <c r="N745" s="109"/>
      <c r="O745" s="109"/>
    </row>
    <row r="746" spans="3:15" ht="11.25" customHeight="1">
      <c r="C746" s="94">
        <v>43009</v>
      </c>
      <c r="D746" s="91">
        <v>18.704515311999913</v>
      </c>
      <c r="E746" s="91">
        <v>46.965055529077411</v>
      </c>
      <c r="F746" s="95">
        <f t="shared" si="27"/>
        <v>18.704515311999913</v>
      </c>
      <c r="G746" s="115" t="str">
        <f t="shared" si="28"/>
        <v/>
      </c>
      <c r="H746" s="109"/>
      <c r="I746" s="109"/>
      <c r="J746" s="109"/>
      <c r="K746" s="109"/>
      <c r="L746" s="109"/>
      <c r="M746" s="109"/>
      <c r="N746" s="109"/>
      <c r="O746" s="109"/>
    </row>
    <row r="747" spans="3:15" ht="11.25" customHeight="1">
      <c r="C747" s="94">
        <v>43010</v>
      </c>
      <c r="D747" s="91">
        <v>7.9476282499992852</v>
      </c>
      <c r="E747" s="91">
        <v>46.965055529077411</v>
      </c>
      <c r="F747" s="95">
        <f t="shared" ref="F747:F810" si="29">IF(D747&gt;E747,E747,D747)</f>
        <v>7.9476282499992852</v>
      </c>
      <c r="G747" s="115" t="str">
        <f t="shared" ref="G747:G810" si="30">IF(C747=DATE(YEAR(C747),12,31),600,"")</f>
        <v/>
      </c>
      <c r="H747" s="109"/>
      <c r="I747" s="109"/>
      <c r="J747" s="109"/>
      <c r="K747" s="109"/>
      <c r="L747" s="109"/>
      <c r="M747" s="109"/>
      <c r="N747" s="109"/>
      <c r="O747" s="109"/>
    </row>
    <row r="748" spans="3:15" ht="11.25" customHeight="1">
      <c r="C748" s="94">
        <v>43011</v>
      </c>
      <c r="D748" s="91">
        <v>20.167072540000685</v>
      </c>
      <c r="E748" s="91">
        <v>46.965055529077411</v>
      </c>
      <c r="F748" s="95">
        <f t="shared" si="29"/>
        <v>20.167072540000685</v>
      </c>
      <c r="G748" s="115" t="str">
        <f t="shared" si="30"/>
        <v/>
      </c>
      <c r="H748" s="109"/>
      <c r="I748" s="109"/>
      <c r="J748" s="109"/>
      <c r="K748" s="109"/>
      <c r="L748" s="109"/>
      <c r="M748" s="109"/>
      <c r="N748" s="109"/>
      <c r="O748" s="109"/>
    </row>
    <row r="749" spans="3:15" ht="11.25" customHeight="1">
      <c r="C749" s="94">
        <v>43012</v>
      </c>
      <c r="D749" s="91">
        <v>8.2272621300000424</v>
      </c>
      <c r="E749" s="91">
        <v>46.965055529077411</v>
      </c>
      <c r="F749" s="95">
        <f t="shared" si="29"/>
        <v>8.2272621300000424</v>
      </c>
      <c r="G749" s="115" t="str">
        <f t="shared" si="30"/>
        <v/>
      </c>
      <c r="H749" s="109"/>
      <c r="I749" s="109"/>
      <c r="J749" s="109"/>
      <c r="K749" s="109"/>
      <c r="L749" s="109"/>
      <c r="M749" s="109"/>
      <c r="N749" s="109"/>
      <c r="O749" s="109"/>
    </row>
    <row r="750" spans="3:15" ht="11.25" customHeight="1">
      <c r="C750" s="94">
        <v>43013</v>
      </c>
      <c r="D750" s="91">
        <v>4.618792947999232</v>
      </c>
      <c r="E750" s="91">
        <v>46.965055529077411</v>
      </c>
      <c r="F750" s="95">
        <f t="shared" si="29"/>
        <v>4.618792947999232</v>
      </c>
      <c r="G750" s="115" t="str">
        <f t="shared" si="30"/>
        <v/>
      </c>
      <c r="H750" s="109"/>
      <c r="I750" s="109"/>
      <c r="J750" s="109"/>
      <c r="K750" s="109"/>
      <c r="L750" s="109"/>
      <c r="M750" s="109"/>
      <c r="N750" s="109"/>
      <c r="O750" s="109"/>
    </row>
    <row r="751" spans="3:15" ht="11.25" customHeight="1">
      <c r="C751" s="94">
        <v>43014</v>
      </c>
      <c r="D751" s="91">
        <v>23.979947690000003</v>
      </c>
      <c r="E751" s="91">
        <v>46.965055529077411</v>
      </c>
      <c r="F751" s="95">
        <f t="shared" si="29"/>
        <v>23.979947690000003</v>
      </c>
      <c r="G751" s="115" t="str">
        <f t="shared" si="30"/>
        <v/>
      </c>
      <c r="H751" s="109"/>
      <c r="I751" s="109"/>
      <c r="J751" s="109"/>
      <c r="K751" s="109"/>
      <c r="L751" s="109"/>
      <c r="M751" s="109"/>
      <c r="N751" s="109"/>
      <c r="O751" s="109"/>
    </row>
    <row r="752" spans="3:15" ht="11.25" customHeight="1">
      <c r="C752" s="94">
        <v>43015</v>
      </c>
      <c r="D752" s="91">
        <v>8.6178349180003195</v>
      </c>
      <c r="E752" s="91">
        <v>46.965055529077411</v>
      </c>
      <c r="F752" s="95">
        <f t="shared" si="29"/>
        <v>8.6178349180003195</v>
      </c>
      <c r="G752" s="115" t="str">
        <f t="shared" si="30"/>
        <v/>
      </c>
      <c r="H752" s="109"/>
      <c r="I752" s="109"/>
      <c r="J752" s="109"/>
      <c r="K752" s="109"/>
      <c r="L752" s="109"/>
      <c r="M752" s="109"/>
      <c r="N752" s="109"/>
      <c r="O752" s="109"/>
    </row>
    <row r="753" spans="2:15" ht="11.25" customHeight="1">
      <c r="C753" s="94">
        <v>43016</v>
      </c>
      <c r="D753" s="91">
        <v>11.772894552000514</v>
      </c>
      <c r="E753" s="91">
        <v>46.965055529077411</v>
      </c>
      <c r="F753" s="95">
        <f t="shared" si="29"/>
        <v>11.772894552000514</v>
      </c>
      <c r="G753" s="115" t="str">
        <f t="shared" si="30"/>
        <v/>
      </c>
      <c r="H753" s="109"/>
      <c r="I753" s="109"/>
      <c r="J753" s="109"/>
      <c r="K753" s="109"/>
      <c r="L753" s="109"/>
      <c r="M753" s="109"/>
      <c r="N753" s="109"/>
      <c r="O753" s="109"/>
    </row>
    <row r="754" spans="2:15" ht="11.25" customHeight="1">
      <c r="C754" s="94">
        <v>43017</v>
      </c>
      <c r="D754" s="91">
        <v>7.8747849579994647</v>
      </c>
      <c r="E754" s="91">
        <v>46.965055529077411</v>
      </c>
      <c r="F754" s="95">
        <f t="shared" si="29"/>
        <v>7.8747849579994647</v>
      </c>
      <c r="G754" s="115" t="str">
        <f t="shared" si="30"/>
        <v/>
      </c>
      <c r="H754" s="109"/>
      <c r="I754" s="109"/>
      <c r="J754" s="109"/>
      <c r="K754" s="109"/>
      <c r="L754" s="109"/>
      <c r="M754" s="109"/>
      <c r="N754" s="109"/>
      <c r="O754" s="109"/>
    </row>
    <row r="755" spans="2:15" ht="11.25" customHeight="1">
      <c r="C755" s="94">
        <v>43018</v>
      </c>
      <c r="D755" s="91">
        <v>13.134850287999672</v>
      </c>
      <c r="E755" s="91">
        <v>46.965055529077411</v>
      </c>
      <c r="F755" s="95">
        <f t="shared" si="29"/>
        <v>13.134850287999672</v>
      </c>
      <c r="G755" s="115" t="str">
        <f t="shared" si="30"/>
        <v/>
      </c>
      <c r="H755" s="109"/>
      <c r="I755" s="109"/>
      <c r="J755" s="109"/>
      <c r="K755" s="109"/>
      <c r="L755" s="109"/>
      <c r="M755" s="109"/>
      <c r="N755" s="109"/>
      <c r="O755" s="109"/>
    </row>
    <row r="756" spans="2:15" ht="11.25" customHeight="1">
      <c r="C756" s="94">
        <v>43019</v>
      </c>
      <c r="D756" s="91">
        <v>3.1997314180002765</v>
      </c>
      <c r="E756" s="91">
        <v>46.965055529077411</v>
      </c>
      <c r="F756" s="95">
        <f t="shared" si="29"/>
        <v>3.1997314180002765</v>
      </c>
      <c r="G756" s="115" t="str">
        <f t="shared" si="30"/>
        <v/>
      </c>
      <c r="H756" s="109"/>
      <c r="I756" s="109"/>
      <c r="J756" s="109"/>
      <c r="K756" s="109"/>
      <c r="L756" s="109"/>
      <c r="M756" s="109"/>
      <c r="N756" s="109"/>
      <c r="O756" s="109"/>
    </row>
    <row r="757" spans="2:15" ht="11.25" customHeight="1">
      <c r="C757" s="94">
        <v>43020</v>
      </c>
      <c r="D757" s="91">
        <v>7.489909994000441</v>
      </c>
      <c r="E757" s="91">
        <v>46.965055529077411</v>
      </c>
      <c r="F757" s="95">
        <f t="shared" si="29"/>
        <v>7.489909994000441</v>
      </c>
      <c r="G757" s="115" t="str">
        <f t="shared" si="30"/>
        <v/>
      </c>
      <c r="H757" s="109"/>
      <c r="I757" s="109"/>
      <c r="J757" s="109"/>
      <c r="K757" s="109"/>
      <c r="L757" s="109"/>
      <c r="M757" s="109"/>
      <c r="N757" s="109"/>
      <c r="O757" s="109"/>
    </row>
    <row r="758" spans="2:15" ht="11.25" customHeight="1">
      <c r="C758" s="94">
        <v>43021</v>
      </c>
      <c r="D758" s="91">
        <v>7.0782381979996591</v>
      </c>
      <c r="E758" s="91">
        <v>46.965055529077411</v>
      </c>
      <c r="F758" s="95">
        <f t="shared" si="29"/>
        <v>7.0782381979996591</v>
      </c>
      <c r="G758" s="115" t="str">
        <f t="shared" si="30"/>
        <v/>
      </c>
      <c r="H758" s="109"/>
      <c r="I758" s="109"/>
      <c r="J758" s="109"/>
      <c r="K758" s="109"/>
      <c r="L758" s="109"/>
      <c r="M758" s="109"/>
      <c r="N758" s="109"/>
      <c r="O758" s="109"/>
    </row>
    <row r="759" spans="2:15" ht="11.25" customHeight="1">
      <c r="C759" s="94">
        <v>43022</v>
      </c>
      <c r="D759" s="91">
        <v>6.2584046580004333</v>
      </c>
      <c r="E759" s="91">
        <v>46.965055529077411</v>
      </c>
      <c r="F759" s="95">
        <f t="shared" si="29"/>
        <v>6.2584046580004333</v>
      </c>
      <c r="G759" s="115" t="str">
        <f t="shared" si="30"/>
        <v/>
      </c>
      <c r="H759" s="109"/>
      <c r="I759" s="109"/>
      <c r="J759" s="109"/>
      <c r="K759" s="109"/>
      <c r="L759" s="109"/>
      <c r="M759" s="109"/>
      <c r="N759" s="109"/>
      <c r="O759" s="109"/>
    </row>
    <row r="760" spans="2:15" ht="11.25" customHeight="1">
      <c r="B760" s="54" t="s">
        <v>26</v>
      </c>
      <c r="C760" s="94">
        <v>43023</v>
      </c>
      <c r="D760" s="91">
        <v>16.927156399999777</v>
      </c>
      <c r="E760" s="91">
        <v>46.965055529077411</v>
      </c>
      <c r="F760" s="95">
        <f t="shared" si="29"/>
        <v>16.927156399999777</v>
      </c>
      <c r="G760" s="115" t="str">
        <f t="shared" si="30"/>
        <v/>
      </c>
      <c r="H760" s="109"/>
      <c r="I760" s="109"/>
      <c r="J760" s="109"/>
      <c r="K760" s="109"/>
      <c r="L760" s="109"/>
      <c r="M760" s="109"/>
      <c r="N760" s="109"/>
      <c r="O760" s="109"/>
    </row>
    <row r="761" spans="2:15" ht="11.25" customHeight="1">
      <c r="C761" s="94">
        <v>43024</v>
      </c>
      <c r="D761" s="91">
        <v>8.1017168120000012</v>
      </c>
      <c r="E761" s="91">
        <v>46.965055529077411</v>
      </c>
      <c r="F761" s="95">
        <f t="shared" si="29"/>
        <v>8.1017168120000012</v>
      </c>
      <c r="G761" s="115" t="str">
        <f t="shared" si="30"/>
        <v/>
      </c>
      <c r="H761" s="109"/>
      <c r="I761" s="109"/>
      <c r="J761" s="109"/>
      <c r="K761" s="109"/>
      <c r="L761" s="109"/>
      <c r="M761" s="109"/>
      <c r="N761" s="109"/>
      <c r="O761" s="109"/>
    </row>
    <row r="762" spans="2:15" ht="11.25" customHeight="1">
      <c r="C762" s="94">
        <v>43025</v>
      </c>
      <c r="D762" s="91">
        <v>5.3093006480000877</v>
      </c>
      <c r="E762" s="91">
        <v>46.965055529077411</v>
      </c>
      <c r="F762" s="95">
        <f t="shared" si="29"/>
        <v>5.3093006480000877</v>
      </c>
      <c r="G762" s="115" t="str">
        <f t="shared" si="30"/>
        <v/>
      </c>
      <c r="H762" s="109"/>
      <c r="I762" s="109"/>
      <c r="J762" s="109"/>
      <c r="K762" s="109"/>
      <c r="L762" s="109"/>
      <c r="M762" s="109"/>
      <c r="N762" s="109"/>
      <c r="O762" s="109"/>
    </row>
    <row r="763" spans="2:15" ht="11.25" customHeight="1">
      <c r="C763" s="94">
        <v>43026</v>
      </c>
      <c r="D763" s="91">
        <v>9.2630509999999404</v>
      </c>
      <c r="E763" s="91">
        <v>46.965055529077411</v>
      </c>
      <c r="F763" s="95">
        <f t="shared" si="29"/>
        <v>9.2630509999999404</v>
      </c>
      <c r="G763" s="115" t="str">
        <f t="shared" si="30"/>
        <v/>
      </c>
      <c r="H763" s="109"/>
      <c r="I763" s="109"/>
      <c r="J763" s="109"/>
      <c r="K763" s="109"/>
      <c r="L763" s="109"/>
      <c r="M763" s="109"/>
      <c r="N763" s="109"/>
      <c r="O763" s="109"/>
    </row>
    <row r="764" spans="2:15" ht="11.25" customHeight="1">
      <c r="C764" s="94">
        <v>43027</v>
      </c>
      <c r="D764" s="91">
        <v>13.121949748000079</v>
      </c>
      <c r="E764" s="91">
        <v>46.965055529077411</v>
      </c>
      <c r="F764" s="95">
        <f t="shared" si="29"/>
        <v>13.121949748000079</v>
      </c>
      <c r="G764" s="115" t="str">
        <f t="shared" si="30"/>
        <v/>
      </c>
      <c r="H764" s="109"/>
      <c r="I764" s="109"/>
      <c r="J764" s="109"/>
      <c r="K764" s="109"/>
      <c r="L764" s="109"/>
      <c r="M764" s="109"/>
      <c r="N764" s="109"/>
      <c r="O764" s="109"/>
    </row>
    <row r="765" spans="2:15" ht="11.25" customHeight="1">
      <c r="C765" s="94">
        <v>43028</v>
      </c>
      <c r="D765" s="91">
        <v>31.441332551999668</v>
      </c>
      <c r="E765" s="91">
        <v>46.965055529077411</v>
      </c>
      <c r="F765" s="95">
        <f t="shared" si="29"/>
        <v>31.441332551999668</v>
      </c>
      <c r="G765" s="115" t="str">
        <f t="shared" si="30"/>
        <v/>
      </c>
      <c r="H765" s="109"/>
      <c r="I765" s="109"/>
      <c r="J765" s="109"/>
      <c r="K765" s="109"/>
      <c r="L765" s="109"/>
      <c r="M765" s="109"/>
      <c r="N765" s="109"/>
      <c r="O765" s="109"/>
    </row>
    <row r="766" spans="2:15" ht="11.25" customHeight="1">
      <c r="C766" s="94">
        <v>43029</v>
      </c>
      <c r="D766" s="91">
        <v>28.556591200000469</v>
      </c>
      <c r="E766" s="91">
        <v>46.965055529077411</v>
      </c>
      <c r="F766" s="95">
        <f t="shared" si="29"/>
        <v>28.556591200000469</v>
      </c>
      <c r="G766" s="115" t="str">
        <f t="shared" si="30"/>
        <v/>
      </c>
      <c r="H766" s="109"/>
      <c r="I766" s="109"/>
      <c r="J766" s="109"/>
      <c r="K766" s="109"/>
      <c r="L766" s="109"/>
      <c r="M766" s="109"/>
      <c r="N766" s="109"/>
      <c r="O766" s="109"/>
    </row>
    <row r="767" spans="2:15" ht="11.25" customHeight="1">
      <c r="C767" s="94">
        <v>43030</v>
      </c>
      <c r="D767" s="91">
        <v>21.152104345999373</v>
      </c>
      <c r="E767" s="91">
        <v>46.965055529077411</v>
      </c>
      <c r="F767" s="95">
        <f t="shared" si="29"/>
        <v>21.152104345999373</v>
      </c>
      <c r="G767" s="115" t="str">
        <f t="shared" si="30"/>
        <v/>
      </c>
      <c r="H767" s="109"/>
      <c r="I767" s="109"/>
      <c r="J767" s="109"/>
      <c r="K767" s="109"/>
      <c r="L767" s="109"/>
      <c r="M767" s="109"/>
      <c r="N767" s="109"/>
      <c r="O767" s="109"/>
    </row>
    <row r="768" spans="2:15" ht="11.25" customHeight="1">
      <c r="C768" s="94">
        <v>43031</v>
      </c>
      <c r="D768" s="91">
        <v>13.914616522000234</v>
      </c>
      <c r="E768" s="91">
        <v>46.965055529077411</v>
      </c>
      <c r="F768" s="95">
        <f t="shared" si="29"/>
        <v>13.914616522000234</v>
      </c>
      <c r="G768" s="115" t="str">
        <f t="shared" si="30"/>
        <v/>
      </c>
      <c r="H768" s="109"/>
      <c r="I768" s="109"/>
      <c r="J768" s="109"/>
      <c r="K768" s="109"/>
      <c r="L768" s="109"/>
      <c r="M768" s="109"/>
      <c r="N768" s="109"/>
      <c r="O768" s="109"/>
    </row>
    <row r="769" spans="3:15" ht="11.25" customHeight="1">
      <c r="C769" s="94">
        <v>43032</v>
      </c>
      <c r="D769" s="91">
        <v>16.208384197999635</v>
      </c>
      <c r="E769" s="91">
        <v>46.965055529077411</v>
      </c>
      <c r="F769" s="95">
        <f t="shared" si="29"/>
        <v>16.208384197999635</v>
      </c>
      <c r="G769" s="115" t="str">
        <f t="shared" si="30"/>
        <v/>
      </c>
      <c r="H769" s="109"/>
      <c r="I769" s="109"/>
      <c r="J769" s="109"/>
      <c r="K769" s="109"/>
      <c r="L769" s="109"/>
      <c r="M769" s="109"/>
      <c r="N769" s="109"/>
      <c r="O769" s="109"/>
    </row>
    <row r="770" spans="3:15" ht="11.25" customHeight="1">
      <c r="C770" s="94">
        <v>43033</v>
      </c>
      <c r="D770" s="91">
        <v>15.650725930000466</v>
      </c>
      <c r="E770" s="91">
        <v>46.965055529077411</v>
      </c>
      <c r="F770" s="95">
        <f t="shared" si="29"/>
        <v>15.650725930000466</v>
      </c>
      <c r="G770" s="115" t="str">
        <f t="shared" si="30"/>
        <v/>
      </c>
      <c r="H770" s="109"/>
      <c r="I770" s="109"/>
      <c r="J770" s="109"/>
      <c r="K770" s="109"/>
      <c r="L770" s="109"/>
      <c r="M770" s="109"/>
      <c r="N770" s="109"/>
      <c r="O770" s="109"/>
    </row>
    <row r="771" spans="3:15" ht="11.25" customHeight="1">
      <c r="C771" s="94">
        <v>43034</v>
      </c>
      <c r="D771" s="91">
        <v>11.03848122400008</v>
      </c>
      <c r="E771" s="91">
        <v>46.965055529077411</v>
      </c>
      <c r="F771" s="95">
        <f t="shared" si="29"/>
        <v>11.03848122400008</v>
      </c>
      <c r="G771" s="115" t="str">
        <f t="shared" si="30"/>
        <v/>
      </c>
      <c r="H771" s="109"/>
      <c r="I771" s="109"/>
      <c r="J771" s="109"/>
      <c r="K771" s="109"/>
      <c r="L771" s="109"/>
      <c r="M771" s="109"/>
      <c r="N771" s="109"/>
      <c r="O771" s="109"/>
    </row>
    <row r="772" spans="3:15" ht="11.25" customHeight="1">
      <c r="C772" s="94">
        <v>43035</v>
      </c>
      <c r="D772" s="91">
        <v>13.911933183999464</v>
      </c>
      <c r="E772" s="91">
        <v>46.965055529077411</v>
      </c>
      <c r="F772" s="95">
        <f t="shared" si="29"/>
        <v>13.911933183999464</v>
      </c>
      <c r="G772" s="115" t="str">
        <f t="shared" si="30"/>
        <v/>
      </c>
      <c r="H772" s="109"/>
      <c r="I772" s="109"/>
      <c r="J772" s="109"/>
      <c r="K772" s="109"/>
      <c r="L772" s="109"/>
      <c r="M772" s="109"/>
      <c r="N772" s="109"/>
      <c r="O772" s="109"/>
    </row>
    <row r="773" spans="3:15" ht="11.25" customHeight="1">
      <c r="C773" s="94">
        <v>43036</v>
      </c>
      <c r="D773" s="91">
        <v>7.4580657020006473</v>
      </c>
      <c r="E773" s="91">
        <v>46.965055529077411</v>
      </c>
      <c r="F773" s="95">
        <f t="shared" si="29"/>
        <v>7.4580657020006473</v>
      </c>
      <c r="G773" s="115" t="str">
        <f t="shared" si="30"/>
        <v/>
      </c>
      <c r="H773" s="109"/>
      <c r="I773" s="109"/>
      <c r="J773" s="109"/>
      <c r="K773" s="109"/>
      <c r="L773" s="109"/>
      <c r="M773" s="109"/>
      <c r="N773" s="109"/>
      <c r="O773" s="109"/>
    </row>
    <row r="774" spans="3:15" ht="11.25" customHeight="1">
      <c r="C774" s="94">
        <v>43037</v>
      </c>
      <c r="D774" s="91">
        <v>31.727150849999934</v>
      </c>
      <c r="E774" s="91">
        <v>46.965055529077411</v>
      </c>
      <c r="F774" s="95">
        <f t="shared" si="29"/>
        <v>31.727150849999934</v>
      </c>
      <c r="G774" s="115" t="str">
        <f t="shared" si="30"/>
        <v/>
      </c>
      <c r="H774" s="109"/>
      <c r="I774" s="109"/>
      <c r="J774" s="109"/>
      <c r="K774" s="109"/>
      <c r="L774" s="109"/>
      <c r="M774" s="109"/>
      <c r="N774" s="109"/>
      <c r="O774" s="109"/>
    </row>
    <row r="775" spans="3:15" ht="11.25" customHeight="1">
      <c r="C775" s="94">
        <v>43038</v>
      </c>
      <c r="D775" s="91">
        <v>9.2012166319993884</v>
      </c>
      <c r="E775" s="91">
        <v>46.965055529077411</v>
      </c>
      <c r="F775" s="95">
        <f t="shared" si="29"/>
        <v>9.2012166319993884</v>
      </c>
      <c r="G775" s="115" t="str">
        <f t="shared" si="30"/>
        <v/>
      </c>
      <c r="H775" s="109"/>
      <c r="I775" s="109"/>
      <c r="J775" s="109"/>
      <c r="K775" s="109"/>
      <c r="L775" s="109"/>
      <c r="M775" s="109"/>
      <c r="N775" s="109"/>
      <c r="O775" s="109"/>
    </row>
    <row r="776" spans="3:15" ht="11.25" customHeight="1">
      <c r="C776" s="94">
        <v>43039</v>
      </c>
      <c r="D776" s="91">
        <v>8.7855625760004763</v>
      </c>
      <c r="E776" s="91">
        <v>46.965055529077411</v>
      </c>
      <c r="F776" s="95">
        <f t="shared" si="29"/>
        <v>8.7855625760004763</v>
      </c>
      <c r="G776" s="115" t="str">
        <f t="shared" si="30"/>
        <v/>
      </c>
      <c r="H776" s="109"/>
      <c r="I776" s="109"/>
      <c r="J776" s="109"/>
      <c r="K776" s="109"/>
      <c r="L776" s="109"/>
      <c r="M776" s="109"/>
      <c r="N776" s="109"/>
      <c r="O776" s="109"/>
    </row>
    <row r="777" spans="3:15" ht="11.25" customHeight="1">
      <c r="C777" s="94">
        <v>43040</v>
      </c>
      <c r="D777" s="91">
        <v>8.2103473059999565</v>
      </c>
      <c r="E777" s="91">
        <v>89.734800765303333</v>
      </c>
      <c r="F777" s="95">
        <f t="shared" si="29"/>
        <v>8.2103473059999565</v>
      </c>
      <c r="G777" s="115" t="str">
        <f t="shared" si="30"/>
        <v/>
      </c>
      <c r="H777" s="109"/>
      <c r="I777" s="109"/>
      <c r="J777" s="109"/>
      <c r="K777" s="109"/>
      <c r="L777" s="109"/>
      <c r="M777" s="109"/>
      <c r="N777" s="109"/>
      <c r="O777" s="109"/>
    </row>
    <row r="778" spans="3:15" ht="11.25" customHeight="1">
      <c r="C778" s="94">
        <v>43041</v>
      </c>
      <c r="D778" s="91">
        <v>9.3651794860003115</v>
      </c>
      <c r="E778" s="91">
        <v>89.734800765303333</v>
      </c>
      <c r="F778" s="95">
        <f t="shared" si="29"/>
        <v>9.3651794860003115</v>
      </c>
      <c r="G778" s="115" t="str">
        <f t="shared" si="30"/>
        <v/>
      </c>
      <c r="H778" s="109"/>
      <c r="I778" s="109"/>
      <c r="J778" s="109"/>
      <c r="K778" s="109"/>
      <c r="L778" s="109"/>
      <c r="M778" s="109"/>
      <c r="N778" s="109"/>
      <c r="O778" s="109"/>
    </row>
    <row r="779" spans="3:15" ht="11.25" customHeight="1">
      <c r="C779" s="94">
        <v>43042</v>
      </c>
      <c r="D779" s="91">
        <v>14.113379666000116</v>
      </c>
      <c r="E779" s="91">
        <v>89.734800765303333</v>
      </c>
      <c r="F779" s="95">
        <f t="shared" si="29"/>
        <v>14.113379666000116</v>
      </c>
      <c r="G779" s="115" t="str">
        <f t="shared" si="30"/>
        <v/>
      </c>
      <c r="H779" s="109"/>
      <c r="I779" s="109"/>
      <c r="J779" s="109"/>
      <c r="K779" s="109"/>
      <c r="L779" s="109"/>
      <c r="M779" s="109"/>
      <c r="N779" s="109"/>
      <c r="O779" s="109"/>
    </row>
    <row r="780" spans="3:15" ht="11.25" customHeight="1">
      <c r="C780" s="94">
        <v>43043</v>
      </c>
      <c r="D780" s="91">
        <v>9.9491037799998292</v>
      </c>
      <c r="E780" s="91">
        <v>89.734800765303333</v>
      </c>
      <c r="F780" s="95">
        <f t="shared" si="29"/>
        <v>9.9491037799998292</v>
      </c>
      <c r="G780" s="115" t="str">
        <f t="shared" si="30"/>
        <v/>
      </c>
      <c r="H780" s="109"/>
      <c r="I780" s="109"/>
      <c r="J780" s="109"/>
      <c r="K780" s="109"/>
      <c r="L780" s="109"/>
      <c r="M780" s="109"/>
      <c r="N780" s="109"/>
      <c r="O780" s="109"/>
    </row>
    <row r="781" spans="3:15" ht="11.25" customHeight="1">
      <c r="C781" s="94">
        <v>43044</v>
      </c>
      <c r="D781" s="91">
        <v>28.843987403999993</v>
      </c>
      <c r="E781" s="91">
        <v>89.734800765303333</v>
      </c>
      <c r="F781" s="95">
        <f t="shared" si="29"/>
        <v>28.843987403999993</v>
      </c>
      <c r="G781" s="115" t="str">
        <f t="shared" si="30"/>
        <v/>
      </c>
      <c r="H781" s="109"/>
      <c r="I781" s="109"/>
      <c r="J781" s="109"/>
      <c r="K781" s="109"/>
      <c r="L781" s="109"/>
      <c r="M781" s="109"/>
      <c r="N781" s="109"/>
      <c r="O781" s="109"/>
    </row>
    <row r="782" spans="3:15" ht="11.25" customHeight="1">
      <c r="C782" s="94">
        <v>43045</v>
      </c>
      <c r="D782" s="91">
        <v>25.576473809999584</v>
      </c>
      <c r="E782" s="91">
        <v>89.734800765303333</v>
      </c>
      <c r="F782" s="95">
        <f t="shared" si="29"/>
        <v>25.576473809999584</v>
      </c>
      <c r="G782" s="115" t="str">
        <f t="shared" si="30"/>
        <v/>
      </c>
      <c r="H782" s="109"/>
      <c r="I782" s="109"/>
      <c r="J782" s="109"/>
      <c r="K782" s="109"/>
      <c r="L782" s="109"/>
      <c r="M782" s="109"/>
      <c r="N782" s="109"/>
      <c r="O782" s="109"/>
    </row>
    <row r="783" spans="3:15" ht="11.25" customHeight="1">
      <c r="C783" s="94">
        <v>43046</v>
      </c>
      <c r="D783" s="91">
        <v>15.436841493999896</v>
      </c>
      <c r="E783" s="91">
        <v>89.734800765303333</v>
      </c>
      <c r="F783" s="95">
        <f t="shared" si="29"/>
        <v>15.436841493999896</v>
      </c>
      <c r="G783" s="115" t="str">
        <f t="shared" si="30"/>
        <v/>
      </c>
      <c r="H783" s="109"/>
      <c r="I783" s="109"/>
      <c r="J783" s="109"/>
      <c r="K783" s="109"/>
      <c r="L783" s="109"/>
      <c r="M783" s="109"/>
      <c r="N783" s="109"/>
      <c r="O783" s="109"/>
    </row>
    <row r="784" spans="3:15" ht="11.25" customHeight="1">
      <c r="C784" s="94">
        <v>43047</v>
      </c>
      <c r="D784" s="91">
        <v>2.1950885600001566</v>
      </c>
      <c r="E784" s="91">
        <v>89.734800765303333</v>
      </c>
      <c r="F784" s="95">
        <f t="shared" si="29"/>
        <v>2.1950885600001566</v>
      </c>
      <c r="G784" s="115" t="str">
        <f t="shared" si="30"/>
        <v/>
      </c>
      <c r="H784" s="109"/>
      <c r="I784" s="109"/>
      <c r="J784" s="109"/>
      <c r="K784" s="109"/>
      <c r="L784" s="109"/>
      <c r="M784" s="109"/>
      <c r="N784" s="109"/>
      <c r="O784" s="109"/>
    </row>
    <row r="785" spans="2:15" ht="11.25" customHeight="1">
      <c r="C785" s="94">
        <v>43048</v>
      </c>
      <c r="D785" s="91">
        <v>10.758405394000391</v>
      </c>
      <c r="E785" s="91">
        <v>89.734800765303333</v>
      </c>
      <c r="F785" s="95">
        <f t="shared" si="29"/>
        <v>10.758405394000391</v>
      </c>
      <c r="G785" s="115" t="str">
        <f t="shared" si="30"/>
        <v/>
      </c>
      <c r="H785" s="109"/>
      <c r="I785" s="109"/>
      <c r="J785" s="109"/>
      <c r="K785" s="109"/>
      <c r="L785" s="109"/>
      <c r="M785" s="109"/>
      <c r="N785" s="109"/>
      <c r="O785" s="109"/>
    </row>
    <row r="786" spans="2:15" ht="11.25" customHeight="1">
      <c r="C786" s="94">
        <v>43049</v>
      </c>
      <c r="D786" s="91">
        <v>27.18471618199926</v>
      </c>
      <c r="E786" s="91">
        <v>89.734800765303333</v>
      </c>
      <c r="F786" s="95">
        <f t="shared" si="29"/>
        <v>27.18471618199926</v>
      </c>
      <c r="G786" s="115" t="str">
        <f t="shared" si="30"/>
        <v/>
      </c>
      <c r="H786" s="109"/>
      <c r="I786" s="109"/>
      <c r="J786" s="109"/>
      <c r="K786" s="109"/>
      <c r="L786" s="109"/>
      <c r="M786" s="109"/>
      <c r="N786" s="109"/>
      <c r="O786" s="109"/>
    </row>
    <row r="787" spans="2:15" ht="11.25" customHeight="1">
      <c r="C787" s="94">
        <v>43050</v>
      </c>
      <c r="D787" s="91">
        <v>21.372766288000523</v>
      </c>
      <c r="E787" s="91">
        <v>89.734800765303333</v>
      </c>
      <c r="F787" s="95">
        <f t="shared" si="29"/>
        <v>21.372766288000523</v>
      </c>
      <c r="G787" s="115" t="str">
        <f t="shared" si="30"/>
        <v/>
      </c>
      <c r="H787" s="109"/>
      <c r="I787" s="109"/>
      <c r="J787" s="109"/>
      <c r="K787" s="109"/>
      <c r="L787" s="109"/>
      <c r="M787" s="109"/>
      <c r="N787" s="109"/>
      <c r="O787" s="109"/>
    </row>
    <row r="788" spans="2:15" ht="11.25" customHeight="1">
      <c r="C788" s="94">
        <v>43051</v>
      </c>
      <c r="D788" s="91">
        <v>33.457879177999544</v>
      </c>
      <c r="E788" s="91">
        <v>89.734800765303333</v>
      </c>
      <c r="F788" s="95">
        <f t="shared" si="29"/>
        <v>33.457879177999544</v>
      </c>
      <c r="G788" s="115" t="str">
        <f t="shared" si="30"/>
        <v/>
      </c>
      <c r="H788" s="109"/>
      <c r="I788" s="109"/>
      <c r="J788" s="109"/>
      <c r="K788" s="109"/>
      <c r="L788" s="109"/>
      <c r="M788" s="109"/>
      <c r="N788" s="109"/>
      <c r="O788" s="109"/>
    </row>
    <row r="789" spans="2:15" ht="11.25" customHeight="1">
      <c r="C789" s="94">
        <v>43052</v>
      </c>
      <c r="D789" s="91">
        <v>32.093920494000201</v>
      </c>
      <c r="E789" s="91">
        <v>89.734800765303333</v>
      </c>
      <c r="F789" s="95">
        <f t="shared" si="29"/>
        <v>32.093920494000201</v>
      </c>
      <c r="G789" s="115" t="str">
        <f t="shared" si="30"/>
        <v/>
      </c>
      <c r="H789" s="109"/>
      <c r="I789" s="109"/>
      <c r="J789" s="109"/>
      <c r="K789" s="109"/>
      <c r="L789" s="109"/>
      <c r="M789" s="109"/>
      <c r="N789" s="109"/>
      <c r="O789" s="109"/>
    </row>
    <row r="790" spans="2:15" ht="11.25" customHeight="1">
      <c r="C790" s="94">
        <v>43053</v>
      </c>
      <c r="D790" s="91">
        <v>18.139776781999796</v>
      </c>
      <c r="E790" s="91">
        <v>89.734800765303333</v>
      </c>
      <c r="F790" s="95">
        <f t="shared" si="29"/>
        <v>18.139776781999796</v>
      </c>
      <c r="G790" s="115" t="str">
        <f t="shared" si="30"/>
        <v/>
      </c>
      <c r="H790" s="109"/>
      <c r="I790" s="109"/>
      <c r="J790" s="109"/>
      <c r="K790" s="109"/>
      <c r="L790" s="109"/>
      <c r="M790" s="109"/>
      <c r="N790" s="109"/>
      <c r="O790" s="109"/>
    </row>
    <row r="791" spans="2:15" ht="11.25" customHeight="1">
      <c r="B791" s="54" t="s">
        <v>27</v>
      </c>
      <c r="C791" s="94">
        <v>43054</v>
      </c>
      <c r="D791" s="91">
        <v>7.7859623420007376</v>
      </c>
      <c r="E791" s="91">
        <v>89.734800765303333</v>
      </c>
      <c r="F791" s="95">
        <f t="shared" si="29"/>
        <v>7.7859623420007376</v>
      </c>
      <c r="G791" s="115" t="str">
        <f t="shared" si="30"/>
        <v/>
      </c>
      <c r="H791" s="109"/>
      <c r="I791" s="109"/>
      <c r="J791" s="109"/>
      <c r="K791" s="109"/>
      <c r="L791" s="109"/>
      <c r="M791" s="109"/>
      <c r="N791" s="109"/>
      <c r="O791" s="109"/>
    </row>
    <row r="792" spans="2:15" ht="11.25" customHeight="1">
      <c r="C792" s="94">
        <v>43055</v>
      </c>
      <c r="D792" s="91">
        <v>14.535573775999961</v>
      </c>
      <c r="E792" s="91">
        <v>89.734800765303333</v>
      </c>
      <c r="F792" s="95">
        <f t="shared" si="29"/>
        <v>14.535573775999961</v>
      </c>
      <c r="G792" s="115" t="str">
        <f t="shared" si="30"/>
        <v/>
      </c>
      <c r="H792" s="109"/>
      <c r="I792" s="109"/>
      <c r="J792" s="109"/>
      <c r="K792" s="109"/>
      <c r="L792" s="109"/>
      <c r="M792" s="109"/>
      <c r="N792" s="109"/>
      <c r="O792" s="109"/>
    </row>
    <row r="793" spans="2:15" ht="11.25" customHeight="1">
      <c r="C793" s="94">
        <v>43056</v>
      </c>
      <c r="D793" s="91">
        <v>12.580275401999382</v>
      </c>
      <c r="E793" s="91">
        <v>89.734800765303333</v>
      </c>
      <c r="F793" s="95">
        <f t="shared" si="29"/>
        <v>12.580275401999382</v>
      </c>
      <c r="G793" s="115" t="str">
        <f t="shared" si="30"/>
        <v/>
      </c>
      <c r="H793" s="109"/>
      <c r="I793" s="109"/>
      <c r="J793" s="109"/>
      <c r="K793" s="109"/>
      <c r="L793" s="109"/>
      <c r="M793" s="109"/>
      <c r="N793" s="109"/>
      <c r="O793" s="109"/>
    </row>
    <row r="794" spans="2:15" ht="11.25" customHeight="1">
      <c r="C794" s="94">
        <v>43057</v>
      </c>
      <c r="D794" s="91">
        <v>33.068154081999971</v>
      </c>
      <c r="E794" s="91">
        <v>89.734800765303333</v>
      </c>
      <c r="F794" s="95">
        <f t="shared" si="29"/>
        <v>33.068154081999971</v>
      </c>
      <c r="G794" s="115" t="str">
        <f t="shared" si="30"/>
        <v/>
      </c>
      <c r="H794" s="109"/>
      <c r="I794" s="109"/>
      <c r="J794" s="109"/>
      <c r="K794" s="109"/>
      <c r="L794" s="109"/>
      <c r="M794" s="109"/>
      <c r="N794" s="109"/>
      <c r="O794" s="109"/>
    </row>
    <row r="795" spans="2:15" ht="11.25" customHeight="1">
      <c r="C795" s="94">
        <v>43058</v>
      </c>
      <c r="D795" s="91">
        <v>22.931885048000126</v>
      </c>
      <c r="E795" s="91">
        <v>89.734800765303333</v>
      </c>
      <c r="F795" s="95">
        <f t="shared" si="29"/>
        <v>22.931885048000126</v>
      </c>
      <c r="G795" s="115" t="str">
        <f t="shared" si="30"/>
        <v/>
      </c>
      <c r="H795" s="109"/>
      <c r="I795" s="109"/>
      <c r="J795" s="109"/>
      <c r="K795" s="109"/>
      <c r="L795" s="109"/>
      <c r="M795" s="109"/>
      <c r="N795" s="109"/>
      <c r="O795" s="109"/>
    </row>
    <row r="796" spans="2:15" ht="11.25" customHeight="1">
      <c r="C796" s="94">
        <v>43059</v>
      </c>
      <c r="D796" s="91">
        <v>15.904532910000347</v>
      </c>
      <c r="E796" s="91">
        <v>89.734800765303333</v>
      </c>
      <c r="F796" s="95">
        <f t="shared" si="29"/>
        <v>15.904532910000347</v>
      </c>
      <c r="G796" s="115" t="str">
        <f t="shared" si="30"/>
        <v/>
      </c>
      <c r="H796" s="109"/>
      <c r="I796" s="109"/>
      <c r="J796" s="109"/>
      <c r="K796" s="109"/>
      <c r="L796" s="109"/>
      <c r="M796" s="109"/>
      <c r="N796" s="109"/>
      <c r="O796" s="109"/>
    </row>
    <row r="797" spans="2:15" ht="11.25" customHeight="1">
      <c r="C797" s="94">
        <v>43060</v>
      </c>
      <c r="D797" s="91">
        <v>13.025878311999739</v>
      </c>
      <c r="E797" s="91">
        <v>89.734800765303333</v>
      </c>
      <c r="F797" s="95">
        <f t="shared" si="29"/>
        <v>13.025878311999739</v>
      </c>
      <c r="G797" s="115" t="str">
        <f t="shared" si="30"/>
        <v/>
      </c>
      <c r="H797" s="109"/>
      <c r="I797" s="109"/>
      <c r="J797" s="109"/>
      <c r="K797" s="109"/>
      <c r="L797" s="109"/>
      <c r="M797" s="109"/>
      <c r="N797" s="109"/>
      <c r="O797" s="109"/>
    </row>
    <row r="798" spans="2:15" ht="11.25" customHeight="1">
      <c r="C798" s="94">
        <v>43061</v>
      </c>
      <c r="D798" s="91">
        <v>10.57376741600031</v>
      </c>
      <c r="E798" s="91">
        <v>89.734800765303333</v>
      </c>
      <c r="F798" s="95">
        <f t="shared" si="29"/>
        <v>10.57376741600031</v>
      </c>
      <c r="G798" s="115" t="str">
        <f t="shared" si="30"/>
        <v/>
      </c>
      <c r="H798" s="109"/>
      <c r="I798" s="109"/>
      <c r="J798" s="109"/>
      <c r="K798" s="109"/>
      <c r="L798" s="109"/>
      <c r="M798" s="109"/>
      <c r="N798" s="109"/>
      <c r="O798" s="109"/>
    </row>
    <row r="799" spans="2:15" ht="11.25" customHeight="1">
      <c r="C799" s="94">
        <v>43062</v>
      </c>
      <c r="D799" s="91">
        <v>17.985621332000253</v>
      </c>
      <c r="E799" s="91">
        <v>89.734800765303333</v>
      </c>
      <c r="F799" s="95">
        <f t="shared" si="29"/>
        <v>17.985621332000253</v>
      </c>
      <c r="G799" s="115" t="str">
        <f t="shared" si="30"/>
        <v/>
      </c>
      <c r="H799" s="109"/>
      <c r="I799" s="109"/>
      <c r="J799" s="109"/>
      <c r="K799" s="109"/>
      <c r="L799" s="109"/>
      <c r="M799" s="109"/>
      <c r="N799" s="109"/>
      <c r="O799" s="109"/>
    </row>
    <row r="800" spans="2:15" ht="11.25" customHeight="1">
      <c r="C800" s="94">
        <v>43063</v>
      </c>
      <c r="D800" s="91">
        <v>17.956019549999681</v>
      </c>
      <c r="E800" s="91">
        <v>89.734800765303333</v>
      </c>
      <c r="F800" s="95">
        <f t="shared" si="29"/>
        <v>17.956019549999681</v>
      </c>
      <c r="G800" s="115" t="str">
        <f t="shared" si="30"/>
        <v/>
      </c>
      <c r="H800" s="109"/>
      <c r="I800" s="109"/>
      <c r="J800" s="109"/>
      <c r="K800" s="109"/>
      <c r="L800" s="109"/>
      <c r="M800" s="109"/>
      <c r="N800" s="109"/>
      <c r="O800" s="109"/>
    </row>
    <row r="801" spans="3:15" ht="11.25" customHeight="1">
      <c r="C801" s="94">
        <v>43064</v>
      </c>
      <c r="D801" s="91">
        <v>23.836756611999604</v>
      </c>
      <c r="E801" s="91">
        <v>89.734800765303333</v>
      </c>
      <c r="F801" s="95">
        <f t="shared" si="29"/>
        <v>23.836756611999604</v>
      </c>
      <c r="G801" s="115" t="str">
        <f t="shared" si="30"/>
        <v/>
      </c>
      <c r="H801" s="109"/>
      <c r="I801" s="109"/>
      <c r="J801" s="109"/>
      <c r="K801" s="109"/>
      <c r="L801" s="109"/>
      <c r="M801" s="109"/>
      <c r="N801" s="109"/>
      <c r="O801" s="109"/>
    </row>
    <row r="802" spans="3:15" ht="11.25" customHeight="1">
      <c r="C802" s="94">
        <v>43065</v>
      </c>
      <c r="D802" s="91">
        <v>26.105798189999813</v>
      </c>
      <c r="E802" s="91">
        <v>89.734800765303333</v>
      </c>
      <c r="F802" s="95">
        <f t="shared" si="29"/>
        <v>26.105798189999813</v>
      </c>
      <c r="G802" s="115" t="str">
        <f t="shared" si="30"/>
        <v/>
      </c>
      <c r="H802" s="109"/>
      <c r="I802" s="109"/>
      <c r="J802" s="109"/>
      <c r="K802" s="109"/>
      <c r="L802" s="109"/>
      <c r="M802" s="109"/>
      <c r="N802" s="109"/>
      <c r="O802" s="109"/>
    </row>
    <row r="803" spans="3:15" ht="11.25" customHeight="1">
      <c r="C803" s="94">
        <v>43066</v>
      </c>
      <c r="D803" s="91">
        <v>8.1135639680006904</v>
      </c>
      <c r="E803" s="91">
        <v>89.734800765303333</v>
      </c>
      <c r="F803" s="95">
        <f t="shared" si="29"/>
        <v>8.1135639680006904</v>
      </c>
      <c r="G803" s="115" t="str">
        <f t="shared" si="30"/>
        <v/>
      </c>
      <c r="H803" s="109"/>
      <c r="I803" s="109"/>
      <c r="J803" s="109"/>
      <c r="K803" s="109"/>
      <c r="L803" s="109"/>
      <c r="M803" s="109"/>
      <c r="N803" s="109"/>
      <c r="O803" s="109"/>
    </row>
    <row r="804" spans="3:15" ht="11.25" customHeight="1">
      <c r="C804" s="94">
        <v>43067</v>
      </c>
      <c r="D804" s="91">
        <v>3.4256280719995829</v>
      </c>
      <c r="E804" s="91">
        <v>89.734800765303333</v>
      </c>
      <c r="F804" s="95">
        <f t="shared" si="29"/>
        <v>3.4256280719995829</v>
      </c>
      <c r="G804" s="115" t="str">
        <f t="shared" si="30"/>
        <v/>
      </c>
      <c r="H804" s="109"/>
      <c r="I804" s="109"/>
      <c r="J804" s="109"/>
      <c r="K804" s="109"/>
      <c r="L804" s="109"/>
      <c r="M804" s="109"/>
      <c r="N804" s="109"/>
      <c r="O804" s="109"/>
    </row>
    <row r="805" spans="3:15" ht="11.25" customHeight="1">
      <c r="C805" s="94">
        <v>43068</v>
      </c>
      <c r="D805" s="91">
        <v>26.152670303999869</v>
      </c>
      <c r="E805" s="91">
        <v>89.734800765303333</v>
      </c>
      <c r="F805" s="95">
        <f t="shared" si="29"/>
        <v>26.152670303999869</v>
      </c>
      <c r="G805" s="115" t="str">
        <f t="shared" si="30"/>
        <v/>
      </c>
      <c r="H805" s="109"/>
      <c r="I805" s="109"/>
      <c r="J805" s="109"/>
      <c r="K805" s="109"/>
      <c r="L805" s="109"/>
      <c r="M805" s="109"/>
      <c r="N805" s="109"/>
      <c r="O805" s="109"/>
    </row>
    <row r="806" spans="3:15" ht="11.25" customHeight="1">
      <c r="C806" s="94">
        <v>43069</v>
      </c>
      <c r="D806" s="91">
        <v>17.432545392000581</v>
      </c>
      <c r="E806" s="91">
        <v>89.734800765303333</v>
      </c>
      <c r="F806" s="95">
        <f t="shared" si="29"/>
        <v>17.432545392000581</v>
      </c>
      <c r="G806" s="115" t="str">
        <f t="shared" si="30"/>
        <v/>
      </c>
      <c r="H806" s="109"/>
      <c r="I806" s="109"/>
      <c r="J806" s="109"/>
      <c r="K806" s="109"/>
      <c r="L806" s="109"/>
      <c r="M806" s="109"/>
      <c r="N806" s="109"/>
      <c r="O806" s="109"/>
    </row>
    <row r="807" spans="3:15" ht="11.25" customHeight="1">
      <c r="C807" s="94">
        <v>43070</v>
      </c>
      <c r="D807" s="91">
        <v>8.8544509540000451</v>
      </c>
      <c r="E807" s="91">
        <v>112.02604617689678</v>
      </c>
      <c r="F807" s="95">
        <f t="shared" si="29"/>
        <v>8.8544509540000451</v>
      </c>
      <c r="G807" s="115" t="str">
        <f t="shared" si="30"/>
        <v/>
      </c>
      <c r="H807" s="109"/>
      <c r="I807" s="109"/>
      <c r="J807" s="109"/>
      <c r="K807" s="109"/>
      <c r="L807" s="109"/>
      <c r="M807" s="109"/>
      <c r="N807" s="109"/>
      <c r="O807" s="109"/>
    </row>
    <row r="808" spans="3:15" ht="11.25" customHeight="1">
      <c r="C808" s="94">
        <v>43071</v>
      </c>
      <c r="D808" s="91">
        <v>31.234745385999865</v>
      </c>
      <c r="E808" s="91">
        <v>112.02604617689678</v>
      </c>
      <c r="F808" s="95">
        <f t="shared" si="29"/>
        <v>31.234745385999865</v>
      </c>
      <c r="G808" s="115" t="str">
        <f t="shared" si="30"/>
        <v/>
      </c>
      <c r="H808" s="109"/>
      <c r="I808" s="109"/>
      <c r="J808" s="109"/>
      <c r="K808" s="109"/>
      <c r="L808" s="109"/>
      <c r="M808" s="109"/>
      <c r="N808" s="109"/>
      <c r="O808" s="109"/>
    </row>
    <row r="809" spans="3:15" ht="11.25" customHeight="1">
      <c r="C809" s="94">
        <v>43072</v>
      </c>
      <c r="D809" s="91">
        <v>27.489775494000138</v>
      </c>
      <c r="E809" s="91">
        <v>112.02604617689678</v>
      </c>
      <c r="F809" s="95">
        <f t="shared" si="29"/>
        <v>27.489775494000138</v>
      </c>
      <c r="G809" s="115" t="str">
        <f t="shared" si="30"/>
        <v/>
      </c>
      <c r="H809" s="109"/>
      <c r="I809" s="109"/>
      <c r="J809" s="109"/>
      <c r="K809" s="109"/>
      <c r="L809" s="109"/>
      <c r="M809" s="109"/>
      <c r="N809" s="109"/>
      <c r="O809" s="109"/>
    </row>
    <row r="810" spans="3:15" ht="11.25" customHeight="1">
      <c r="C810" s="94">
        <v>43073</v>
      </c>
      <c r="D810" s="91">
        <v>6.640168649999687</v>
      </c>
      <c r="E810" s="91">
        <v>112.02604617689678</v>
      </c>
      <c r="F810" s="95">
        <f t="shared" si="29"/>
        <v>6.640168649999687</v>
      </c>
      <c r="G810" s="115" t="str">
        <f t="shared" si="30"/>
        <v/>
      </c>
      <c r="H810" s="109"/>
      <c r="I810" s="109"/>
      <c r="J810" s="109"/>
      <c r="K810" s="109"/>
      <c r="L810" s="109"/>
      <c r="M810" s="109"/>
      <c r="N810" s="109"/>
      <c r="O810" s="109"/>
    </row>
    <row r="811" spans="3:15" ht="11.25" customHeight="1">
      <c r="C811" s="94">
        <v>43074</v>
      </c>
      <c r="D811" s="91">
        <v>14.456189891999545</v>
      </c>
      <c r="E811" s="91">
        <v>112.02604617689678</v>
      </c>
      <c r="F811" s="95">
        <f t="shared" ref="F811:F874" si="31">IF(D811&gt;E811,E811,D811)</f>
        <v>14.456189891999545</v>
      </c>
      <c r="G811" s="115" t="str">
        <f t="shared" ref="G811:G874" si="32">IF(C811=DATE(YEAR(C811),12,31),600,"")</f>
        <v/>
      </c>
      <c r="H811" s="109"/>
      <c r="I811" s="109"/>
      <c r="J811" s="109"/>
      <c r="K811" s="109"/>
      <c r="L811" s="109"/>
      <c r="M811" s="109"/>
      <c r="N811" s="109"/>
      <c r="O811" s="109"/>
    </row>
    <row r="812" spans="3:15" ht="11.25" customHeight="1">
      <c r="C812" s="94">
        <v>43075</v>
      </c>
      <c r="D812" s="91">
        <v>14.707701754000245</v>
      </c>
      <c r="E812" s="91">
        <v>112.02604617689678</v>
      </c>
      <c r="F812" s="95">
        <f t="shared" si="31"/>
        <v>14.707701754000245</v>
      </c>
      <c r="G812" s="115" t="str">
        <f t="shared" si="32"/>
        <v/>
      </c>
      <c r="H812" s="109"/>
      <c r="I812" s="109"/>
      <c r="J812" s="109"/>
      <c r="K812" s="109"/>
      <c r="L812" s="109"/>
      <c r="M812" s="109"/>
      <c r="N812" s="109"/>
      <c r="O812" s="109"/>
    </row>
    <row r="813" spans="3:15" ht="11.25" customHeight="1">
      <c r="C813" s="94">
        <v>43076</v>
      </c>
      <c r="D813" s="91">
        <v>28.234186062000102</v>
      </c>
      <c r="E813" s="91">
        <v>112.02604617689678</v>
      </c>
      <c r="F813" s="95">
        <f t="shared" si="31"/>
        <v>28.234186062000102</v>
      </c>
      <c r="G813" s="115" t="str">
        <f t="shared" si="32"/>
        <v/>
      </c>
      <c r="H813" s="109"/>
      <c r="I813" s="109"/>
      <c r="J813" s="109"/>
      <c r="K813" s="109"/>
      <c r="L813" s="109"/>
      <c r="M813" s="109"/>
      <c r="N813" s="109"/>
      <c r="O813" s="109"/>
    </row>
    <row r="814" spans="3:15" ht="11.25" customHeight="1">
      <c r="C814" s="94">
        <v>43077</v>
      </c>
      <c r="D814" s="91">
        <v>24.086839598000438</v>
      </c>
      <c r="E814" s="91">
        <v>112.02604617689678</v>
      </c>
      <c r="F814" s="95">
        <f t="shared" si="31"/>
        <v>24.086839598000438</v>
      </c>
      <c r="G814" s="115" t="str">
        <f t="shared" si="32"/>
        <v/>
      </c>
      <c r="H814" s="109"/>
      <c r="I814" s="109"/>
      <c r="J814" s="109"/>
      <c r="K814" s="109"/>
      <c r="L814" s="109"/>
      <c r="M814" s="109"/>
      <c r="N814" s="109"/>
      <c r="O814" s="109"/>
    </row>
    <row r="815" spans="3:15" ht="11.25" customHeight="1">
      <c r="C815" s="94">
        <v>43078</v>
      </c>
      <c r="D815" s="91">
        <v>37.908427159999526</v>
      </c>
      <c r="E815" s="91">
        <v>112.02604617689678</v>
      </c>
      <c r="F815" s="95">
        <f t="shared" si="31"/>
        <v>37.908427159999526</v>
      </c>
      <c r="G815" s="115" t="str">
        <f t="shared" si="32"/>
        <v/>
      </c>
      <c r="H815" s="109"/>
      <c r="I815" s="109"/>
      <c r="J815" s="109"/>
      <c r="K815" s="109"/>
      <c r="L815" s="109"/>
      <c r="M815" s="109"/>
      <c r="N815" s="109"/>
      <c r="O815" s="109"/>
    </row>
    <row r="816" spans="3:15" ht="11.25" customHeight="1">
      <c r="C816" s="94">
        <v>43079</v>
      </c>
      <c r="D816" s="91">
        <v>75.787528893999863</v>
      </c>
      <c r="E816" s="91">
        <v>112.02604617689678</v>
      </c>
      <c r="F816" s="95">
        <f t="shared" si="31"/>
        <v>75.787528893999863</v>
      </c>
      <c r="G816" s="115" t="str">
        <f t="shared" si="32"/>
        <v/>
      </c>
      <c r="H816" s="109"/>
      <c r="I816" s="109"/>
      <c r="J816" s="109"/>
      <c r="K816" s="109"/>
      <c r="L816" s="109"/>
      <c r="M816" s="109"/>
      <c r="N816" s="109"/>
      <c r="O816" s="109"/>
    </row>
    <row r="817" spans="2:15" ht="11.25" customHeight="1">
      <c r="C817" s="94">
        <v>43080</v>
      </c>
      <c r="D817" s="91">
        <v>133.71425564600011</v>
      </c>
      <c r="E817" s="91">
        <v>112.02604617689678</v>
      </c>
      <c r="F817" s="95">
        <f t="shared" si="31"/>
        <v>112.02604617689678</v>
      </c>
      <c r="G817" s="115" t="str">
        <f t="shared" si="32"/>
        <v/>
      </c>
      <c r="H817" s="109"/>
      <c r="I817" s="109"/>
      <c r="J817" s="109"/>
      <c r="K817" s="109"/>
      <c r="L817" s="109"/>
      <c r="M817" s="109"/>
      <c r="N817" s="109"/>
      <c r="O817" s="109"/>
    </row>
    <row r="818" spans="2:15" ht="11.25" customHeight="1">
      <c r="C818" s="94">
        <v>43081</v>
      </c>
      <c r="D818" s="91">
        <v>106.06486796800039</v>
      </c>
      <c r="E818" s="91">
        <v>112.02604617689678</v>
      </c>
      <c r="F818" s="95">
        <f t="shared" si="31"/>
        <v>106.06486796800039</v>
      </c>
      <c r="G818" s="115" t="str">
        <f t="shared" si="32"/>
        <v/>
      </c>
      <c r="H818" s="109"/>
      <c r="I818" s="109"/>
      <c r="J818" s="109"/>
      <c r="K818" s="109"/>
      <c r="L818" s="109"/>
      <c r="M818" s="109"/>
      <c r="N818" s="109"/>
      <c r="O818" s="109"/>
    </row>
    <row r="819" spans="2:15" ht="11.25" customHeight="1">
      <c r="C819" s="94">
        <v>43082</v>
      </c>
      <c r="D819" s="91">
        <v>61.569184114000187</v>
      </c>
      <c r="E819" s="91">
        <v>112.02604617689678</v>
      </c>
      <c r="F819" s="95">
        <f t="shared" si="31"/>
        <v>61.569184114000187</v>
      </c>
      <c r="G819" s="115" t="str">
        <f t="shared" si="32"/>
        <v/>
      </c>
      <c r="H819" s="109"/>
      <c r="I819" s="109"/>
      <c r="J819" s="109"/>
      <c r="K819" s="109"/>
      <c r="L819" s="109"/>
      <c r="M819" s="109"/>
      <c r="N819" s="109"/>
      <c r="O819" s="109"/>
    </row>
    <row r="820" spans="2:15" ht="11.25" customHeight="1">
      <c r="C820" s="94">
        <v>43083</v>
      </c>
      <c r="D820" s="91">
        <v>98.005116379999322</v>
      </c>
      <c r="E820" s="91">
        <v>112.02604617689678</v>
      </c>
      <c r="F820" s="95">
        <f t="shared" si="31"/>
        <v>98.005116379999322</v>
      </c>
      <c r="G820" s="115" t="str">
        <f t="shared" si="32"/>
        <v/>
      </c>
      <c r="H820" s="109"/>
      <c r="I820" s="109"/>
      <c r="J820" s="109"/>
      <c r="K820" s="109"/>
      <c r="L820" s="109"/>
      <c r="M820" s="109"/>
      <c r="N820" s="109"/>
      <c r="O820" s="109"/>
    </row>
    <row r="821" spans="2:15" ht="11.25" customHeight="1">
      <c r="B821" s="54" t="s">
        <v>28</v>
      </c>
      <c r="C821" s="94">
        <v>43084</v>
      </c>
      <c r="D821" s="91">
        <v>101.76139547400032</v>
      </c>
      <c r="E821" s="91">
        <v>112.02604617689678</v>
      </c>
      <c r="F821" s="95">
        <f t="shared" si="31"/>
        <v>101.76139547400032</v>
      </c>
      <c r="G821" s="115" t="str">
        <f t="shared" si="32"/>
        <v/>
      </c>
      <c r="H821" s="109"/>
      <c r="I821" s="109"/>
      <c r="J821" s="109"/>
      <c r="K821" s="109"/>
      <c r="L821" s="109"/>
      <c r="M821" s="109"/>
      <c r="N821" s="109"/>
      <c r="O821" s="109"/>
    </row>
    <row r="822" spans="2:15" ht="11.25" customHeight="1">
      <c r="C822" s="94">
        <v>43085</v>
      </c>
      <c r="D822" s="91">
        <v>74.413492190000255</v>
      </c>
      <c r="E822" s="91">
        <v>112.02604617689678</v>
      </c>
      <c r="F822" s="95">
        <f t="shared" si="31"/>
        <v>74.413492190000255</v>
      </c>
      <c r="G822" s="115" t="str">
        <f t="shared" si="32"/>
        <v/>
      </c>
      <c r="H822" s="109"/>
      <c r="I822" s="109"/>
      <c r="J822" s="109"/>
      <c r="K822" s="109"/>
      <c r="L822" s="109"/>
      <c r="M822" s="109"/>
      <c r="N822" s="109"/>
      <c r="O822" s="109"/>
    </row>
    <row r="823" spans="2:15" ht="11.25" customHeight="1">
      <c r="C823" s="94">
        <v>43086</v>
      </c>
      <c r="D823" s="91">
        <v>49.984638545999779</v>
      </c>
      <c r="E823" s="91">
        <v>112.02604617689678</v>
      </c>
      <c r="F823" s="95">
        <f t="shared" si="31"/>
        <v>49.984638545999779</v>
      </c>
      <c r="G823" s="115" t="str">
        <f t="shared" si="32"/>
        <v/>
      </c>
      <c r="H823" s="109"/>
      <c r="I823" s="109"/>
      <c r="J823" s="109"/>
      <c r="K823" s="109"/>
      <c r="L823" s="109"/>
      <c r="M823" s="109"/>
      <c r="N823" s="109"/>
      <c r="O823" s="109"/>
    </row>
    <row r="824" spans="2:15" ht="11.25" customHeight="1">
      <c r="C824" s="94">
        <v>43087</v>
      </c>
      <c r="D824" s="91">
        <v>61.124411660000057</v>
      </c>
      <c r="E824" s="91">
        <v>112.02604617689678</v>
      </c>
      <c r="F824" s="95">
        <f t="shared" si="31"/>
        <v>61.124411660000057</v>
      </c>
      <c r="G824" s="115" t="str">
        <f t="shared" si="32"/>
        <v/>
      </c>
      <c r="H824" s="109"/>
      <c r="I824" s="109"/>
      <c r="J824" s="109"/>
      <c r="K824" s="109"/>
      <c r="L824" s="109"/>
      <c r="M824" s="109"/>
      <c r="N824" s="109"/>
      <c r="O824" s="109"/>
    </row>
    <row r="825" spans="2:15" ht="11.25" customHeight="1">
      <c r="C825" s="94">
        <v>43088</v>
      </c>
      <c r="D825" s="91">
        <v>55.687786108000267</v>
      </c>
      <c r="E825" s="91">
        <v>112.02604617689678</v>
      </c>
      <c r="F825" s="95">
        <f t="shared" si="31"/>
        <v>55.687786108000267</v>
      </c>
      <c r="G825" s="115" t="str">
        <f t="shared" si="32"/>
        <v/>
      </c>
      <c r="H825" s="109"/>
      <c r="I825" s="109"/>
      <c r="J825" s="109"/>
      <c r="K825" s="109"/>
      <c r="L825" s="109"/>
      <c r="M825" s="109"/>
      <c r="N825" s="109"/>
      <c r="O825" s="109"/>
    </row>
    <row r="826" spans="2:15" ht="11.25" customHeight="1">
      <c r="C826" s="94">
        <v>43089</v>
      </c>
      <c r="D826" s="91">
        <v>60.014038807999576</v>
      </c>
      <c r="E826" s="91">
        <v>112.02604617689678</v>
      </c>
      <c r="F826" s="95">
        <f t="shared" si="31"/>
        <v>60.014038807999576</v>
      </c>
      <c r="G826" s="115" t="str">
        <f t="shared" si="32"/>
        <v/>
      </c>
      <c r="H826" s="109"/>
      <c r="I826" s="109"/>
      <c r="J826" s="109"/>
      <c r="K826" s="109"/>
      <c r="L826" s="109"/>
      <c r="M826" s="109"/>
      <c r="N826" s="109"/>
      <c r="O826" s="109"/>
    </row>
    <row r="827" spans="2:15" ht="11.25" customHeight="1">
      <c r="C827" s="94">
        <v>43090</v>
      </c>
      <c r="D827" s="91">
        <v>43.888313440000069</v>
      </c>
      <c r="E827" s="91">
        <v>112.02604617689678</v>
      </c>
      <c r="F827" s="95">
        <f t="shared" si="31"/>
        <v>43.888313440000069</v>
      </c>
      <c r="G827" s="115" t="str">
        <f t="shared" si="32"/>
        <v/>
      </c>
      <c r="H827" s="109"/>
      <c r="I827" s="109"/>
      <c r="J827" s="109"/>
      <c r="K827" s="109"/>
      <c r="L827" s="109"/>
      <c r="M827" s="109"/>
      <c r="N827" s="109"/>
      <c r="O827" s="109"/>
    </row>
    <row r="828" spans="2:15" ht="11.25" customHeight="1">
      <c r="C828" s="94">
        <v>43091</v>
      </c>
      <c r="D828" s="91">
        <v>45.149051252000262</v>
      </c>
      <c r="E828" s="91">
        <v>112.02604617689678</v>
      </c>
      <c r="F828" s="95">
        <f t="shared" si="31"/>
        <v>45.149051252000262</v>
      </c>
      <c r="G828" s="115" t="str">
        <f t="shared" si="32"/>
        <v/>
      </c>
      <c r="H828" s="109"/>
      <c r="I828" s="109"/>
      <c r="J828" s="109"/>
      <c r="K828" s="109"/>
      <c r="L828" s="109"/>
      <c r="M828" s="109"/>
      <c r="N828" s="109"/>
      <c r="O828" s="109"/>
    </row>
    <row r="829" spans="2:15" ht="11.25" customHeight="1">
      <c r="C829" s="94">
        <v>43092</v>
      </c>
      <c r="D829" s="91">
        <v>116.80852258400007</v>
      </c>
      <c r="E829" s="91">
        <v>112.02604617689678</v>
      </c>
      <c r="F829" s="95">
        <f t="shared" si="31"/>
        <v>112.02604617689678</v>
      </c>
      <c r="G829" s="115" t="str">
        <f t="shared" si="32"/>
        <v/>
      </c>
      <c r="H829" s="109"/>
      <c r="I829" s="109"/>
      <c r="J829" s="109"/>
      <c r="K829" s="109"/>
      <c r="L829" s="109"/>
      <c r="M829" s="109"/>
      <c r="N829" s="109"/>
      <c r="O829" s="109"/>
    </row>
    <row r="830" spans="2:15" ht="11.25" customHeight="1">
      <c r="C830" s="94">
        <v>43093</v>
      </c>
      <c r="D830" s="91">
        <v>36.160617945999505</v>
      </c>
      <c r="E830" s="91">
        <v>112.02604617689678</v>
      </c>
      <c r="F830" s="95">
        <f t="shared" si="31"/>
        <v>36.160617945999505</v>
      </c>
      <c r="G830" s="115" t="str">
        <f t="shared" si="32"/>
        <v/>
      </c>
      <c r="H830" s="109"/>
      <c r="I830" s="109"/>
      <c r="J830" s="109"/>
      <c r="K830" s="109"/>
      <c r="L830" s="109"/>
      <c r="M830" s="109"/>
      <c r="N830" s="109"/>
      <c r="O830" s="109"/>
    </row>
    <row r="831" spans="2:15" ht="11.25" customHeight="1">
      <c r="C831" s="94">
        <v>43094</v>
      </c>
      <c r="D831" s="91">
        <v>36.19546463200053</v>
      </c>
      <c r="E831" s="91">
        <v>112.02604617689678</v>
      </c>
      <c r="F831" s="95">
        <f t="shared" si="31"/>
        <v>36.19546463200053</v>
      </c>
      <c r="G831" s="115" t="str">
        <f t="shared" si="32"/>
        <v/>
      </c>
      <c r="H831" s="109"/>
      <c r="I831" s="109"/>
      <c r="J831" s="109"/>
      <c r="K831" s="109"/>
      <c r="L831" s="109"/>
      <c r="M831" s="109"/>
      <c r="N831" s="109"/>
      <c r="O831" s="109"/>
    </row>
    <row r="832" spans="2:15" ht="11.25" customHeight="1">
      <c r="C832" s="94">
        <v>43095</v>
      </c>
      <c r="D832" s="91">
        <v>60.816156899999754</v>
      </c>
      <c r="E832" s="91">
        <v>112.02604617689678</v>
      </c>
      <c r="F832" s="95">
        <f t="shared" si="31"/>
        <v>60.816156899999754</v>
      </c>
      <c r="G832" s="115" t="str">
        <f t="shared" si="32"/>
        <v/>
      </c>
      <c r="H832" s="109"/>
      <c r="I832" s="109"/>
      <c r="J832" s="109"/>
      <c r="K832" s="109"/>
      <c r="L832" s="109"/>
      <c r="M832" s="109"/>
      <c r="N832" s="109"/>
      <c r="O832" s="109"/>
    </row>
    <row r="833" spans="1:15" ht="11.25" customHeight="1">
      <c r="C833" s="94">
        <v>43096</v>
      </c>
      <c r="D833" s="91">
        <v>66.296639185999865</v>
      </c>
      <c r="E833" s="91">
        <v>112.02604617689678</v>
      </c>
      <c r="F833" s="95">
        <f t="shared" si="31"/>
        <v>66.296639185999865</v>
      </c>
      <c r="G833" s="115" t="str">
        <f t="shared" si="32"/>
        <v/>
      </c>
      <c r="H833" s="109"/>
      <c r="I833" s="109"/>
      <c r="J833" s="109"/>
      <c r="K833" s="109"/>
      <c r="L833" s="109"/>
      <c r="M833" s="109"/>
      <c r="N833" s="109"/>
      <c r="O833" s="109"/>
    </row>
    <row r="834" spans="1:15" ht="11.25" customHeight="1">
      <c r="C834" s="94">
        <v>43097</v>
      </c>
      <c r="D834" s="91">
        <v>41.25654523999993</v>
      </c>
      <c r="E834" s="91">
        <v>112.02604617689678</v>
      </c>
      <c r="F834" s="95">
        <f t="shared" si="31"/>
        <v>41.25654523999993</v>
      </c>
      <c r="G834" s="115" t="str">
        <f t="shared" si="32"/>
        <v/>
      </c>
      <c r="H834" s="109"/>
      <c r="I834" s="109"/>
      <c r="J834" s="109"/>
      <c r="K834" s="109"/>
      <c r="L834" s="109"/>
      <c r="M834" s="109"/>
      <c r="N834" s="109"/>
      <c r="O834" s="109"/>
    </row>
    <row r="835" spans="1:15" ht="11.25" customHeight="1">
      <c r="C835" s="94">
        <v>43098</v>
      </c>
      <c r="D835" s="91">
        <v>45.083249121999515</v>
      </c>
      <c r="E835" s="91">
        <v>112.02604617689678</v>
      </c>
      <c r="F835" s="95">
        <f t="shared" si="31"/>
        <v>45.083249121999515</v>
      </c>
      <c r="G835" s="115" t="str">
        <f t="shared" si="32"/>
        <v/>
      </c>
      <c r="H835" s="109"/>
      <c r="I835" s="109"/>
      <c r="J835" s="109"/>
      <c r="K835" s="109"/>
      <c r="L835" s="109"/>
      <c r="M835" s="109"/>
      <c r="N835" s="109"/>
      <c r="O835" s="109"/>
    </row>
    <row r="836" spans="1:15" ht="11.25" customHeight="1">
      <c r="C836" s="94">
        <v>43099</v>
      </c>
      <c r="D836" s="91">
        <v>89.630860876000924</v>
      </c>
      <c r="E836" s="91">
        <v>112.02604617689678</v>
      </c>
      <c r="F836" s="95">
        <f t="shared" si="31"/>
        <v>89.630860876000924</v>
      </c>
      <c r="G836" s="115" t="str">
        <f t="shared" si="32"/>
        <v/>
      </c>
      <c r="H836" s="109"/>
      <c r="I836" s="109"/>
      <c r="J836" s="109"/>
      <c r="K836" s="109"/>
      <c r="L836" s="109"/>
      <c r="M836" s="109"/>
      <c r="N836" s="109"/>
      <c r="O836" s="109"/>
    </row>
    <row r="837" spans="1:15" ht="11.25" customHeight="1">
      <c r="C837" s="94">
        <v>43100</v>
      </c>
      <c r="D837" s="91">
        <v>80.858669753999109</v>
      </c>
      <c r="E837" s="91">
        <v>112.02604617689678</v>
      </c>
      <c r="F837" s="95">
        <f t="shared" si="31"/>
        <v>80.858669753999109</v>
      </c>
      <c r="G837" s="115">
        <f t="shared" si="32"/>
        <v>600</v>
      </c>
      <c r="H837" s="109"/>
      <c r="I837" s="109"/>
      <c r="J837" s="109"/>
      <c r="K837" s="109"/>
      <c r="L837" s="109"/>
      <c r="M837" s="109"/>
      <c r="N837" s="109"/>
      <c r="O837" s="109"/>
    </row>
    <row r="838" spans="1:15" ht="11.25" customHeight="1">
      <c r="A838" s="54">
        <f>YEAR(C838)</f>
        <v>2018</v>
      </c>
      <c r="C838" s="94">
        <v>43101</v>
      </c>
      <c r="D838" s="91">
        <v>107.88135805200038</v>
      </c>
      <c r="E838" s="91">
        <v>124.98280708097418</v>
      </c>
      <c r="F838" s="95">
        <f t="shared" si="31"/>
        <v>107.88135805200038</v>
      </c>
      <c r="G838" s="115" t="str">
        <f t="shared" si="32"/>
        <v/>
      </c>
      <c r="H838" s="109"/>
      <c r="I838" s="109"/>
      <c r="J838" s="109"/>
      <c r="K838" s="109"/>
      <c r="L838" s="109"/>
      <c r="M838" s="109"/>
      <c r="N838" s="109"/>
      <c r="O838" s="109"/>
    </row>
    <row r="839" spans="1:15" ht="11.25" customHeight="1">
      <c r="C839" s="94">
        <v>43102</v>
      </c>
      <c r="D839" s="91">
        <v>106.79630875999985</v>
      </c>
      <c r="E839" s="91">
        <v>124.98280708097418</v>
      </c>
      <c r="F839" s="95">
        <f t="shared" si="31"/>
        <v>106.79630875999985</v>
      </c>
      <c r="G839" s="115" t="str">
        <f t="shared" si="32"/>
        <v/>
      </c>
      <c r="H839" s="109"/>
      <c r="I839" s="109"/>
      <c r="J839" s="109"/>
      <c r="K839" s="109"/>
      <c r="L839" s="109"/>
      <c r="M839" s="109"/>
      <c r="N839" s="109"/>
      <c r="O839" s="109"/>
    </row>
    <row r="840" spans="1:15" ht="11.25" customHeight="1">
      <c r="C840" s="94">
        <v>43103</v>
      </c>
      <c r="D840" s="91">
        <v>124.77749660000056</v>
      </c>
      <c r="E840" s="91">
        <v>124.98280708097418</v>
      </c>
      <c r="F840" s="95">
        <f t="shared" si="31"/>
        <v>124.77749660000056</v>
      </c>
      <c r="G840" s="115" t="str">
        <f t="shared" si="32"/>
        <v/>
      </c>
      <c r="H840" s="109"/>
      <c r="I840" s="109"/>
      <c r="J840" s="109"/>
      <c r="K840" s="109"/>
      <c r="L840" s="109"/>
      <c r="M840" s="109"/>
      <c r="N840" s="109"/>
      <c r="O840" s="109"/>
    </row>
    <row r="841" spans="1:15" ht="11.25" customHeight="1">
      <c r="C841" s="94">
        <v>43104</v>
      </c>
      <c r="D841" s="91">
        <v>119.58731484599919</v>
      </c>
      <c r="E841" s="91">
        <v>124.98280708097418</v>
      </c>
      <c r="F841" s="95">
        <f t="shared" si="31"/>
        <v>119.58731484599919</v>
      </c>
      <c r="G841" s="115" t="str">
        <f t="shared" si="32"/>
        <v/>
      </c>
      <c r="H841" s="109"/>
      <c r="I841" s="109"/>
      <c r="J841" s="109"/>
      <c r="K841" s="109"/>
      <c r="L841" s="109"/>
      <c r="M841" s="109"/>
      <c r="N841" s="109"/>
      <c r="O841" s="109"/>
    </row>
    <row r="842" spans="1:15" ht="11.25" customHeight="1">
      <c r="C842" s="94">
        <v>43105</v>
      </c>
      <c r="D842" s="91">
        <v>120.35012729400026</v>
      </c>
      <c r="E842" s="91">
        <v>124.98280708097418</v>
      </c>
      <c r="F842" s="95">
        <f t="shared" si="31"/>
        <v>120.35012729400026</v>
      </c>
      <c r="G842" s="115" t="str">
        <f t="shared" si="32"/>
        <v/>
      </c>
      <c r="H842" s="109"/>
      <c r="I842" s="109"/>
      <c r="J842" s="109"/>
      <c r="K842" s="109"/>
      <c r="L842" s="109"/>
      <c r="M842" s="109"/>
      <c r="N842" s="109"/>
      <c r="O842" s="109"/>
    </row>
    <row r="843" spans="1:15" ht="11.25" customHeight="1">
      <c r="C843" s="94">
        <v>43106</v>
      </c>
      <c r="D843" s="91">
        <v>105.77221650599999</v>
      </c>
      <c r="E843" s="91">
        <v>124.98280708097418</v>
      </c>
      <c r="F843" s="95">
        <f t="shared" si="31"/>
        <v>105.77221650599999</v>
      </c>
      <c r="G843" s="115" t="str">
        <f t="shared" si="32"/>
        <v/>
      </c>
      <c r="H843" s="109"/>
      <c r="I843" s="109"/>
      <c r="J843" s="109"/>
      <c r="K843" s="109"/>
      <c r="L843" s="109"/>
      <c r="M843" s="109"/>
      <c r="N843" s="109"/>
      <c r="O843" s="109"/>
    </row>
    <row r="844" spans="1:15" ht="11.25" customHeight="1">
      <c r="C844" s="94">
        <v>43107</v>
      </c>
      <c r="D844" s="91">
        <v>98.458093232000152</v>
      </c>
      <c r="E844" s="91">
        <v>124.98280708097418</v>
      </c>
      <c r="F844" s="95">
        <f t="shared" si="31"/>
        <v>98.458093232000152</v>
      </c>
      <c r="G844" s="115" t="str">
        <f t="shared" si="32"/>
        <v/>
      </c>
      <c r="H844" s="109"/>
      <c r="I844" s="109"/>
      <c r="J844" s="109"/>
      <c r="K844" s="109"/>
      <c r="L844" s="109"/>
      <c r="M844" s="109"/>
      <c r="N844" s="109"/>
      <c r="O844" s="109"/>
    </row>
    <row r="845" spans="1:15" ht="11.25" customHeight="1">
      <c r="C845" s="94">
        <v>43108</v>
      </c>
      <c r="D845" s="91">
        <v>99.757455161999815</v>
      </c>
      <c r="E845" s="91">
        <v>124.98280708097418</v>
      </c>
      <c r="F845" s="95">
        <f t="shared" si="31"/>
        <v>99.757455161999815</v>
      </c>
      <c r="G845" s="115" t="str">
        <f t="shared" si="32"/>
        <v/>
      </c>
      <c r="H845" s="109"/>
      <c r="I845" s="109"/>
      <c r="J845" s="109"/>
      <c r="K845" s="109"/>
      <c r="L845" s="109"/>
      <c r="M845" s="109"/>
      <c r="N845" s="109"/>
      <c r="O845" s="109"/>
    </row>
    <row r="846" spans="1:15" ht="11.25" customHeight="1">
      <c r="C846" s="94">
        <v>43109</v>
      </c>
      <c r="D846" s="91">
        <v>88.95906277600065</v>
      </c>
      <c r="E846" s="91">
        <v>124.98280708097418</v>
      </c>
      <c r="F846" s="95">
        <f t="shared" si="31"/>
        <v>88.95906277600065</v>
      </c>
      <c r="G846" s="115" t="str">
        <f t="shared" si="32"/>
        <v/>
      </c>
      <c r="H846" s="109"/>
      <c r="I846" s="109"/>
      <c r="J846" s="109"/>
      <c r="K846" s="109"/>
      <c r="L846" s="109"/>
      <c r="M846" s="109"/>
      <c r="N846" s="109"/>
      <c r="O846" s="109"/>
    </row>
    <row r="847" spans="1:15" ht="11.25" customHeight="1">
      <c r="C847" s="94">
        <v>43110</v>
      </c>
      <c r="D847" s="91">
        <v>97.591731657999432</v>
      </c>
      <c r="E847" s="91">
        <v>124.98280708097418</v>
      </c>
      <c r="F847" s="95">
        <f t="shared" si="31"/>
        <v>97.591731657999432</v>
      </c>
      <c r="G847" s="115" t="str">
        <f t="shared" si="32"/>
        <v/>
      </c>
      <c r="H847" s="109"/>
      <c r="I847" s="109"/>
      <c r="J847" s="109"/>
      <c r="K847" s="109"/>
      <c r="L847" s="109"/>
      <c r="M847" s="109"/>
      <c r="N847" s="109"/>
      <c r="O847" s="109"/>
    </row>
    <row r="848" spans="1:15" ht="11.25" customHeight="1">
      <c r="C848" s="94">
        <v>43111</v>
      </c>
      <c r="D848" s="91">
        <v>91.420214731999963</v>
      </c>
      <c r="E848" s="91">
        <v>124.98280708097418</v>
      </c>
      <c r="F848" s="95">
        <f t="shared" si="31"/>
        <v>91.420214731999963</v>
      </c>
      <c r="G848" s="115" t="str">
        <f t="shared" si="32"/>
        <v/>
      </c>
      <c r="H848" s="109"/>
      <c r="I848" s="109"/>
      <c r="J848" s="109"/>
      <c r="K848" s="109"/>
      <c r="L848" s="109"/>
      <c r="M848" s="109"/>
      <c r="N848" s="109"/>
      <c r="O848" s="109"/>
    </row>
    <row r="849" spans="2:15" ht="11.25" customHeight="1">
      <c r="C849" s="94">
        <v>43112</v>
      </c>
      <c r="D849" s="91">
        <v>99.253143072000128</v>
      </c>
      <c r="E849" s="91">
        <v>124.98280708097418</v>
      </c>
      <c r="F849" s="95">
        <f t="shared" si="31"/>
        <v>99.253143072000128</v>
      </c>
      <c r="G849" s="115" t="str">
        <f t="shared" si="32"/>
        <v/>
      </c>
      <c r="H849" s="109"/>
      <c r="I849" s="109"/>
      <c r="J849" s="109"/>
      <c r="K849" s="109"/>
      <c r="L849" s="109"/>
      <c r="M849" s="109"/>
      <c r="N849" s="109"/>
      <c r="O849" s="109"/>
    </row>
    <row r="850" spans="2:15" ht="11.25" customHeight="1">
      <c r="C850" s="94">
        <v>43113</v>
      </c>
      <c r="D850" s="91">
        <v>81.108525740000388</v>
      </c>
      <c r="E850" s="91">
        <v>124.98280708097418</v>
      </c>
      <c r="F850" s="95">
        <f t="shared" si="31"/>
        <v>81.108525740000388</v>
      </c>
      <c r="G850" s="115" t="str">
        <f t="shared" si="32"/>
        <v/>
      </c>
      <c r="H850" s="109"/>
      <c r="I850" s="109"/>
      <c r="J850" s="109"/>
      <c r="K850" s="109"/>
      <c r="L850" s="109"/>
      <c r="M850" s="109"/>
      <c r="N850" s="109"/>
      <c r="O850" s="109"/>
    </row>
    <row r="851" spans="2:15" ht="11.25" customHeight="1">
      <c r="C851" s="94">
        <v>43114</v>
      </c>
      <c r="D851" s="91">
        <v>77.843521599999278</v>
      </c>
      <c r="E851" s="91">
        <v>124.98280708097418</v>
      </c>
      <c r="F851" s="95">
        <f t="shared" si="31"/>
        <v>77.843521599999278</v>
      </c>
      <c r="G851" s="115" t="str">
        <f t="shared" si="32"/>
        <v/>
      </c>
      <c r="H851" s="109"/>
      <c r="I851" s="109"/>
      <c r="J851" s="109"/>
      <c r="K851" s="109"/>
      <c r="L851" s="109"/>
      <c r="M851" s="109"/>
      <c r="N851" s="109"/>
      <c r="O851" s="109"/>
    </row>
    <row r="852" spans="2:15" ht="11.25" customHeight="1">
      <c r="B852" s="54" t="s">
        <v>20</v>
      </c>
      <c r="C852" s="94">
        <v>43115</v>
      </c>
      <c r="D852" s="91">
        <v>81.147773526000762</v>
      </c>
      <c r="E852" s="91">
        <v>124.98280708097418</v>
      </c>
      <c r="F852" s="95">
        <f t="shared" si="31"/>
        <v>81.147773526000762</v>
      </c>
      <c r="G852" s="115" t="str">
        <f t="shared" si="32"/>
        <v/>
      </c>
      <c r="H852" s="109"/>
      <c r="I852" s="109"/>
      <c r="J852" s="109"/>
      <c r="K852" s="109"/>
      <c r="L852" s="109"/>
      <c r="M852" s="109"/>
      <c r="N852" s="109"/>
      <c r="O852" s="109"/>
    </row>
    <row r="853" spans="2:15" ht="11.25" customHeight="1">
      <c r="C853" s="94">
        <v>43116</v>
      </c>
      <c r="D853" s="91">
        <v>80.801034311999544</v>
      </c>
      <c r="E853" s="91">
        <v>124.98280708097418</v>
      </c>
      <c r="F853" s="95">
        <f t="shared" si="31"/>
        <v>80.801034311999544</v>
      </c>
      <c r="G853" s="115" t="str">
        <f t="shared" si="32"/>
        <v/>
      </c>
      <c r="H853" s="109"/>
      <c r="I853" s="109"/>
      <c r="J853" s="109"/>
      <c r="K853" s="109"/>
      <c r="L853" s="109"/>
      <c r="M853" s="109"/>
      <c r="N853" s="109"/>
      <c r="O853" s="109"/>
    </row>
    <row r="854" spans="2:15" ht="11.25" customHeight="1">
      <c r="C854" s="94">
        <v>43117</v>
      </c>
      <c r="D854" s="91">
        <v>92.883437954000257</v>
      </c>
      <c r="E854" s="91">
        <v>124.98280708097418</v>
      </c>
      <c r="F854" s="95">
        <f t="shared" si="31"/>
        <v>92.883437954000257</v>
      </c>
      <c r="G854" s="115" t="str">
        <f t="shared" si="32"/>
        <v/>
      </c>
      <c r="H854" s="109"/>
      <c r="I854" s="109"/>
      <c r="J854" s="109"/>
      <c r="K854" s="109"/>
      <c r="L854" s="109"/>
      <c r="M854" s="109"/>
      <c r="N854" s="109"/>
      <c r="O854" s="109"/>
    </row>
    <row r="855" spans="2:15" ht="11.25" customHeight="1">
      <c r="C855" s="94">
        <v>43118</v>
      </c>
      <c r="D855" s="91">
        <v>73.970259667999912</v>
      </c>
      <c r="E855" s="91">
        <v>124.98280708097418</v>
      </c>
      <c r="F855" s="95">
        <f t="shared" si="31"/>
        <v>73.970259667999912</v>
      </c>
      <c r="G855" s="115" t="str">
        <f t="shared" si="32"/>
        <v/>
      </c>
      <c r="H855" s="109"/>
      <c r="I855" s="109"/>
      <c r="J855" s="109"/>
      <c r="K855" s="109"/>
      <c r="L855" s="109"/>
      <c r="M855" s="109"/>
      <c r="N855" s="109"/>
      <c r="O855" s="109"/>
    </row>
    <row r="856" spans="2:15" ht="11.25" customHeight="1">
      <c r="C856" s="94">
        <v>43119</v>
      </c>
      <c r="D856" s="91">
        <v>59.893059246000249</v>
      </c>
      <c r="E856" s="91">
        <v>124.98280708097418</v>
      </c>
      <c r="F856" s="95">
        <f t="shared" si="31"/>
        <v>59.893059246000249</v>
      </c>
      <c r="G856" s="115" t="str">
        <f t="shared" si="32"/>
        <v/>
      </c>
      <c r="H856" s="109"/>
      <c r="I856" s="109"/>
      <c r="J856" s="109"/>
      <c r="K856" s="109"/>
      <c r="L856" s="109"/>
      <c r="M856" s="109"/>
      <c r="N856" s="109"/>
      <c r="O856" s="109"/>
    </row>
    <row r="857" spans="2:15" ht="11.25" customHeight="1">
      <c r="C857" s="94">
        <v>43120</v>
      </c>
      <c r="D857" s="91">
        <v>56.403515999999868</v>
      </c>
      <c r="E857" s="91">
        <v>124.98280708097418</v>
      </c>
      <c r="F857" s="95">
        <f t="shared" si="31"/>
        <v>56.403515999999868</v>
      </c>
      <c r="G857" s="115" t="str">
        <f t="shared" si="32"/>
        <v/>
      </c>
      <c r="H857" s="109"/>
      <c r="I857" s="109"/>
      <c r="J857" s="109"/>
      <c r="K857" s="109"/>
      <c r="L857" s="109"/>
      <c r="M857" s="109"/>
      <c r="N857" s="109"/>
      <c r="O857" s="109"/>
    </row>
    <row r="858" spans="2:15" ht="11.25" customHeight="1">
      <c r="C858" s="94">
        <v>43121</v>
      </c>
      <c r="D858" s="91">
        <v>87.476849279999485</v>
      </c>
      <c r="E858" s="91">
        <v>124.98280708097418</v>
      </c>
      <c r="F858" s="95">
        <f t="shared" si="31"/>
        <v>87.476849279999485</v>
      </c>
      <c r="G858" s="115" t="str">
        <f t="shared" si="32"/>
        <v/>
      </c>
      <c r="H858" s="109"/>
      <c r="I858" s="109"/>
      <c r="J858" s="109"/>
      <c r="K858" s="109"/>
      <c r="L858" s="109"/>
      <c r="M858" s="109"/>
      <c r="N858" s="109"/>
      <c r="O858" s="109"/>
    </row>
    <row r="859" spans="2:15" ht="11.25" customHeight="1">
      <c r="C859" s="94">
        <v>43122</v>
      </c>
      <c r="D859" s="91">
        <v>94.27746432200037</v>
      </c>
      <c r="E859" s="91">
        <v>124.98280708097418</v>
      </c>
      <c r="F859" s="95">
        <f t="shared" si="31"/>
        <v>94.27746432200037</v>
      </c>
      <c r="G859" s="115" t="str">
        <f t="shared" si="32"/>
        <v/>
      </c>
      <c r="H859" s="109"/>
      <c r="I859" s="109"/>
      <c r="J859" s="109"/>
      <c r="K859" s="109"/>
      <c r="L859" s="109"/>
      <c r="M859" s="109"/>
      <c r="N859" s="109"/>
      <c r="O859" s="109"/>
    </row>
    <row r="860" spans="2:15" ht="11.25" customHeight="1">
      <c r="C860" s="94">
        <v>43123</v>
      </c>
      <c r="D860" s="91">
        <v>71.359911038000021</v>
      </c>
      <c r="E860" s="91">
        <v>124.98280708097418</v>
      </c>
      <c r="F860" s="95">
        <f t="shared" si="31"/>
        <v>71.359911038000021</v>
      </c>
      <c r="G860" s="115" t="str">
        <f t="shared" si="32"/>
        <v/>
      </c>
      <c r="H860" s="109"/>
      <c r="I860" s="109"/>
      <c r="J860" s="109"/>
      <c r="K860" s="109"/>
      <c r="L860" s="109"/>
      <c r="M860" s="109"/>
      <c r="N860" s="109"/>
      <c r="O860" s="109"/>
    </row>
    <row r="861" spans="2:15" ht="11.25" customHeight="1">
      <c r="C861" s="94">
        <v>43124</v>
      </c>
      <c r="D861" s="91">
        <v>75.372917997999579</v>
      </c>
      <c r="E861" s="91">
        <v>124.98280708097418</v>
      </c>
      <c r="F861" s="95">
        <f t="shared" si="31"/>
        <v>75.372917997999579</v>
      </c>
      <c r="G861" s="115" t="str">
        <f t="shared" si="32"/>
        <v/>
      </c>
      <c r="H861" s="109"/>
      <c r="I861" s="109"/>
      <c r="J861" s="109"/>
      <c r="K861" s="109"/>
      <c r="L861" s="109"/>
      <c r="M861" s="109"/>
      <c r="N861" s="109"/>
      <c r="O861" s="109"/>
    </row>
    <row r="862" spans="2:15" ht="11.25" customHeight="1">
      <c r="C862" s="94">
        <v>43125</v>
      </c>
      <c r="D862" s="91">
        <v>73.951607154000314</v>
      </c>
      <c r="E862" s="91">
        <v>124.98280708097418</v>
      </c>
      <c r="F862" s="95">
        <f t="shared" si="31"/>
        <v>73.951607154000314</v>
      </c>
      <c r="G862" s="115" t="str">
        <f t="shared" si="32"/>
        <v/>
      </c>
      <c r="H862" s="109"/>
      <c r="I862" s="109"/>
      <c r="J862" s="109"/>
      <c r="K862" s="109"/>
      <c r="L862" s="109"/>
      <c r="M862" s="109"/>
      <c r="N862" s="109"/>
      <c r="O862" s="109"/>
    </row>
    <row r="863" spans="2:15" ht="11.25" customHeight="1">
      <c r="C863" s="94">
        <v>43126</v>
      </c>
      <c r="D863" s="91">
        <v>88.363976406000475</v>
      </c>
      <c r="E863" s="91">
        <v>124.98280708097418</v>
      </c>
      <c r="F863" s="95">
        <f t="shared" si="31"/>
        <v>88.363976406000475</v>
      </c>
      <c r="G863" s="115" t="str">
        <f t="shared" si="32"/>
        <v/>
      </c>
      <c r="H863" s="109"/>
      <c r="I863" s="109"/>
      <c r="J863" s="109"/>
      <c r="K863" s="109"/>
      <c r="L863" s="109"/>
      <c r="M863" s="109"/>
      <c r="N863" s="109"/>
      <c r="O863" s="109"/>
    </row>
    <row r="864" spans="2:15" ht="11.25" customHeight="1">
      <c r="C864" s="94">
        <v>43127</v>
      </c>
      <c r="D864" s="91">
        <v>76.196114011999384</v>
      </c>
      <c r="E864" s="91">
        <v>124.98280708097418</v>
      </c>
      <c r="F864" s="95">
        <f t="shared" si="31"/>
        <v>76.196114011999384</v>
      </c>
      <c r="G864" s="115" t="str">
        <f t="shared" si="32"/>
        <v/>
      </c>
      <c r="H864" s="109"/>
      <c r="I864" s="109"/>
      <c r="J864" s="109"/>
      <c r="K864" s="109"/>
      <c r="L864" s="109"/>
      <c r="M864" s="109"/>
      <c r="N864" s="109"/>
      <c r="O864" s="109"/>
    </row>
    <row r="865" spans="3:15" ht="11.25" customHeight="1">
      <c r="C865" s="94">
        <v>43128</v>
      </c>
      <c r="D865" s="91">
        <v>74.181140028000016</v>
      </c>
      <c r="E865" s="91">
        <v>124.98280708097418</v>
      </c>
      <c r="F865" s="95">
        <f t="shared" si="31"/>
        <v>74.181140028000016</v>
      </c>
      <c r="G865" s="115" t="str">
        <f t="shared" si="32"/>
        <v/>
      </c>
      <c r="H865" s="109"/>
      <c r="I865" s="109"/>
      <c r="J865" s="109"/>
      <c r="K865" s="109"/>
      <c r="L865" s="109"/>
      <c r="M865" s="109"/>
      <c r="N865" s="109"/>
      <c r="O865" s="109"/>
    </row>
    <row r="866" spans="3:15" ht="11.25" customHeight="1">
      <c r="C866" s="94">
        <v>43129</v>
      </c>
      <c r="D866" s="91">
        <v>76.000416010000336</v>
      </c>
      <c r="E866" s="91">
        <v>124.98280708097418</v>
      </c>
      <c r="F866" s="95">
        <f t="shared" si="31"/>
        <v>76.000416010000336</v>
      </c>
      <c r="G866" s="115" t="str">
        <f t="shared" si="32"/>
        <v/>
      </c>
      <c r="H866" s="109"/>
      <c r="I866" s="109"/>
      <c r="J866" s="109"/>
      <c r="K866" s="109"/>
      <c r="L866" s="109"/>
      <c r="M866" s="109"/>
      <c r="N866" s="109"/>
      <c r="O866" s="109"/>
    </row>
    <row r="867" spans="3:15" ht="11.25" customHeight="1">
      <c r="C867" s="94">
        <v>43130</v>
      </c>
      <c r="D867" s="91">
        <v>62.410825923999774</v>
      </c>
      <c r="E867" s="91">
        <v>124.98280708097418</v>
      </c>
      <c r="F867" s="95">
        <f t="shared" si="31"/>
        <v>62.410825923999774</v>
      </c>
      <c r="G867" s="115" t="str">
        <f t="shared" si="32"/>
        <v/>
      </c>
      <c r="H867" s="109"/>
      <c r="I867" s="109"/>
      <c r="J867" s="109"/>
      <c r="K867" s="109"/>
      <c r="L867" s="109"/>
      <c r="M867" s="109"/>
      <c r="N867" s="109"/>
      <c r="O867" s="109"/>
    </row>
    <row r="868" spans="3:15" ht="11.25" customHeight="1">
      <c r="C868" s="94">
        <v>43131</v>
      </c>
      <c r="D868" s="91">
        <v>65.165746878000078</v>
      </c>
      <c r="E868" s="91">
        <v>124.98280708097418</v>
      </c>
      <c r="F868" s="95">
        <f t="shared" si="31"/>
        <v>65.165746878000078</v>
      </c>
      <c r="G868" s="115" t="str">
        <f t="shared" si="32"/>
        <v/>
      </c>
      <c r="H868" s="109"/>
      <c r="I868" s="109"/>
      <c r="J868" s="109"/>
      <c r="K868" s="109"/>
      <c r="L868" s="109"/>
      <c r="M868" s="109"/>
      <c r="N868" s="109"/>
      <c r="O868" s="109"/>
    </row>
    <row r="869" spans="3:15" ht="11.25" customHeight="1">
      <c r="C869" s="94">
        <v>43132</v>
      </c>
      <c r="D869" s="91">
        <v>61.746009000000413</v>
      </c>
      <c r="E869" s="91">
        <v>122.23474632144273</v>
      </c>
      <c r="F869" s="95">
        <f t="shared" si="31"/>
        <v>61.746009000000413</v>
      </c>
      <c r="G869" s="115" t="str">
        <f t="shared" si="32"/>
        <v/>
      </c>
      <c r="H869" s="109"/>
      <c r="I869" s="109"/>
      <c r="J869" s="109"/>
      <c r="K869" s="109"/>
      <c r="L869" s="109"/>
      <c r="M869" s="109"/>
      <c r="N869" s="109"/>
      <c r="O869" s="109"/>
    </row>
    <row r="870" spans="3:15" ht="11.25" customHeight="1">
      <c r="C870" s="94">
        <v>43133</v>
      </c>
      <c r="D870" s="91">
        <v>70.320572835999727</v>
      </c>
      <c r="E870" s="91">
        <v>122.23474632144273</v>
      </c>
      <c r="F870" s="95">
        <f t="shared" si="31"/>
        <v>70.320572835999727</v>
      </c>
      <c r="G870" s="115" t="str">
        <f t="shared" si="32"/>
        <v/>
      </c>
      <c r="H870" s="109"/>
      <c r="I870" s="109"/>
      <c r="J870" s="109"/>
      <c r="K870" s="109"/>
      <c r="L870" s="109"/>
      <c r="M870" s="109"/>
      <c r="N870" s="109"/>
      <c r="O870" s="109"/>
    </row>
    <row r="871" spans="3:15" ht="11.25" customHeight="1">
      <c r="C871" s="94">
        <v>43134</v>
      </c>
      <c r="D871" s="91">
        <v>60.116614275999673</v>
      </c>
      <c r="E871" s="91">
        <v>122.23474632144273</v>
      </c>
      <c r="F871" s="95">
        <f t="shared" si="31"/>
        <v>60.116614275999673</v>
      </c>
      <c r="G871" s="115" t="str">
        <f t="shared" si="32"/>
        <v/>
      </c>
      <c r="H871" s="109"/>
      <c r="I871" s="109"/>
      <c r="J871" s="109"/>
      <c r="K871" s="109"/>
      <c r="L871" s="109"/>
      <c r="M871" s="109"/>
      <c r="N871" s="109"/>
      <c r="O871" s="109"/>
    </row>
    <row r="872" spans="3:15" ht="11.25" customHeight="1">
      <c r="C872" s="94">
        <v>43135</v>
      </c>
      <c r="D872" s="91">
        <v>82.003756379999714</v>
      </c>
      <c r="E872" s="91">
        <v>122.23474632144273</v>
      </c>
      <c r="F872" s="95">
        <f t="shared" si="31"/>
        <v>82.003756379999714</v>
      </c>
      <c r="G872" s="115" t="str">
        <f t="shared" si="32"/>
        <v/>
      </c>
      <c r="H872" s="109"/>
      <c r="I872" s="109"/>
      <c r="J872" s="109"/>
      <c r="K872" s="109"/>
      <c r="L872" s="109"/>
      <c r="M872" s="109"/>
      <c r="N872" s="109"/>
      <c r="O872" s="109"/>
    </row>
    <row r="873" spans="3:15" ht="11.25" customHeight="1">
      <c r="C873" s="94">
        <v>43136</v>
      </c>
      <c r="D873" s="91">
        <v>79.076439846000653</v>
      </c>
      <c r="E873" s="91">
        <v>122.23474632144273</v>
      </c>
      <c r="F873" s="95">
        <f t="shared" si="31"/>
        <v>79.076439846000653</v>
      </c>
      <c r="G873" s="115" t="str">
        <f t="shared" si="32"/>
        <v/>
      </c>
      <c r="H873" s="109"/>
      <c r="I873" s="109"/>
      <c r="J873" s="109"/>
      <c r="K873" s="109"/>
      <c r="L873" s="109"/>
      <c r="M873" s="109"/>
      <c r="N873" s="109"/>
      <c r="O873" s="109"/>
    </row>
    <row r="874" spans="3:15" ht="11.25" customHeight="1">
      <c r="C874" s="94">
        <v>43137</v>
      </c>
      <c r="D874" s="91">
        <v>79.006717319999424</v>
      </c>
      <c r="E874" s="91">
        <v>122.23474632144273</v>
      </c>
      <c r="F874" s="95">
        <f t="shared" si="31"/>
        <v>79.006717319999424</v>
      </c>
      <c r="G874" s="115" t="str">
        <f t="shared" si="32"/>
        <v/>
      </c>
      <c r="H874" s="109"/>
      <c r="I874" s="109"/>
      <c r="J874" s="109"/>
      <c r="K874" s="109"/>
      <c r="L874" s="109"/>
      <c r="M874" s="109"/>
      <c r="N874" s="109"/>
      <c r="O874" s="109"/>
    </row>
    <row r="875" spans="3:15" ht="11.25" customHeight="1">
      <c r="C875" s="94">
        <v>43138</v>
      </c>
      <c r="D875" s="91">
        <v>64.202171916000665</v>
      </c>
      <c r="E875" s="91">
        <v>122.23474632144273</v>
      </c>
      <c r="F875" s="95">
        <f t="shared" ref="F875:F938" si="33">IF(D875&gt;E875,E875,D875)</f>
        <v>64.202171916000665</v>
      </c>
      <c r="G875" s="115" t="str">
        <f t="shared" ref="G875:G938" si="34">IF(C875=DATE(YEAR(C875),12,31),600,"")</f>
        <v/>
      </c>
      <c r="H875" s="109"/>
      <c r="I875" s="109"/>
      <c r="J875" s="109"/>
      <c r="K875" s="109"/>
      <c r="L875" s="109"/>
      <c r="M875" s="109"/>
      <c r="N875" s="109"/>
      <c r="O875" s="109"/>
    </row>
    <row r="876" spans="3:15" ht="11.25" customHeight="1">
      <c r="C876" s="94">
        <v>43139</v>
      </c>
      <c r="D876" s="91">
        <v>63.245197533999587</v>
      </c>
      <c r="E876" s="91">
        <v>122.23474632144273</v>
      </c>
      <c r="F876" s="95">
        <f t="shared" si="33"/>
        <v>63.245197533999587</v>
      </c>
      <c r="G876" s="115" t="str">
        <f t="shared" si="34"/>
        <v/>
      </c>
      <c r="H876" s="109"/>
      <c r="I876" s="109"/>
      <c r="J876" s="109"/>
      <c r="K876" s="109"/>
      <c r="L876" s="109"/>
      <c r="M876" s="109"/>
      <c r="N876" s="109"/>
      <c r="O876" s="109"/>
    </row>
    <row r="877" spans="3:15" ht="11.25" customHeight="1">
      <c r="C877" s="94">
        <v>43140</v>
      </c>
      <c r="D877" s="91">
        <v>68.850626578000103</v>
      </c>
      <c r="E877" s="91">
        <v>122.23474632144273</v>
      </c>
      <c r="F877" s="95">
        <f t="shared" si="33"/>
        <v>68.850626578000103</v>
      </c>
      <c r="G877" s="115" t="str">
        <f t="shared" si="34"/>
        <v/>
      </c>
      <c r="H877" s="109"/>
      <c r="I877" s="109"/>
      <c r="J877" s="109"/>
      <c r="K877" s="109"/>
      <c r="L877" s="109"/>
      <c r="M877" s="109"/>
      <c r="N877" s="109"/>
      <c r="O877" s="109"/>
    </row>
    <row r="878" spans="3:15" ht="11.25" customHeight="1">
      <c r="C878" s="94">
        <v>43141</v>
      </c>
      <c r="D878" s="91">
        <v>68.119414094000135</v>
      </c>
      <c r="E878" s="91">
        <v>122.23474632144273</v>
      </c>
      <c r="F878" s="95">
        <f t="shared" si="33"/>
        <v>68.119414094000135</v>
      </c>
      <c r="G878" s="115" t="str">
        <f t="shared" si="34"/>
        <v/>
      </c>
      <c r="H878" s="109"/>
      <c r="I878" s="109"/>
      <c r="J878" s="109"/>
      <c r="K878" s="109"/>
      <c r="L878" s="109"/>
      <c r="M878" s="109"/>
      <c r="N878" s="109"/>
      <c r="O878" s="109"/>
    </row>
    <row r="879" spans="3:15" ht="11.25" customHeight="1">
      <c r="C879" s="94">
        <v>43142</v>
      </c>
      <c r="D879" s="91">
        <v>96.709272532000242</v>
      </c>
      <c r="E879" s="91">
        <v>122.23474632144273</v>
      </c>
      <c r="F879" s="95">
        <f t="shared" si="33"/>
        <v>96.709272532000242</v>
      </c>
      <c r="G879" s="115" t="str">
        <f t="shared" si="34"/>
        <v/>
      </c>
      <c r="H879" s="109"/>
      <c r="I879" s="109"/>
      <c r="J879" s="109"/>
      <c r="K879" s="109"/>
      <c r="L879" s="109"/>
      <c r="M879" s="109"/>
      <c r="N879" s="109"/>
      <c r="O879" s="109"/>
    </row>
    <row r="880" spans="3:15" ht="11.25" customHeight="1">
      <c r="C880" s="94">
        <v>43143</v>
      </c>
      <c r="D880" s="91">
        <v>69.374099871999704</v>
      </c>
      <c r="E880" s="91">
        <v>122.23474632144273</v>
      </c>
      <c r="F880" s="95">
        <f t="shared" si="33"/>
        <v>69.374099871999704</v>
      </c>
      <c r="G880" s="115" t="str">
        <f t="shared" si="34"/>
        <v/>
      </c>
      <c r="H880" s="109"/>
      <c r="I880" s="109"/>
      <c r="J880" s="109"/>
      <c r="K880" s="109"/>
      <c r="L880" s="109"/>
      <c r="M880" s="109"/>
      <c r="N880" s="109"/>
      <c r="O880" s="109"/>
    </row>
    <row r="881" spans="2:15" ht="11.25" customHeight="1">
      <c r="C881" s="94">
        <v>43144</v>
      </c>
      <c r="D881" s="91">
        <v>94.226937927999998</v>
      </c>
      <c r="E881" s="91">
        <v>122.23474632144273</v>
      </c>
      <c r="F881" s="95">
        <f t="shared" si="33"/>
        <v>94.226937927999998</v>
      </c>
      <c r="G881" s="115" t="str">
        <f t="shared" si="34"/>
        <v/>
      </c>
      <c r="H881" s="109"/>
      <c r="I881" s="109"/>
      <c r="J881" s="109"/>
      <c r="K881" s="109"/>
      <c r="L881" s="109"/>
      <c r="M881" s="109"/>
      <c r="N881" s="109"/>
      <c r="O881" s="109"/>
    </row>
    <row r="882" spans="2:15" ht="11.25" customHeight="1">
      <c r="C882" s="94">
        <v>43145</v>
      </c>
      <c r="D882" s="91">
        <v>112.94239189800008</v>
      </c>
      <c r="E882" s="91">
        <v>122.23474632144273</v>
      </c>
      <c r="F882" s="95">
        <f t="shared" si="33"/>
        <v>112.94239189800008</v>
      </c>
      <c r="G882" s="115" t="str">
        <f t="shared" si="34"/>
        <v/>
      </c>
      <c r="H882" s="109"/>
      <c r="I882" s="109"/>
      <c r="J882" s="109"/>
      <c r="K882" s="109"/>
      <c r="L882" s="109"/>
      <c r="M882" s="109"/>
      <c r="N882" s="109"/>
      <c r="O882" s="109"/>
    </row>
    <row r="883" spans="2:15" ht="11.25" customHeight="1">
      <c r="B883" s="54" t="s">
        <v>21</v>
      </c>
      <c r="C883" s="94">
        <v>43146</v>
      </c>
      <c r="D883" s="91">
        <v>133.20955556600001</v>
      </c>
      <c r="E883" s="91">
        <v>122.23474632144273</v>
      </c>
      <c r="F883" s="95">
        <f t="shared" si="33"/>
        <v>122.23474632144273</v>
      </c>
      <c r="G883" s="115" t="str">
        <f t="shared" si="34"/>
        <v/>
      </c>
      <c r="H883" s="109"/>
      <c r="I883" s="109"/>
      <c r="J883" s="109"/>
      <c r="K883" s="109"/>
      <c r="L883" s="109"/>
      <c r="M883" s="109"/>
      <c r="N883" s="109"/>
      <c r="O883" s="109"/>
    </row>
    <row r="884" spans="2:15" ht="11.25" customHeight="1">
      <c r="C884" s="94">
        <v>43147</v>
      </c>
      <c r="D884" s="91">
        <v>128.22247856600001</v>
      </c>
      <c r="E884" s="91">
        <v>122.23474632144273</v>
      </c>
      <c r="F884" s="95">
        <f t="shared" si="33"/>
        <v>122.23474632144273</v>
      </c>
      <c r="G884" s="115" t="str">
        <f t="shared" si="34"/>
        <v/>
      </c>
      <c r="H884" s="109"/>
      <c r="I884" s="109"/>
      <c r="J884" s="109"/>
      <c r="K884" s="109"/>
      <c r="L884" s="109"/>
      <c r="M884" s="109"/>
      <c r="N884" s="109"/>
      <c r="O884" s="109"/>
    </row>
    <row r="885" spans="2:15" ht="11.25" customHeight="1">
      <c r="C885" s="94">
        <v>43148</v>
      </c>
      <c r="D885" s="91">
        <v>138.29318329399976</v>
      </c>
      <c r="E885" s="91">
        <v>122.23474632144273</v>
      </c>
      <c r="F885" s="95">
        <f t="shared" si="33"/>
        <v>122.23474632144273</v>
      </c>
      <c r="G885" s="115" t="str">
        <f t="shared" si="34"/>
        <v/>
      </c>
      <c r="H885" s="109"/>
      <c r="I885" s="109"/>
      <c r="J885" s="109"/>
      <c r="K885" s="109"/>
      <c r="L885" s="109"/>
      <c r="M885" s="109"/>
      <c r="N885" s="109"/>
      <c r="O885" s="109"/>
    </row>
    <row r="886" spans="2:15" ht="11.25" customHeight="1">
      <c r="C886" s="94">
        <v>43149</v>
      </c>
      <c r="D886" s="91">
        <v>133.09562086599985</v>
      </c>
      <c r="E886" s="91">
        <v>122.23474632144273</v>
      </c>
      <c r="F886" s="95">
        <f t="shared" si="33"/>
        <v>122.23474632144273</v>
      </c>
      <c r="G886" s="115" t="str">
        <f t="shared" si="34"/>
        <v/>
      </c>
      <c r="H886" s="109"/>
      <c r="I886" s="109"/>
      <c r="J886" s="109"/>
      <c r="K886" s="109"/>
      <c r="L886" s="109"/>
      <c r="M886" s="109"/>
      <c r="N886" s="109"/>
      <c r="O886" s="109"/>
    </row>
    <row r="887" spans="2:15" ht="11.25" customHeight="1">
      <c r="C887" s="94">
        <v>43150</v>
      </c>
      <c r="D887" s="91">
        <v>134.08807781600044</v>
      </c>
      <c r="E887" s="91">
        <v>122.23474632144273</v>
      </c>
      <c r="F887" s="95">
        <f t="shared" si="33"/>
        <v>122.23474632144273</v>
      </c>
      <c r="G887" s="115" t="str">
        <f t="shared" si="34"/>
        <v/>
      </c>
      <c r="H887" s="109"/>
      <c r="I887" s="109"/>
      <c r="J887" s="109"/>
      <c r="K887" s="109"/>
      <c r="L887" s="109"/>
      <c r="M887" s="109"/>
      <c r="N887" s="109"/>
      <c r="O887" s="109"/>
    </row>
    <row r="888" spans="2:15" ht="11.25" customHeight="1">
      <c r="C888" s="94">
        <v>43151</v>
      </c>
      <c r="D888" s="91">
        <v>134.19744140599948</v>
      </c>
      <c r="E888" s="91">
        <v>122.23474632144273</v>
      </c>
      <c r="F888" s="95">
        <f t="shared" si="33"/>
        <v>122.23474632144273</v>
      </c>
      <c r="G888" s="115" t="str">
        <f t="shared" si="34"/>
        <v/>
      </c>
      <c r="H888" s="109"/>
      <c r="I888" s="109"/>
      <c r="J888" s="109"/>
      <c r="K888" s="109"/>
      <c r="L888" s="109"/>
      <c r="M888" s="109"/>
      <c r="N888" s="109"/>
      <c r="O888" s="109"/>
    </row>
    <row r="889" spans="2:15" ht="11.25" customHeight="1">
      <c r="C889" s="94">
        <v>43152</v>
      </c>
      <c r="D889" s="91">
        <v>118.39809074400038</v>
      </c>
      <c r="E889" s="91">
        <v>122.23474632144273</v>
      </c>
      <c r="F889" s="95">
        <f t="shared" si="33"/>
        <v>118.39809074400038</v>
      </c>
      <c r="G889" s="115" t="str">
        <f t="shared" si="34"/>
        <v/>
      </c>
      <c r="H889" s="109"/>
      <c r="I889" s="109"/>
      <c r="J889" s="109"/>
      <c r="K889" s="109"/>
      <c r="L889" s="109"/>
      <c r="M889" s="109"/>
      <c r="N889" s="109"/>
      <c r="O889" s="109"/>
    </row>
    <row r="890" spans="2:15" ht="11.25" customHeight="1">
      <c r="C890" s="94">
        <v>43153</v>
      </c>
      <c r="D890" s="91">
        <v>100.02392709400036</v>
      </c>
      <c r="E890" s="91">
        <v>122.23474632144273</v>
      </c>
      <c r="F890" s="95">
        <f t="shared" si="33"/>
        <v>100.02392709400036</v>
      </c>
      <c r="G890" s="115" t="str">
        <f t="shared" si="34"/>
        <v/>
      </c>
      <c r="H890" s="109"/>
      <c r="I890" s="109"/>
      <c r="J890" s="109"/>
      <c r="K890" s="109"/>
      <c r="L890" s="109"/>
      <c r="M890" s="109"/>
      <c r="N890" s="109"/>
      <c r="O890" s="109"/>
    </row>
    <row r="891" spans="2:15" ht="11.25" customHeight="1">
      <c r="C891" s="94">
        <v>43154</v>
      </c>
      <c r="D891" s="91">
        <v>62.946316363999244</v>
      </c>
      <c r="E891" s="91">
        <v>122.23474632144273</v>
      </c>
      <c r="F891" s="95">
        <f t="shared" si="33"/>
        <v>62.946316363999244</v>
      </c>
      <c r="G891" s="115" t="str">
        <f t="shared" si="34"/>
        <v/>
      </c>
      <c r="H891" s="109"/>
      <c r="I891" s="109"/>
      <c r="J891" s="109"/>
      <c r="K891" s="109"/>
      <c r="L891" s="109"/>
      <c r="M891" s="109"/>
      <c r="N891" s="109"/>
      <c r="O891" s="109"/>
    </row>
    <row r="892" spans="2:15" ht="11.25" customHeight="1">
      <c r="C892" s="94">
        <v>43155</v>
      </c>
      <c r="D892" s="91">
        <v>95.437508968000529</v>
      </c>
      <c r="E892" s="91">
        <v>122.23474632144273</v>
      </c>
      <c r="F892" s="95">
        <f t="shared" si="33"/>
        <v>95.437508968000529</v>
      </c>
      <c r="G892" s="115" t="str">
        <f t="shared" si="34"/>
        <v/>
      </c>
      <c r="H892" s="109"/>
      <c r="I892" s="109"/>
      <c r="J892" s="109"/>
      <c r="K892" s="109"/>
      <c r="L892" s="109"/>
      <c r="M892" s="109"/>
      <c r="N892" s="109"/>
      <c r="O892" s="109"/>
    </row>
    <row r="893" spans="2:15" ht="11.25" customHeight="1">
      <c r="C893" s="94">
        <v>43156</v>
      </c>
      <c r="D893" s="91">
        <v>86.890734556000154</v>
      </c>
      <c r="E893" s="91">
        <v>122.23474632144273</v>
      </c>
      <c r="F893" s="95">
        <f t="shared" si="33"/>
        <v>86.890734556000154</v>
      </c>
      <c r="G893" s="115" t="str">
        <f t="shared" si="34"/>
        <v/>
      </c>
      <c r="H893" s="109"/>
      <c r="I893" s="109"/>
      <c r="J893" s="109"/>
      <c r="K893" s="109"/>
      <c r="L893" s="109"/>
      <c r="M893" s="109"/>
      <c r="N893" s="109"/>
      <c r="O893" s="109"/>
    </row>
    <row r="894" spans="2:15" ht="11.25" customHeight="1">
      <c r="C894" s="94">
        <v>43157</v>
      </c>
      <c r="D894" s="91">
        <v>94.1496125179996</v>
      </c>
      <c r="E894" s="91">
        <v>122.23474632144273</v>
      </c>
      <c r="F894" s="95">
        <f t="shared" si="33"/>
        <v>94.1496125179996</v>
      </c>
      <c r="G894" s="115" t="str">
        <f t="shared" si="34"/>
        <v/>
      </c>
      <c r="H894" s="109"/>
      <c r="I894" s="109"/>
      <c r="J894" s="109"/>
      <c r="K894" s="109"/>
      <c r="L894" s="109"/>
      <c r="M894" s="109"/>
      <c r="N894" s="109"/>
      <c r="O894" s="109"/>
    </row>
    <row r="895" spans="2:15" ht="11.25" customHeight="1">
      <c r="C895" s="94">
        <v>43158</v>
      </c>
      <c r="D895" s="91">
        <v>72.37554608999983</v>
      </c>
      <c r="E895" s="91">
        <v>122.23474632144273</v>
      </c>
      <c r="F895" s="95">
        <f t="shared" si="33"/>
        <v>72.37554608999983</v>
      </c>
      <c r="G895" s="115" t="str">
        <f t="shared" si="34"/>
        <v/>
      </c>
      <c r="H895" s="109"/>
      <c r="I895" s="109"/>
      <c r="J895" s="109"/>
      <c r="K895" s="109"/>
      <c r="L895" s="109"/>
      <c r="M895" s="109"/>
      <c r="N895" s="109"/>
      <c r="O895" s="109"/>
    </row>
    <row r="896" spans="2:15" ht="11.25" customHeight="1">
      <c r="C896" s="94">
        <v>43159</v>
      </c>
      <c r="D896" s="91">
        <v>105.78097549199975</v>
      </c>
      <c r="E896" s="91">
        <v>122.23474632144273</v>
      </c>
      <c r="F896" s="95">
        <f t="shared" si="33"/>
        <v>105.78097549199975</v>
      </c>
      <c r="G896" s="115" t="str">
        <f t="shared" si="34"/>
        <v/>
      </c>
      <c r="H896" s="109"/>
      <c r="I896" s="109"/>
      <c r="J896" s="109"/>
      <c r="K896" s="109"/>
      <c r="L896" s="109"/>
      <c r="M896" s="109"/>
      <c r="N896" s="109"/>
      <c r="O896" s="109"/>
    </row>
    <row r="897" spans="2:15" ht="11.25" customHeight="1">
      <c r="C897" s="94">
        <v>43160</v>
      </c>
      <c r="D897" s="91">
        <v>178.98040184800087</v>
      </c>
      <c r="E897" s="91">
        <v>123.04544911502903</v>
      </c>
      <c r="F897" s="95">
        <f t="shared" si="33"/>
        <v>123.04544911502903</v>
      </c>
      <c r="G897" s="115" t="str">
        <f t="shared" si="34"/>
        <v/>
      </c>
      <c r="H897" s="109"/>
      <c r="I897" s="109"/>
      <c r="J897" s="109"/>
      <c r="K897" s="109"/>
      <c r="L897" s="109"/>
      <c r="M897" s="109"/>
      <c r="N897" s="109"/>
      <c r="O897" s="109"/>
    </row>
    <row r="898" spans="2:15" ht="11.25" customHeight="1">
      <c r="C898" s="94">
        <v>43161</v>
      </c>
      <c r="D898" s="91">
        <v>201.88273954199965</v>
      </c>
      <c r="E898" s="91">
        <v>123.04544911502903</v>
      </c>
      <c r="F898" s="95">
        <f t="shared" si="33"/>
        <v>123.04544911502903</v>
      </c>
      <c r="G898" s="115" t="str">
        <f t="shared" si="34"/>
        <v/>
      </c>
      <c r="H898" s="109"/>
      <c r="I898" s="109"/>
      <c r="J898" s="109"/>
      <c r="K898" s="109"/>
      <c r="L898" s="109"/>
      <c r="M898" s="109"/>
      <c r="N898" s="109"/>
      <c r="O898" s="109"/>
    </row>
    <row r="899" spans="2:15" ht="11.25" customHeight="1">
      <c r="C899" s="94">
        <v>43162</v>
      </c>
      <c r="D899" s="91">
        <v>231.73633905800031</v>
      </c>
      <c r="E899" s="91">
        <v>123.04544911502903</v>
      </c>
      <c r="F899" s="95">
        <f t="shared" si="33"/>
        <v>123.04544911502903</v>
      </c>
      <c r="G899" s="115" t="str">
        <f t="shared" si="34"/>
        <v/>
      </c>
      <c r="H899" s="109"/>
      <c r="I899" s="109"/>
      <c r="J899" s="109"/>
      <c r="K899" s="109"/>
      <c r="L899" s="109"/>
      <c r="M899" s="109"/>
      <c r="N899" s="109"/>
      <c r="O899" s="109"/>
    </row>
    <row r="900" spans="2:15" ht="11.25" customHeight="1">
      <c r="C900" s="94">
        <v>43163</v>
      </c>
      <c r="D900" s="91">
        <v>266.14969254999954</v>
      </c>
      <c r="E900" s="91">
        <v>123.04544911502903</v>
      </c>
      <c r="F900" s="95">
        <f t="shared" si="33"/>
        <v>123.04544911502903</v>
      </c>
      <c r="G900" s="115" t="str">
        <f t="shared" si="34"/>
        <v/>
      </c>
      <c r="H900" s="109"/>
      <c r="I900" s="109"/>
      <c r="J900" s="109"/>
      <c r="K900" s="109"/>
      <c r="L900" s="109"/>
      <c r="M900" s="109"/>
      <c r="N900" s="109"/>
      <c r="O900" s="109"/>
    </row>
    <row r="901" spans="2:15" ht="11.25" customHeight="1">
      <c r="C901" s="94">
        <v>43164</v>
      </c>
      <c r="D901" s="91">
        <v>280.78351580800012</v>
      </c>
      <c r="E901" s="91">
        <v>123.04544911502903</v>
      </c>
      <c r="F901" s="95">
        <f t="shared" si="33"/>
        <v>123.04544911502903</v>
      </c>
      <c r="G901" s="115" t="str">
        <f t="shared" si="34"/>
        <v/>
      </c>
      <c r="H901" s="109"/>
      <c r="I901" s="109"/>
      <c r="J901" s="109"/>
      <c r="K901" s="109"/>
      <c r="L901" s="109"/>
      <c r="M901" s="109"/>
      <c r="N901" s="109"/>
      <c r="O901" s="109"/>
    </row>
    <row r="902" spans="2:15" ht="11.25" customHeight="1">
      <c r="C902" s="94">
        <v>43165</v>
      </c>
      <c r="D902" s="91">
        <v>238.13106541399978</v>
      </c>
      <c r="E902" s="91">
        <v>123.04544911502903</v>
      </c>
      <c r="F902" s="95">
        <f t="shared" si="33"/>
        <v>123.04544911502903</v>
      </c>
      <c r="G902" s="115" t="str">
        <f t="shared" si="34"/>
        <v/>
      </c>
      <c r="H902" s="109"/>
      <c r="I902" s="109"/>
      <c r="J902" s="109"/>
      <c r="K902" s="109"/>
      <c r="L902" s="109"/>
      <c r="M902" s="109"/>
      <c r="N902" s="109"/>
      <c r="O902" s="109"/>
    </row>
    <row r="903" spans="2:15" ht="11.25" customHeight="1">
      <c r="C903" s="94">
        <v>43166</v>
      </c>
      <c r="D903" s="91">
        <v>215.7201776159998</v>
      </c>
      <c r="E903" s="91">
        <v>123.04544911502903</v>
      </c>
      <c r="F903" s="95">
        <f t="shared" si="33"/>
        <v>123.04544911502903</v>
      </c>
      <c r="G903" s="115" t="str">
        <f t="shared" si="34"/>
        <v/>
      </c>
      <c r="H903" s="109"/>
      <c r="I903" s="109"/>
      <c r="J903" s="109"/>
      <c r="K903" s="109"/>
      <c r="L903" s="109"/>
      <c r="M903" s="109"/>
      <c r="N903" s="109"/>
      <c r="O903" s="109"/>
    </row>
    <row r="904" spans="2:15" ht="11.25" customHeight="1">
      <c r="C904" s="94">
        <v>43167</v>
      </c>
      <c r="D904" s="91">
        <v>180.90718696600015</v>
      </c>
      <c r="E904" s="91">
        <v>123.04544911502903</v>
      </c>
      <c r="F904" s="95">
        <f t="shared" si="33"/>
        <v>123.04544911502903</v>
      </c>
      <c r="G904" s="115" t="str">
        <f t="shared" si="34"/>
        <v/>
      </c>
      <c r="H904" s="109"/>
      <c r="I904" s="109"/>
      <c r="J904" s="109"/>
      <c r="K904" s="109"/>
      <c r="L904" s="109"/>
      <c r="M904" s="109"/>
      <c r="N904" s="109"/>
      <c r="O904" s="109"/>
    </row>
    <row r="905" spans="2:15" ht="11.25" customHeight="1">
      <c r="C905" s="94">
        <v>43168</v>
      </c>
      <c r="D905" s="91">
        <v>258.98821041599979</v>
      </c>
      <c r="E905" s="91">
        <v>123.04544911502903</v>
      </c>
      <c r="F905" s="95">
        <f t="shared" si="33"/>
        <v>123.04544911502903</v>
      </c>
      <c r="G905" s="115" t="str">
        <f t="shared" si="34"/>
        <v/>
      </c>
      <c r="H905" s="109"/>
      <c r="I905" s="109"/>
      <c r="J905" s="109"/>
      <c r="K905" s="109"/>
      <c r="L905" s="109"/>
      <c r="M905" s="109"/>
      <c r="N905" s="109"/>
      <c r="O905" s="109"/>
    </row>
    <row r="906" spans="2:15" ht="11.25" customHeight="1">
      <c r="C906" s="94">
        <v>43169</v>
      </c>
      <c r="D906" s="91">
        <v>508.47937581800011</v>
      </c>
      <c r="E906" s="91">
        <v>123.04544911502903</v>
      </c>
      <c r="F906" s="95">
        <f t="shared" si="33"/>
        <v>123.04544911502903</v>
      </c>
      <c r="G906" s="115" t="str">
        <f t="shared" si="34"/>
        <v/>
      </c>
      <c r="H906" s="109"/>
      <c r="I906" s="109"/>
      <c r="J906" s="109"/>
      <c r="K906" s="109"/>
      <c r="L906" s="109"/>
      <c r="M906" s="109"/>
      <c r="N906" s="109"/>
      <c r="O906" s="109"/>
    </row>
    <row r="907" spans="2:15" ht="11.25" customHeight="1">
      <c r="C907" s="94">
        <v>43170</v>
      </c>
      <c r="D907" s="91">
        <v>448.69639765200071</v>
      </c>
      <c r="E907" s="91">
        <v>123.04544911502903</v>
      </c>
      <c r="F907" s="95">
        <f t="shared" si="33"/>
        <v>123.04544911502903</v>
      </c>
      <c r="G907" s="115" t="str">
        <f t="shared" si="34"/>
        <v/>
      </c>
      <c r="H907" s="109"/>
      <c r="I907" s="109"/>
      <c r="J907" s="109"/>
      <c r="K907" s="109"/>
      <c r="L907" s="109"/>
      <c r="M907" s="109"/>
      <c r="N907" s="109"/>
      <c r="O907" s="109"/>
    </row>
    <row r="908" spans="2:15" ht="11.25" customHeight="1">
      <c r="C908" s="94">
        <v>43171</v>
      </c>
      <c r="D908" s="91">
        <v>403.93001681799944</v>
      </c>
      <c r="E908" s="91">
        <v>123.04544911502903</v>
      </c>
      <c r="F908" s="95">
        <f t="shared" si="33"/>
        <v>123.04544911502903</v>
      </c>
      <c r="G908" s="115" t="str">
        <f t="shared" si="34"/>
        <v/>
      </c>
      <c r="H908" s="109"/>
      <c r="I908" s="109"/>
      <c r="J908" s="109"/>
      <c r="K908" s="109"/>
      <c r="L908" s="109"/>
      <c r="M908" s="109"/>
      <c r="N908" s="109"/>
      <c r="O908" s="109"/>
    </row>
    <row r="909" spans="2:15" ht="11.25" customHeight="1">
      <c r="C909" s="94">
        <v>43172</v>
      </c>
      <c r="D909" s="91">
        <v>296.76694019600029</v>
      </c>
      <c r="E909" s="91">
        <v>123.04544911502903</v>
      </c>
      <c r="F909" s="95">
        <f t="shared" si="33"/>
        <v>123.04544911502903</v>
      </c>
      <c r="G909" s="115" t="str">
        <f t="shared" si="34"/>
        <v/>
      </c>
      <c r="H909" s="109"/>
      <c r="I909" s="109"/>
      <c r="J909" s="109"/>
      <c r="K909" s="109"/>
      <c r="L909" s="109"/>
      <c r="M909" s="109"/>
      <c r="N909" s="109"/>
      <c r="O909" s="109"/>
    </row>
    <row r="910" spans="2:15" ht="11.25" customHeight="1">
      <c r="C910" s="94">
        <v>43173</v>
      </c>
      <c r="D910" s="91">
        <v>477.07701482599987</v>
      </c>
      <c r="E910" s="91">
        <v>123.04544911502903</v>
      </c>
      <c r="F910" s="95">
        <f t="shared" si="33"/>
        <v>123.04544911502903</v>
      </c>
      <c r="G910" s="115" t="str">
        <f t="shared" si="34"/>
        <v/>
      </c>
      <c r="H910" s="109"/>
      <c r="I910" s="109"/>
      <c r="J910" s="109"/>
      <c r="K910" s="109"/>
      <c r="L910" s="109"/>
      <c r="M910" s="109"/>
      <c r="N910" s="109"/>
      <c r="O910" s="109"/>
    </row>
    <row r="911" spans="2:15" ht="11.25" customHeight="1">
      <c r="B911" s="54" t="s">
        <v>22</v>
      </c>
      <c r="C911" s="94">
        <v>43174</v>
      </c>
      <c r="D911" s="91">
        <v>391.78752665199977</v>
      </c>
      <c r="E911" s="91">
        <v>123.04544911502903</v>
      </c>
      <c r="F911" s="95">
        <f t="shared" si="33"/>
        <v>123.04544911502903</v>
      </c>
      <c r="G911" s="115" t="str">
        <f t="shared" si="34"/>
        <v/>
      </c>
      <c r="H911" s="109"/>
      <c r="I911" s="109"/>
      <c r="J911" s="109"/>
      <c r="K911" s="109"/>
      <c r="L911" s="109"/>
      <c r="M911" s="109"/>
      <c r="N911" s="109"/>
      <c r="O911" s="109"/>
    </row>
    <row r="912" spans="2:15" ht="11.25" customHeight="1">
      <c r="C912" s="94">
        <v>43175</v>
      </c>
      <c r="D912" s="91">
        <v>372.84823746600085</v>
      </c>
      <c r="E912" s="91">
        <v>123.04544911502903</v>
      </c>
      <c r="F912" s="95">
        <f t="shared" si="33"/>
        <v>123.04544911502903</v>
      </c>
      <c r="G912" s="115" t="str">
        <f t="shared" si="34"/>
        <v/>
      </c>
      <c r="H912" s="109"/>
      <c r="I912" s="109"/>
      <c r="J912" s="109"/>
      <c r="K912" s="109"/>
      <c r="L912" s="109"/>
      <c r="M912" s="109"/>
      <c r="N912" s="109"/>
      <c r="O912" s="109"/>
    </row>
    <row r="913" spans="3:15" ht="11.25" customHeight="1">
      <c r="C913" s="94">
        <v>43176</v>
      </c>
      <c r="D913" s="91">
        <v>367.38850625000032</v>
      </c>
      <c r="E913" s="91">
        <v>123.04544911502903</v>
      </c>
      <c r="F913" s="95">
        <f t="shared" si="33"/>
        <v>123.04544911502903</v>
      </c>
      <c r="G913" s="115" t="str">
        <f t="shared" si="34"/>
        <v/>
      </c>
      <c r="H913" s="109"/>
      <c r="I913" s="109"/>
      <c r="J913" s="109"/>
      <c r="K913" s="109"/>
      <c r="L913" s="109"/>
      <c r="M913" s="109"/>
      <c r="N913" s="109"/>
      <c r="O913" s="109"/>
    </row>
    <row r="914" spans="3:15" ht="11.25" customHeight="1">
      <c r="C914" s="94">
        <v>43177</v>
      </c>
      <c r="D914" s="91">
        <v>322.30071002999892</v>
      </c>
      <c r="E914" s="91">
        <v>123.04544911502903</v>
      </c>
      <c r="F914" s="95">
        <f t="shared" si="33"/>
        <v>123.04544911502903</v>
      </c>
      <c r="G914" s="115" t="str">
        <f t="shared" si="34"/>
        <v/>
      </c>
      <c r="H914" s="109"/>
      <c r="I914" s="109"/>
      <c r="J914" s="109"/>
      <c r="K914" s="109"/>
      <c r="L914" s="109"/>
      <c r="M914" s="109"/>
      <c r="N914" s="109"/>
      <c r="O914" s="109"/>
    </row>
    <row r="915" spans="3:15" ht="11.25" customHeight="1">
      <c r="C915" s="94">
        <v>43178</v>
      </c>
      <c r="D915" s="91">
        <v>319.42373380199984</v>
      </c>
      <c r="E915" s="91">
        <v>123.04544911502903</v>
      </c>
      <c r="F915" s="95">
        <f t="shared" si="33"/>
        <v>123.04544911502903</v>
      </c>
      <c r="G915" s="115" t="str">
        <f t="shared" si="34"/>
        <v/>
      </c>
      <c r="H915" s="109"/>
      <c r="I915" s="109"/>
      <c r="J915" s="109"/>
      <c r="K915" s="109"/>
      <c r="L915" s="109"/>
      <c r="M915" s="109"/>
      <c r="N915" s="109"/>
      <c r="O915" s="109"/>
    </row>
    <row r="916" spans="3:15" ht="11.25" customHeight="1">
      <c r="C916" s="94">
        <v>43179</v>
      </c>
      <c r="D916" s="91">
        <v>243.17582171799972</v>
      </c>
      <c r="E916" s="91">
        <v>123.04544911502903</v>
      </c>
      <c r="F916" s="95">
        <f t="shared" si="33"/>
        <v>123.04544911502903</v>
      </c>
      <c r="G916" s="115" t="str">
        <f t="shared" si="34"/>
        <v/>
      </c>
      <c r="H916" s="109"/>
      <c r="I916" s="109"/>
      <c r="J916" s="109"/>
      <c r="K916" s="109"/>
      <c r="L916" s="109"/>
      <c r="M916" s="109"/>
      <c r="N916" s="109"/>
      <c r="O916" s="109"/>
    </row>
    <row r="917" spans="3:15" ht="11.25" customHeight="1">
      <c r="C917" s="94">
        <v>43180</v>
      </c>
      <c r="D917" s="91">
        <v>212.62120034800108</v>
      </c>
      <c r="E917" s="91">
        <v>123.04544911502903</v>
      </c>
      <c r="F917" s="95">
        <f t="shared" si="33"/>
        <v>123.04544911502903</v>
      </c>
      <c r="G917" s="115" t="str">
        <f t="shared" si="34"/>
        <v/>
      </c>
      <c r="H917" s="109"/>
      <c r="I917" s="109"/>
      <c r="J917" s="109"/>
      <c r="K917" s="109"/>
      <c r="L917" s="109"/>
      <c r="M917" s="109"/>
      <c r="N917" s="109"/>
      <c r="O917" s="109"/>
    </row>
    <row r="918" spans="3:15" ht="11.25" customHeight="1">
      <c r="C918" s="94">
        <v>43181</v>
      </c>
      <c r="D918" s="91">
        <v>259.7173753699995</v>
      </c>
      <c r="E918" s="91">
        <v>123.04544911502903</v>
      </c>
      <c r="F918" s="95">
        <f t="shared" si="33"/>
        <v>123.04544911502903</v>
      </c>
      <c r="G918" s="115" t="str">
        <f t="shared" si="34"/>
        <v/>
      </c>
      <c r="H918" s="109"/>
      <c r="I918" s="109"/>
      <c r="J918" s="109"/>
      <c r="K918" s="109"/>
      <c r="L918" s="109"/>
      <c r="M918" s="109"/>
      <c r="N918" s="109"/>
      <c r="O918" s="109"/>
    </row>
    <row r="919" spans="3:15" ht="11.25" customHeight="1">
      <c r="C919" s="94">
        <v>43182</v>
      </c>
      <c r="D919" s="91">
        <v>224.24443767200003</v>
      </c>
      <c r="E919" s="91">
        <v>123.04544911502903</v>
      </c>
      <c r="F919" s="95">
        <f t="shared" si="33"/>
        <v>123.04544911502903</v>
      </c>
      <c r="G919" s="115" t="str">
        <f t="shared" si="34"/>
        <v/>
      </c>
      <c r="H919" s="109"/>
      <c r="I919" s="109"/>
      <c r="J919" s="109"/>
      <c r="K919" s="109"/>
      <c r="L919" s="109"/>
      <c r="M919" s="109"/>
      <c r="N919" s="109"/>
      <c r="O919" s="109"/>
    </row>
    <row r="920" spans="3:15" ht="11.25" customHeight="1">
      <c r="C920" s="94">
        <v>43183</v>
      </c>
      <c r="D920" s="91">
        <v>227.66554067600012</v>
      </c>
      <c r="E920" s="91">
        <v>123.04544911502903</v>
      </c>
      <c r="F920" s="95">
        <f t="shared" si="33"/>
        <v>123.04544911502903</v>
      </c>
      <c r="G920" s="115" t="str">
        <f t="shared" si="34"/>
        <v/>
      </c>
      <c r="H920" s="109"/>
      <c r="I920" s="109"/>
      <c r="J920" s="109"/>
      <c r="K920" s="109"/>
      <c r="L920" s="109"/>
      <c r="M920" s="109"/>
      <c r="N920" s="109"/>
      <c r="O920" s="109"/>
    </row>
    <row r="921" spans="3:15" ht="11.25" customHeight="1">
      <c r="C921" s="94">
        <v>43184</v>
      </c>
      <c r="D921" s="91">
        <v>197.52040654999973</v>
      </c>
      <c r="E921" s="91">
        <v>123.04544911502903</v>
      </c>
      <c r="F921" s="95">
        <f t="shared" si="33"/>
        <v>123.04544911502903</v>
      </c>
      <c r="G921" s="115" t="str">
        <f t="shared" si="34"/>
        <v/>
      </c>
      <c r="H921" s="109"/>
      <c r="I921" s="109"/>
      <c r="J921" s="109"/>
      <c r="K921" s="109"/>
      <c r="L921" s="109"/>
      <c r="M921" s="109"/>
      <c r="N921" s="109"/>
      <c r="O921" s="109"/>
    </row>
    <row r="922" spans="3:15" ht="11.25" customHeight="1">
      <c r="C922" s="94">
        <v>43185</v>
      </c>
      <c r="D922" s="91">
        <v>174.88350930200093</v>
      </c>
      <c r="E922" s="91">
        <v>123.04544911502903</v>
      </c>
      <c r="F922" s="95">
        <f t="shared" si="33"/>
        <v>123.04544911502903</v>
      </c>
      <c r="G922" s="115" t="str">
        <f t="shared" si="34"/>
        <v/>
      </c>
      <c r="H922" s="109"/>
      <c r="I922" s="109"/>
      <c r="J922" s="109"/>
      <c r="K922" s="109"/>
      <c r="L922" s="109"/>
      <c r="M922" s="109"/>
      <c r="N922" s="109"/>
      <c r="O922" s="109"/>
    </row>
    <row r="923" spans="3:15" ht="11.25" customHeight="1">
      <c r="C923" s="94">
        <v>43186</v>
      </c>
      <c r="D923" s="91">
        <v>197.23063437199974</v>
      </c>
      <c r="E923" s="91">
        <v>123.04544911502903</v>
      </c>
      <c r="F923" s="95">
        <f t="shared" si="33"/>
        <v>123.04544911502903</v>
      </c>
      <c r="G923" s="115" t="str">
        <f t="shared" si="34"/>
        <v/>
      </c>
      <c r="H923" s="109"/>
      <c r="I923" s="109"/>
      <c r="J923" s="109"/>
      <c r="K923" s="109"/>
      <c r="L923" s="109"/>
      <c r="M923" s="109"/>
      <c r="N923" s="109"/>
      <c r="O923" s="109"/>
    </row>
    <row r="924" spans="3:15" ht="11.25" customHeight="1">
      <c r="C924" s="94">
        <v>43187</v>
      </c>
      <c r="D924" s="91">
        <v>183.19844093400036</v>
      </c>
      <c r="E924" s="91">
        <v>123.04544911502903</v>
      </c>
      <c r="F924" s="95">
        <f t="shared" si="33"/>
        <v>123.04544911502903</v>
      </c>
      <c r="G924" s="115" t="str">
        <f t="shared" si="34"/>
        <v/>
      </c>
      <c r="H924" s="109"/>
      <c r="I924" s="109"/>
      <c r="J924" s="109"/>
      <c r="K924" s="109"/>
      <c r="L924" s="109"/>
      <c r="M924" s="109"/>
      <c r="N924" s="109"/>
      <c r="O924" s="109"/>
    </row>
    <row r="925" spans="3:15" ht="11.25" customHeight="1">
      <c r="C925" s="94">
        <v>43188</v>
      </c>
      <c r="D925" s="91">
        <v>191.34344834999959</v>
      </c>
      <c r="E925" s="91">
        <v>123.04544911502903</v>
      </c>
      <c r="F925" s="95">
        <f t="shared" si="33"/>
        <v>123.04544911502903</v>
      </c>
      <c r="G925" s="115" t="str">
        <f t="shared" si="34"/>
        <v/>
      </c>
      <c r="H925" s="109"/>
      <c r="I925" s="109"/>
      <c r="J925" s="109"/>
      <c r="K925" s="109"/>
      <c r="L925" s="109"/>
      <c r="M925" s="109"/>
      <c r="N925" s="109"/>
      <c r="O925" s="109"/>
    </row>
    <row r="926" spans="3:15" ht="11.25" customHeight="1">
      <c r="C926" s="94">
        <v>43189</v>
      </c>
      <c r="D926" s="91">
        <v>203.26603734199892</v>
      </c>
      <c r="E926" s="91">
        <v>123.04544911502903</v>
      </c>
      <c r="F926" s="95">
        <f t="shared" si="33"/>
        <v>123.04544911502903</v>
      </c>
      <c r="G926" s="115" t="str">
        <f t="shared" si="34"/>
        <v/>
      </c>
      <c r="H926" s="109"/>
      <c r="I926" s="109"/>
      <c r="J926" s="109"/>
      <c r="K926" s="109"/>
      <c r="L926" s="109"/>
      <c r="M926" s="109"/>
      <c r="N926" s="109"/>
      <c r="O926" s="109"/>
    </row>
    <row r="927" spans="3:15" ht="11.25" customHeight="1">
      <c r="C927" s="94">
        <v>43190</v>
      </c>
      <c r="D927" s="91">
        <v>208.34055919400006</v>
      </c>
      <c r="E927" s="91">
        <v>123.04544911502903</v>
      </c>
      <c r="F927" s="95">
        <f t="shared" si="33"/>
        <v>123.04544911502903</v>
      </c>
      <c r="G927" s="115" t="str">
        <f t="shared" si="34"/>
        <v/>
      </c>
      <c r="H927" s="109"/>
      <c r="I927" s="109"/>
      <c r="J927" s="109"/>
      <c r="K927" s="109"/>
      <c r="L927" s="109"/>
      <c r="M927" s="109"/>
      <c r="N927" s="109"/>
      <c r="O927" s="109"/>
    </row>
    <row r="928" spans="3:15" ht="11.25" customHeight="1">
      <c r="C928" s="94">
        <v>43191</v>
      </c>
      <c r="D928" s="91">
        <v>180.64092513600011</v>
      </c>
      <c r="E928" s="91">
        <v>124.98173132994</v>
      </c>
      <c r="F928" s="95">
        <f t="shared" si="33"/>
        <v>124.98173132994</v>
      </c>
      <c r="G928" s="115" t="str">
        <f t="shared" si="34"/>
        <v/>
      </c>
      <c r="H928" s="109"/>
      <c r="I928" s="109"/>
      <c r="J928" s="109"/>
      <c r="K928" s="109"/>
      <c r="L928" s="109"/>
      <c r="M928" s="109"/>
      <c r="N928" s="109"/>
      <c r="O928" s="109"/>
    </row>
    <row r="929" spans="2:15" ht="11.25" customHeight="1">
      <c r="C929" s="94">
        <v>43192</v>
      </c>
      <c r="D929" s="91">
        <v>206.37630946400034</v>
      </c>
      <c r="E929" s="91">
        <v>124.98173132994</v>
      </c>
      <c r="F929" s="95">
        <f t="shared" si="33"/>
        <v>124.98173132994</v>
      </c>
      <c r="G929" s="115" t="str">
        <f t="shared" si="34"/>
        <v/>
      </c>
      <c r="H929" s="109"/>
      <c r="I929" s="109"/>
      <c r="J929" s="109"/>
      <c r="K929" s="109"/>
      <c r="L929" s="109"/>
      <c r="M929" s="109"/>
      <c r="N929" s="109"/>
      <c r="O929" s="109"/>
    </row>
    <row r="930" spans="2:15" ht="11.25" customHeight="1">
      <c r="C930" s="94">
        <v>43193</v>
      </c>
      <c r="D930" s="91">
        <v>216.29166977199995</v>
      </c>
      <c r="E930" s="91">
        <v>124.98173132994</v>
      </c>
      <c r="F930" s="95">
        <f t="shared" si="33"/>
        <v>124.98173132994</v>
      </c>
      <c r="G930" s="115" t="str">
        <f t="shared" si="34"/>
        <v/>
      </c>
      <c r="H930" s="109"/>
      <c r="I930" s="109"/>
      <c r="J930" s="109"/>
      <c r="K930" s="109"/>
      <c r="L930" s="109"/>
      <c r="M930" s="109"/>
      <c r="N930" s="109"/>
      <c r="O930" s="109"/>
    </row>
    <row r="931" spans="2:15" ht="11.25" customHeight="1">
      <c r="C931" s="94">
        <v>43194</v>
      </c>
      <c r="D931" s="91">
        <v>250.44172915600009</v>
      </c>
      <c r="E931" s="91">
        <v>124.98173132994</v>
      </c>
      <c r="F931" s="95">
        <f t="shared" si="33"/>
        <v>124.98173132994</v>
      </c>
      <c r="G931" s="115" t="str">
        <f t="shared" si="34"/>
        <v/>
      </c>
      <c r="H931" s="109"/>
      <c r="I931" s="109"/>
      <c r="J931" s="109"/>
      <c r="K931" s="109"/>
      <c r="L931" s="109"/>
      <c r="M931" s="109"/>
      <c r="N931" s="109"/>
      <c r="O931" s="109"/>
    </row>
    <row r="932" spans="2:15" ht="11.25" customHeight="1">
      <c r="C932" s="94">
        <v>43195</v>
      </c>
      <c r="D932" s="91">
        <v>196.75077450199959</v>
      </c>
      <c r="E932" s="91">
        <v>124.98173132994</v>
      </c>
      <c r="F932" s="95">
        <f t="shared" si="33"/>
        <v>124.98173132994</v>
      </c>
      <c r="G932" s="115" t="str">
        <f t="shared" si="34"/>
        <v/>
      </c>
      <c r="H932" s="109"/>
      <c r="I932" s="109"/>
      <c r="J932" s="109"/>
      <c r="K932" s="109"/>
      <c r="L932" s="109"/>
      <c r="M932" s="109"/>
      <c r="N932" s="109"/>
      <c r="O932" s="109"/>
    </row>
    <row r="933" spans="2:15" ht="11.25" customHeight="1">
      <c r="C933" s="94">
        <v>43196</v>
      </c>
      <c r="D933" s="91">
        <v>213.14835845800005</v>
      </c>
      <c r="E933" s="91">
        <v>124.98173132994</v>
      </c>
      <c r="F933" s="95">
        <f t="shared" si="33"/>
        <v>124.98173132994</v>
      </c>
      <c r="G933" s="115" t="str">
        <f t="shared" si="34"/>
        <v/>
      </c>
      <c r="H933" s="109"/>
      <c r="I933" s="109"/>
      <c r="J933" s="109"/>
      <c r="K933" s="109"/>
      <c r="L933" s="109"/>
      <c r="M933" s="109"/>
      <c r="N933" s="109"/>
      <c r="O933" s="109"/>
    </row>
    <row r="934" spans="2:15" ht="11.25" customHeight="1">
      <c r="C934" s="94">
        <v>43197</v>
      </c>
      <c r="D934" s="91">
        <v>221.89988266800003</v>
      </c>
      <c r="E934" s="91">
        <v>124.98173132994</v>
      </c>
      <c r="F934" s="95">
        <f t="shared" si="33"/>
        <v>124.98173132994</v>
      </c>
      <c r="G934" s="115" t="str">
        <f t="shared" si="34"/>
        <v/>
      </c>
      <c r="H934" s="109"/>
      <c r="I934" s="109"/>
      <c r="J934" s="109"/>
      <c r="K934" s="109"/>
      <c r="L934" s="109"/>
      <c r="M934" s="109"/>
      <c r="N934" s="109"/>
      <c r="O934" s="109"/>
    </row>
    <row r="935" spans="2:15" ht="11.25" customHeight="1">
      <c r="C935" s="94">
        <v>43198</v>
      </c>
      <c r="D935" s="91">
        <v>216.58680302600061</v>
      </c>
      <c r="E935" s="91">
        <v>124.98173132994</v>
      </c>
      <c r="F935" s="95">
        <f t="shared" si="33"/>
        <v>124.98173132994</v>
      </c>
      <c r="G935" s="115" t="str">
        <f t="shared" si="34"/>
        <v/>
      </c>
      <c r="H935" s="109"/>
      <c r="I935" s="109"/>
      <c r="J935" s="109"/>
      <c r="K935" s="109"/>
      <c r="L935" s="109"/>
      <c r="M935" s="109"/>
      <c r="N935" s="109"/>
      <c r="O935" s="109"/>
    </row>
    <row r="936" spans="2:15" ht="11.25" customHeight="1">
      <c r="C936" s="94">
        <v>43199</v>
      </c>
      <c r="D936" s="91">
        <v>335.10069685799931</v>
      </c>
      <c r="E936" s="91">
        <v>124.98173132994</v>
      </c>
      <c r="F936" s="95">
        <f t="shared" si="33"/>
        <v>124.98173132994</v>
      </c>
      <c r="G936" s="115" t="str">
        <f t="shared" si="34"/>
        <v/>
      </c>
      <c r="H936" s="109"/>
      <c r="I936" s="109"/>
      <c r="J936" s="109"/>
      <c r="K936" s="109"/>
      <c r="L936" s="109"/>
      <c r="M936" s="109"/>
      <c r="N936" s="109"/>
      <c r="O936" s="109"/>
    </row>
    <row r="937" spans="2:15" ht="11.25" customHeight="1">
      <c r="C937" s="94">
        <v>43200</v>
      </c>
      <c r="D937" s="91">
        <v>294.00231751600057</v>
      </c>
      <c r="E937" s="91">
        <v>124.98173132994</v>
      </c>
      <c r="F937" s="95">
        <f t="shared" si="33"/>
        <v>124.98173132994</v>
      </c>
      <c r="G937" s="115" t="str">
        <f t="shared" si="34"/>
        <v/>
      </c>
      <c r="H937" s="109"/>
      <c r="I937" s="109"/>
      <c r="J937" s="109"/>
      <c r="K937" s="109"/>
      <c r="L937" s="109"/>
      <c r="M937" s="109"/>
      <c r="N937" s="109"/>
      <c r="O937" s="109"/>
    </row>
    <row r="938" spans="2:15" ht="11.25" customHeight="1">
      <c r="C938" s="94">
        <v>43201</v>
      </c>
      <c r="D938" s="91">
        <v>233.969173998</v>
      </c>
      <c r="E938" s="91">
        <v>124.98173132994</v>
      </c>
      <c r="F938" s="95">
        <f t="shared" si="33"/>
        <v>124.98173132994</v>
      </c>
      <c r="G938" s="115" t="str">
        <f t="shared" si="34"/>
        <v/>
      </c>
      <c r="H938" s="109"/>
      <c r="I938" s="109"/>
      <c r="J938" s="109"/>
      <c r="K938" s="109"/>
      <c r="L938" s="109"/>
      <c r="M938" s="109"/>
      <c r="N938" s="109"/>
      <c r="O938" s="109"/>
    </row>
    <row r="939" spans="2:15" ht="11.25" customHeight="1">
      <c r="C939" s="94">
        <v>43202</v>
      </c>
      <c r="D939" s="91">
        <v>312.56351789200062</v>
      </c>
      <c r="E939" s="91">
        <v>124.98173132994</v>
      </c>
      <c r="F939" s="95">
        <f t="shared" ref="F939:F1002" si="35">IF(D939&gt;E939,E939,D939)</f>
        <v>124.98173132994</v>
      </c>
      <c r="G939" s="115" t="str">
        <f t="shared" ref="G939:G1002" si="36">IF(C939=DATE(YEAR(C939),12,31),600,"")</f>
        <v/>
      </c>
      <c r="H939" s="109"/>
      <c r="I939" s="109"/>
      <c r="J939" s="109"/>
      <c r="K939" s="109"/>
      <c r="L939" s="109"/>
      <c r="M939" s="109"/>
      <c r="N939" s="109"/>
      <c r="O939" s="109"/>
    </row>
    <row r="940" spans="2:15" ht="11.25" customHeight="1">
      <c r="C940" s="94">
        <v>43203</v>
      </c>
      <c r="D940" s="91">
        <v>281.97988253599908</v>
      </c>
      <c r="E940" s="91">
        <v>124.98173132994</v>
      </c>
      <c r="F940" s="95">
        <f t="shared" si="35"/>
        <v>124.98173132994</v>
      </c>
      <c r="G940" s="115" t="str">
        <f t="shared" si="36"/>
        <v/>
      </c>
      <c r="H940" s="109"/>
      <c r="I940" s="109"/>
      <c r="J940" s="109"/>
      <c r="K940" s="109"/>
      <c r="L940" s="109"/>
      <c r="M940" s="109"/>
      <c r="N940" s="109"/>
      <c r="O940" s="109"/>
    </row>
    <row r="941" spans="2:15" ht="11.25" customHeight="1">
      <c r="C941" s="94">
        <v>43204</v>
      </c>
      <c r="D941" s="91">
        <v>248.9169950080003</v>
      </c>
      <c r="E941" s="91">
        <v>124.98173132994</v>
      </c>
      <c r="F941" s="95">
        <f t="shared" si="35"/>
        <v>124.98173132994</v>
      </c>
      <c r="G941" s="115" t="str">
        <f t="shared" si="36"/>
        <v/>
      </c>
      <c r="H941" s="109"/>
      <c r="I941" s="109"/>
      <c r="J941" s="109"/>
      <c r="K941" s="109"/>
      <c r="L941" s="109"/>
      <c r="M941" s="109"/>
      <c r="N941" s="109"/>
      <c r="O941" s="109"/>
    </row>
    <row r="942" spans="2:15" ht="11.25" customHeight="1">
      <c r="B942" s="54" t="s">
        <v>23</v>
      </c>
      <c r="C942" s="94">
        <v>43205</v>
      </c>
      <c r="D942" s="91">
        <v>240.38875156599943</v>
      </c>
      <c r="E942" s="91">
        <v>124.98173132994</v>
      </c>
      <c r="F942" s="95">
        <f t="shared" si="35"/>
        <v>124.98173132994</v>
      </c>
      <c r="G942" s="115" t="str">
        <f t="shared" si="36"/>
        <v/>
      </c>
      <c r="H942" s="109"/>
      <c r="I942" s="109"/>
      <c r="J942" s="109"/>
      <c r="K942" s="109"/>
      <c r="L942" s="109"/>
      <c r="M942" s="109"/>
      <c r="N942" s="109"/>
      <c r="O942" s="109"/>
    </row>
    <row r="943" spans="2:15" ht="11.25" customHeight="1">
      <c r="C943" s="94">
        <v>43206</v>
      </c>
      <c r="D943" s="91">
        <v>294.6830245980014</v>
      </c>
      <c r="E943" s="91">
        <v>124.98173132994</v>
      </c>
      <c r="F943" s="95">
        <f t="shared" si="35"/>
        <v>124.98173132994</v>
      </c>
      <c r="G943" s="115" t="str">
        <f t="shared" si="36"/>
        <v/>
      </c>
      <c r="H943" s="109"/>
      <c r="I943" s="109"/>
      <c r="J943" s="109"/>
      <c r="K943" s="109"/>
      <c r="L943" s="109"/>
      <c r="M943" s="109"/>
      <c r="N943" s="109"/>
      <c r="O943" s="109"/>
    </row>
    <row r="944" spans="2:15" ht="11.25" customHeight="1">
      <c r="C944" s="94">
        <v>43207</v>
      </c>
      <c r="D944" s="91">
        <v>272.28712626600009</v>
      </c>
      <c r="E944" s="91">
        <v>124.98173132994</v>
      </c>
      <c r="F944" s="95">
        <f t="shared" si="35"/>
        <v>124.98173132994</v>
      </c>
      <c r="G944" s="115" t="str">
        <f t="shared" si="36"/>
        <v/>
      </c>
      <c r="H944" s="109"/>
      <c r="I944" s="109"/>
      <c r="J944" s="109"/>
      <c r="K944" s="109"/>
      <c r="L944" s="109"/>
      <c r="M944" s="109"/>
      <c r="N944" s="109"/>
      <c r="O944" s="109"/>
    </row>
    <row r="945" spans="3:15" ht="11.25" customHeight="1">
      <c r="C945" s="94">
        <v>43208</v>
      </c>
      <c r="D945" s="91">
        <v>249.0718813019993</v>
      </c>
      <c r="E945" s="91">
        <v>124.98173132994</v>
      </c>
      <c r="F945" s="95">
        <f t="shared" si="35"/>
        <v>124.98173132994</v>
      </c>
      <c r="G945" s="115" t="str">
        <f t="shared" si="36"/>
        <v/>
      </c>
      <c r="H945" s="109"/>
      <c r="I945" s="109"/>
      <c r="J945" s="109"/>
      <c r="K945" s="109"/>
      <c r="L945" s="109"/>
      <c r="M945" s="109"/>
      <c r="N945" s="109"/>
      <c r="O945" s="109"/>
    </row>
    <row r="946" spans="3:15" ht="11.25" customHeight="1">
      <c r="C946" s="94">
        <v>43209</v>
      </c>
      <c r="D946" s="91">
        <v>264.27313651200058</v>
      </c>
      <c r="E946" s="91">
        <v>124.98173132994</v>
      </c>
      <c r="F946" s="95">
        <f t="shared" si="35"/>
        <v>124.98173132994</v>
      </c>
      <c r="G946" s="115" t="str">
        <f t="shared" si="36"/>
        <v/>
      </c>
      <c r="H946" s="109"/>
      <c r="I946" s="109"/>
      <c r="J946" s="109"/>
      <c r="K946" s="109"/>
      <c r="L946" s="109"/>
      <c r="M946" s="109"/>
      <c r="N946" s="109"/>
      <c r="O946" s="109"/>
    </row>
    <row r="947" spans="3:15" ht="11.25" customHeight="1">
      <c r="C947" s="94">
        <v>43210</v>
      </c>
      <c r="D947" s="91">
        <v>249.09162544799864</v>
      </c>
      <c r="E947" s="91">
        <v>124.98173132994</v>
      </c>
      <c r="F947" s="95">
        <f t="shared" si="35"/>
        <v>124.98173132994</v>
      </c>
      <c r="G947" s="115" t="str">
        <f t="shared" si="36"/>
        <v/>
      </c>
      <c r="H947" s="109"/>
      <c r="I947" s="109"/>
      <c r="J947" s="109"/>
      <c r="K947" s="109"/>
      <c r="L947" s="109"/>
      <c r="M947" s="109"/>
      <c r="N947" s="109"/>
      <c r="O947" s="109"/>
    </row>
    <row r="948" spans="3:15" ht="11.25" customHeight="1">
      <c r="C948" s="94">
        <v>43211</v>
      </c>
      <c r="D948" s="91">
        <v>222.10088909600057</v>
      </c>
      <c r="E948" s="91">
        <v>124.98173132994</v>
      </c>
      <c r="F948" s="95">
        <f t="shared" si="35"/>
        <v>124.98173132994</v>
      </c>
      <c r="G948" s="115" t="str">
        <f t="shared" si="36"/>
        <v/>
      </c>
      <c r="H948" s="109"/>
      <c r="I948" s="109"/>
      <c r="J948" s="109"/>
      <c r="K948" s="109"/>
      <c r="L948" s="109"/>
      <c r="M948" s="109"/>
      <c r="N948" s="109"/>
      <c r="O948" s="109"/>
    </row>
    <row r="949" spans="3:15" ht="11.25" customHeight="1">
      <c r="C949" s="94">
        <v>43212</v>
      </c>
      <c r="D949" s="91">
        <v>211.81943688000064</v>
      </c>
      <c r="E949" s="91">
        <v>124.98173132994</v>
      </c>
      <c r="F949" s="95">
        <f t="shared" si="35"/>
        <v>124.98173132994</v>
      </c>
      <c r="G949" s="115" t="str">
        <f t="shared" si="36"/>
        <v/>
      </c>
      <c r="H949" s="109"/>
      <c r="I949" s="109"/>
      <c r="J949" s="109"/>
      <c r="K949" s="109"/>
      <c r="L949" s="109"/>
      <c r="M949" s="109"/>
      <c r="N949" s="109"/>
      <c r="O949" s="109"/>
    </row>
    <row r="950" spans="3:15" ht="11.25" customHeight="1">
      <c r="C950" s="94">
        <v>43213</v>
      </c>
      <c r="D950" s="91">
        <v>195.794170388</v>
      </c>
      <c r="E950" s="91">
        <v>124.98173132994</v>
      </c>
      <c r="F950" s="95">
        <f t="shared" si="35"/>
        <v>124.98173132994</v>
      </c>
      <c r="G950" s="115" t="str">
        <f t="shared" si="36"/>
        <v/>
      </c>
      <c r="H950" s="109"/>
      <c r="I950" s="109"/>
      <c r="J950" s="109"/>
      <c r="K950" s="109"/>
      <c r="L950" s="109"/>
      <c r="M950" s="109"/>
      <c r="N950" s="109"/>
      <c r="O950" s="109"/>
    </row>
    <row r="951" spans="3:15" ht="11.25" customHeight="1">
      <c r="C951" s="94">
        <v>43214</v>
      </c>
      <c r="D951" s="91">
        <v>189.36339298399866</v>
      </c>
      <c r="E951" s="91">
        <v>124.98173132994</v>
      </c>
      <c r="F951" s="95">
        <f t="shared" si="35"/>
        <v>124.98173132994</v>
      </c>
      <c r="G951" s="115" t="str">
        <f t="shared" si="36"/>
        <v/>
      </c>
      <c r="H951" s="109"/>
      <c r="I951" s="109"/>
      <c r="J951" s="109"/>
      <c r="K951" s="109"/>
      <c r="L951" s="109"/>
      <c r="M951" s="109"/>
      <c r="N951" s="109"/>
      <c r="O951" s="109"/>
    </row>
    <row r="952" spans="3:15" ht="11.25" customHeight="1">
      <c r="C952" s="94">
        <v>43215</v>
      </c>
      <c r="D952" s="91">
        <v>188.09817892400014</v>
      </c>
      <c r="E952" s="91">
        <v>124.98173132994</v>
      </c>
      <c r="F952" s="95">
        <f t="shared" si="35"/>
        <v>124.98173132994</v>
      </c>
      <c r="G952" s="115" t="str">
        <f t="shared" si="36"/>
        <v/>
      </c>
      <c r="H952" s="109"/>
      <c r="I952" s="109"/>
      <c r="J952" s="109"/>
      <c r="K952" s="109"/>
      <c r="L952" s="109"/>
      <c r="M952" s="109"/>
      <c r="N952" s="109"/>
      <c r="O952" s="109"/>
    </row>
    <row r="953" spans="3:15" ht="11.25" customHeight="1">
      <c r="C953" s="94">
        <v>43216</v>
      </c>
      <c r="D953" s="91">
        <v>206.65323700400137</v>
      </c>
      <c r="E953" s="91">
        <v>124.98173132994</v>
      </c>
      <c r="F953" s="95">
        <f t="shared" si="35"/>
        <v>124.98173132994</v>
      </c>
      <c r="G953" s="115" t="str">
        <f t="shared" si="36"/>
        <v/>
      </c>
      <c r="H953" s="109"/>
      <c r="I953" s="109"/>
      <c r="J953" s="109"/>
      <c r="K953" s="109"/>
      <c r="L953" s="109"/>
      <c r="M953" s="109"/>
      <c r="N953" s="109"/>
      <c r="O953" s="109"/>
    </row>
    <row r="954" spans="3:15" ht="11.25" customHeight="1">
      <c r="C954" s="94">
        <v>43217</v>
      </c>
      <c r="D954" s="91">
        <v>188.37901537799851</v>
      </c>
      <c r="E954" s="91">
        <v>124.98173132994</v>
      </c>
      <c r="F954" s="95">
        <f t="shared" si="35"/>
        <v>124.98173132994</v>
      </c>
      <c r="G954" s="115" t="str">
        <f t="shared" si="36"/>
        <v/>
      </c>
      <c r="H954" s="109"/>
      <c r="I954" s="109"/>
      <c r="J954" s="109"/>
      <c r="K954" s="109"/>
      <c r="L954" s="109"/>
      <c r="M954" s="109"/>
      <c r="N954" s="109"/>
      <c r="O954" s="109"/>
    </row>
    <row r="955" spans="3:15" ht="11.25" customHeight="1">
      <c r="C955" s="94">
        <v>43218</v>
      </c>
      <c r="D955" s="91">
        <v>172.94093433800157</v>
      </c>
      <c r="E955" s="91">
        <v>124.98173132994</v>
      </c>
      <c r="F955" s="95">
        <f t="shared" si="35"/>
        <v>124.98173132994</v>
      </c>
      <c r="G955" s="115" t="str">
        <f t="shared" si="36"/>
        <v/>
      </c>
      <c r="H955" s="109"/>
      <c r="I955" s="109"/>
      <c r="J955" s="109"/>
      <c r="K955" s="109"/>
      <c r="L955" s="109"/>
      <c r="M955" s="109"/>
      <c r="N955" s="109"/>
      <c r="O955" s="109"/>
    </row>
    <row r="956" spans="3:15" ht="11.25" customHeight="1">
      <c r="C956" s="94">
        <v>43219</v>
      </c>
      <c r="D956" s="91">
        <v>178.54838854399873</v>
      </c>
      <c r="E956" s="91">
        <v>124.98173132994</v>
      </c>
      <c r="F956" s="95">
        <f t="shared" si="35"/>
        <v>124.98173132994</v>
      </c>
      <c r="G956" s="115" t="str">
        <f t="shared" si="36"/>
        <v/>
      </c>
      <c r="H956" s="109"/>
      <c r="I956" s="109"/>
      <c r="J956" s="109"/>
      <c r="K956" s="109"/>
      <c r="L956" s="109"/>
      <c r="M956" s="109"/>
      <c r="N956" s="109"/>
      <c r="O956" s="109"/>
    </row>
    <row r="957" spans="3:15" ht="11.25" customHeight="1">
      <c r="C957" s="94">
        <v>43220</v>
      </c>
      <c r="D957" s="91">
        <v>184.06716502800126</v>
      </c>
      <c r="E957" s="91">
        <v>124.98173132994</v>
      </c>
      <c r="F957" s="95">
        <f t="shared" si="35"/>
        <v>124.98173132994</v>
      </c>
      <c r="G957" s="115" t="str">
        <f t="shared" si="36"/>
        <v/>
      </c>
      <c r="H957" s="109"/>
      <c r="I957" s="109"/>
      <c r="J957" s="109"/>
      <c r="K957" s="109"/>
      <c r="L957" s="109"/>
      <c r="M957" s="109"/>
      <c r="N957" s="109"/>
      <c r="O957" s="109"/>
    </row>
    <row r="958" spans="3:15" ht="11.25" customHeight="1">
      <c r="C958" s="94">
        <v>43221</v>
      </c>
      <c r="D958" s="91">
        <v>161.72530520799984</v>
      </c>
      <c r="E958" s="91">
        <v>106.79032108965163</v>
      </c>
      <c r="F958" s="95">
        <f t="shared" si="35"/>
        <v>106.79032108965163</v>
      </c>
      <c r="G958" s="115" t="str">
        <f t="shared" si="36"/>
        <v/>
      </c>
      <c r="H958" s="109"/>
      <c r="I958" s="109"/>
      <c r="J958" s="109"/>
      <c r="K958" s="109"/>
      <c r="L958" s="109"/>
      <c r="M958" s="109"/>
      <c r="N958" s="109"/>
      <c r="O958" s="109"/>
    </row>
    <row r="959" spans="3:15" ht="11.25" customHeight="1">
      <c r="C959" s="94">
        <v>43222</v>
      </c>
      <c r="D959" s="91">
        <v>128.14030725199848</v>
      </c>
      <c r="E959" s="91">
        <v>106.79032108965163</v>
      </c>
      <c r="F959" s="95">
        <f t="shared" si="35"/>
        <v>106.79032108965163</v>
      </c>
      <c r="G959" s="115" t="str">
        <f t="shared" si="36"/>
        <v/>
      </c>
      <c r="H959" s="109"/>
      <c r="I959" s="109"/>
      <c r="J959" s="109"/>
      <c r="K959" s="109"/>
      <c r="L959" s="109"/>
      <c r="M959" s="109"/>
      <c r="N959" s="109"/>
      <c r="O959" s="109"/>
    </row>
    <row r="960" spans="3:15" ht="11.25" customHeight="1">
      <c r="C960" s="94">
        <v>43223</v>
      </c>
      <c r="D960" s="91">
        <v>130.10232026000128</v>
      </c>
      <c r="E960" s="91">
        <v>106.79032108965163</v>
      </c>
      <c r="F960" s="95">
        <f t="shared" si="35"/>
        <v>106.79032108965163</v>
      </c>
      <c r="G960" s="115" t="str">
        <f t="shared" si="36"/>
        <v/>
      </c>
      <c r="H960" s="109"/>
      <c r="I960" s="109"/>
      <c r="J960" s="109"/>
      <c r="K960" s="109"/>
      <c r="L960" s="109"/>
      <c r="M960" s="109"/>
      <c r="N960" s="109"/>
      <c r="O960" s="109"/>
    </row>
    <row r="961" spans="2:15" ht="11.25" customHeight="1">
      <c r="C961" s="94">
        <v>43224</v>
      </c>
      <c r="D961" s="91">
        <v>132.97824705199886</v>
      </c>
      <c r="E961" s="91">
        <v>106.79032108965163</v>
      </c>
      <c r="F961" s="95">
        <f t="shared" si="35"/>
        <v>106.79032108965163</v>
      </c>
      <c r="G961" s="115" t="str">
        <f t="shared" si="36"/>
        <v/>
      </c>
      <c r="H961" s="109"/>
      <c r="I961" s="109"/>
      <c r="J961" s="109"/>
      <c r="K961" s="109"/>
      <c r="L961" s="109"/>
      <c r="M961" s="109"/>
      <c r="N961" s="109"/>
      <c r="O961" s="109"/>
    </row>
    <row r="962" spans="2:15" ht="11.25" customHeight="1">
      <c r="C962" s="94">
        <v>43225</v>
      </c>
      <c r="D962" s="91">
        <v>121.63721203200132</v>
      </c>
      <c r="E962" s="91">
        <v>106.79032108965163</v>
      </c>
      <c r="F962" s="95">
        <f t="shared" si="35"/>
        <v>106.79032108965163</v>
      </c>
      <c r="G962" s="115" t="str">
        <f t="shared" si="36"/>
        <v/>
      </c>
      <c r="H962" s="109"/>
      <c r="I962" s="109"/>
      <c r="J962" s="109"/>
      <c r="K962" s="109"/>
      <c r="L962" s="109"/>
      <c r="M962" s="109"/>
      <c r="N962" s="109"/>
      <c r="O962" s="109"/>
    </row>
    <row r="963" spans="2:15" ht="11.25" customHeight="1">
      <c r="C963" s="94">
        <v>43226</v>
      </c>
      <c r="D963" s="91">
        <v>137.34454470200009</v>
      </c>
      <c r="E963" s="91">
        <v>106.79032108965163</v>
      </c>
      <c r="F963" s="95">
        <f t="shared" si="35"/>
        <v>106.79032108965163</v>
      </c>
      <c r="G963" s="115" t="str">
        <f t="shared" si="36"/>
        <v/>
      </c>
      <c r="H963" s="109"/>
      <c r="I963" s="109"/>
      <c r="J963" s="109"/>
      <c r="K963" s="109"/>
      <c r="L963" s="109"/>
      <c r="M963" s="109"/>
      <c r="N963" s="109"/>
      <c r="O963" s="109"/>
    </row>
    <row r="964" spans="2:15" ht="11.25" customHeight="1">
      <c r="C964" s="94">
        <v>43227</v>
      </c>
      <c r="D964" s="91">
        <v>105.71225961999892</v>
      </c>
      <c r="E964" s="91">
        <v>106.79032108965163</v>
      </c>
      <c r="F964" s="95">
        <f t="shared" si="35"/>
        <v>105.71225961999892</v>
      </c>
      <c r="G964" s="115" t="str">
        <f t="shared" si="36"/>
        <v/>
      </c>
      <c r="H964" s="109"/>
      <c r="I964" s="109"/>
      <c r="J964" s="109"/>
      <c r="K964" s="109"/>
      <c r="L964" s="109"/>
      <c r="M964" s="109"/>
      <c r="N964" s="109"/>
      <c r="O964" s="109"/>
    </row>
    <row r="965" spans="2:15" ht="11.25" customHeight="1">
      <c r="C965" s="94">
        <v>43228</v>
      </c>
      <c r="D965" s="91">
        <v>145.71779165999999</v>
      </c>
      <c r="E965" s="91">
        <v>106.79032108965163</v>
      </c>
      <c r="F965" s="95">
        <f t="shared" si="35"/>
        <v>106.79032108965163</v>
      </c>
      <c r="G965" s="115" t="str">
        <f t="shared" si="36"/>
        <v/>
      </c>
      <c r="H965" s="109"/>
      <c r="I965" s="109"/>
      <c r="J965" s="109"/>
      <c r="K965" s="109"/>
      <c r="L965" s="109"/>
      <c r="M965" s="109"/>
      <c r="N965" s="109"/>
      <c r="O965" s="109"/>
    </row>
    <row r="966" spans="2:15" ht="11.25" customHeight="1">
      <c r="C966" s="94">
        <v>43229</v>
      </c>
      <c r="D966" s="91">
        <v>132.12742509399988</v>
      </c>
      <c r="E966" s="91">
        <v>106.79032108965163</v>
      </c>
      <c r="F966" s="95">
        <f t="shared" si="35"/>
        <v>106.79032108965163</v>
      </c>
      <c r="G966" s="115" t="str">
        <f t="shared" si="36"/>
        <v/>
      </c>
      <c r="H966" s="109"/>
      <c r="I966" s="109"/>
      <c r="J966" s="109"/>
      <c r="K966" s="109"/>
      <c r="L966" s="109"/>
      <c r="M966" s="109"/>
      <c r="N966" s="109"/>
      <c r="O966" s="109"/>
    </row>
    <row r="967" spans="2:15" ht="11.25" customHeight="1">
      <c r="C967" s="94">
        <v>43230</v>
      </c>
      <c r="D967" s="91">
        <v>120.99884701200124</v>
      </c>
      <c r="E967" s="91">
        <v>106.79032108965163</v>
      </c>
      <c r="F967" s="95">
        <f t="shared" si="35"/>
        <v>106.79032108965163</v>
      </c>
      <c r="G967" s="115" t="str">
        <f t="shared" si="36"/>
        <v/>
      </c>
      <c r="H967" s="109"/>
      <c r="I967" s="109"/>
      <c r="J967" s="109"/>
      <c r="K967" s="109"/>
      <c r="L967" s="109"/>
      <c r="M967" s="109"/>
      <c r="N967" s="109"/>
      <c r="O967" s="109"/>
    </row>
    <row r="968" spans="2:15" ht="11.25" customHeight="1">
      <c r="C968" s="94">
        <v>43231</v>
      </c>
      <c r="D968" s="91">
        <v>102.25985699999903</v>
      </c>
      <c r="E968" s="91">
        <v>106.79032108965163</v>
      </c>
      <c r="F968" s="95">
        <f t="shared" si="35"/>
        <v>102.25985699999903</v>
      </c>
      <c r="G968" s="115" t="str">
        <f t="shared" si="36"/>
        <v/>
      </c>
      <c r="H968" s="109"/>
      <c r="I968" s="109"/>
      <c r="J968" s="109"/>
      <c r="K968" s="109"/>
      <c r="L968" s="109"/>
      <c r="M968" s="109"/>
      <c r="N968" s="109"/>
      <c r="O968" s="109"/>
    </row>
    <row r="969" spans="2:15" ht="11.25" customHeight="1">
      <c r="C969" s="94">
        <v>43232</v>
      </c>
      <c r="D969" s="91">
        <v>136.62566195999943</v>
      </c>
      <c r="E969" s="91">
        <v>106.79032108965163</v>
      </c>
      <c r="F969" s="95">
        <f t="shared" si="35"/>
        <v>106.79032108965163</v>
      </c>
      <c r="G969" s="115" t="str">
        <f t="shared" si="36"/>
        <v/>
      </c>
      <c r="H969" s="109"/>
      <c r="I969" s="109"/>
      <c r="J969" s="109"/>
      <c r="K969" s="109"/>
      <c r="L969" s="109"/>
      <c r="M969" s="109"/>
      <c r="N969" s="109"/>
      <c r="O969" s="109"/>
    </row>
    <row r="970" spans="2:15" ht="11.25" customHeight="1">
      <c r="C970" s="94">
        <v>43233</v>
      </c>
      <c r="D970" s="91">
        <v>128.66054245799978</v>
      </c>
      <c r="E970" s="91">
        <v>106.79032108965163</v>
      </c>
      <c r="F970" s="95">
        <f t="shared" si="35"/>
        <v>106.79032108965163</v>
      </c>
      <c r="G970" s="115" t="str">
        <f t="shared" si="36"/>
        <v/>
      </c>
      <c r="H970" s="109"/>
      <c r="I970" s="109"/>
      <c r="J970" s="109"/>
      <c r="K970" s="109"/>
      <c r="L970" s="109"/>
      <c r="M970" s="109"/>
      <c r="N970" s="109"/>
      <c r="O970" s="109"/>
    </row>
    <row r="971" spans="2:15" ht="11.25" customHeight="1">
      <c r="C971" s="94">
        <v>43234</v>
      </c>
      <c r="D971" s="91">
        <v>130.08930832800002</v>
      </c>
      <c r="E971" s="91">
        <v>106.79032108965163</v>
      </c>
      <c r="F971" s="95">
        <f t="shared" si="35"/>
        <v>106.79032108965163</v>
      </c>
      <c r="G971" s="115" t="str">
        <f t="shared" si="36"/>
        <v/>
      </c>
      <c r="H971" s="109"/>
      <c r="I971" s="109"/>
      <c r="J971" s="109"/>
      <c r="K971" s="109"/>
      <c r="L971" s="109"/>
      <c r="M971" s="109"/>
      <c r="N971" s="109"/>
      <c r="O971" s="109"/>
    </row>
    <row r="972" spans="2:15" ht="11.25" customHeight="1">
      <c r="B972" s="54" t="s">
        <v>22</v>
      </c>
      <c r="C972" s="94">
        <v>43235</v>
      </c>
      <c r="D972" s="91">
        <v>99.303679692001751</v>
      </c>
      <c r="E972" s="91">
        <v>106.79032108965163</v>
      </c>
      <c r="F972" s="95">
        <f t="shared" si="35"/>
        <v>99.303679692001751</v>
      </c>
      <c r="G972" s="115" t="str">
        <f t="shared" si="36"/>
        <v/>
      </c>
      <c r="H972" s="109"/>
      <c r="I972" s="109"/>
      <c r="J972" s="109"/>
      <c r="K972" s="109"/>
      <c r="L972" s="109"/>
      <c r="M972" s="109"/>
      <c r="N972" s="109"/>
      <c r="O972" s="109"/>
    </row>
    <row r="973" spans="2:15" ht="11.25" customHeight="1">
      <c r="C973" s="94">
        <v>43236</v>
      </c>
      <c r="D973" s="91">
        <v>88.95340967199833</v>
      </c>
      <c r="E973" s="91">
        <v>106.79032108965163</v>
      </c>
      <c r="F973" s="95">
        <f t="shared" si="35"/>
        <v>88.95340967199833</v>
      </c>
      <c r="G973" s="115" t="str">
        <f t="shared" si="36"/>
        <v/>
      </c>
      <c r="H973" s="109"/>
      <c r="I973" s="109"/>
      <c r="J973" s="109"/>
      <c r="K973" s="109"/>
      <c r="L973" s="109"/>
      <c r="M973" s="109"/>
      <c r="N973" s="109"/>
      <c r="O973" s="109"/>
    </row>
    <row r="974" spans="2:15" ht="11.25" customHeight="1">
      <c r="C974" s="94">
        <v>43237</v>
      </c>
      <c r="D974" s="91">
        <v>87.102957502001004</v>
      </c>
      <c r="E974" s="91">
        <v>106.79032108965163</v>
      </c>
      <c r="F974" s="95">
        <f t="shared" si="35"/>
        <v>87.102957502001004</v>
      </c>
      <c r="G974" s="115" t="str">
        <f t="shared" si="36"/>
        <v/>
      </c>
      <c r="H974" s="109"/>
      <c r="I974" s="109"/>
      <c r="J974" s="109"/>
      <c r="K974" s="109"/>
      <c r="L974" s="109"/>
      <c r="M974" s="109"/>
      <c r="N974" s="109"/>
      <c r="O974" s="109"/>
    </row>
    <row r="975" spans="2:15" ht="11.25" customHeight="1">
      <c r="C975" s="94">
        <v>43238</v>
      </c>
      <c r="D975" s="91">
        <v>84.90524368799916</v>
      </c>
      <c r="E975" s="91">
        <v>106.79032108965163</v>
      </c>
      <c r="F975" s="95">
        <f t="shared" si="35"/>
        <v>84.90524368799916</v>
      </c>
      <c r="G975" s="115" t="str">
        <f t="shared" si="36"/>
        <v/>
      </c>
      <c r="H975" s="109"/>
      <c r="I975" s="109"/>
      <c r="J975" s="109"/>
      <c r="K975" s="109"/>
      <c r="L975" s="109"/>
      <c r="M975" s="109"/>
      <c r="N975" s="109"/>
      <c r="O975" s="109"/>
    </row>
    <row r="976" spans="2:15" ht="11.25" customHeight="1">
      <c r="C976" s="94">
        <v>43239</v>
      </c>
      <c r="D976" s="91">
        <v>106.68403058400047</v>
      </c>
      <c r="E976" s="91">
        <v>106.79032108965163</v>
      </c>
      <c r="F976" s="95">
        <f t="shared" si="35"/>
        <v>106.68403058400047</v>
      </c>
      <c r="G976" s="115" t="str">
        <f t="shared" si="36"/>
        <v/>
      </c>
      <c r="H976" s="109"/>
      <c r="I976" s="109"/>
      <c r="J976" s="109"/>
      <c r="K976" s="109"/>
      <c r="L976" s="109"/>
      <c r="M976" s="109"/>
      <c r="N976" s="109"/>
      <c r="O976" s="109"/>
    </row>
    <row r="977" spans="3:15" ht="11.25" customHeight="1">
      <c r="C977" s="94">
        <v>43240</v>
      </c>
      <c r="D977" s="91">
        <v>94.50606752400013</v>
      </c>
      <c r="E977" s="91">
        <v>106.79032108965163</v>
      </c>
      <c r="F977" s="95">
        <f t="shared" si="35"/>
        <v>94.50606752400013</v>
      </c>
      <c r="G977" s="115" t="str">
        <f t="shared" si="36"/>
        <v/>
      </c>
      <c r="H977" s="109"/>
      <c r="I977" s="109"/>
      <c r="J977" s="109"/>
      <c r="K977" s="109"/>
      <c r="L977" s="109"/>
      <c r="M977" s="109"/>
      <c r="N977" s="109"/>
      <c r="O977" s="109"/>
    </row>
    <row r="978" spans="3:15" ht="11.25" customHeight="1">
      <c r="C978" s="94">
        <v>43241</v>
      </c>
      <c r="D978" s="91">
        <v>111.65829537600005</v>
      </c>
      <c r="E978" s="91">
        <v>106.79032108965163</v>
      </c>
      <c r="F978" s="95">
        <f t="shared" si="35"/>
        <v>106.79032108965163</v>
      </c>
      <c r="G978" s="115" t="str">
        <f t="shared" si="36"/>
        <v/>
      </c>
      <c r="H978" s="109"/>
      <c r="I978" s="109"/>
      <c r="J978" s="109"/>
      <c r="K978" s="109"/>
      <c r="L978" s="109"/>
      <c r="M978" s="109"/>
      <c r="N978" s="109"/>
      <c r="O978" s="109"/>
    </row>
    <row r="979" spans="3:15" ht="11.25" customHeight="1">
      <c r="C979" s="94">
        <v>43242</v>
      </c>
      <c r="D979" s="91">
        <v>106.2375112060008</v>
      </c>
      <c r="E979" s="91">
        <v>106.79032108965163</v>
      </c>
      <c r="F979" s="95">
        <f t="shared" si="35"/>
        <v>106.2375112060008</v>
      </c>
      <c r="G979" s="115" t="str">
        <f t="shared" si="36"/>
        <v/>
      </c>
      <c r="H979" s="109"/>
      <c r="I979" s="109"/>
      <c r="J979" s="109"/>
      <c r="K979" s="109"/>
      <c r="L979" s="109"/>
      <c r="M979" s="109"/>
      <c r="N979" s="109"/>
      <c r="O979" s="109"/>
    </row>
    <row r="980" spans="3:15" ht="11.25" customHeight="1">
      <c r="C980" s="94">
        <v>43243</v>
      </c>
      <c r="D980" s="91">
        <v>88.031645835999271</v>
      </c>
      <c r="E980" s="91">
        <v>106.79032108965163</v>
      </c>
      <c r="F980" s="95">
        <f t="shared" si="35"/>
        <v>88.031645835999271</v>
      </c>
      <c r="G980" s="115" t="str">
        <f t="shared" si="36"/>
        <v/>
      </c>
      <c r="H980" s="109"/>
      <c r="I980" s="109"/>
      <c r="J980" s="109"/>
      <c r="K980" s="109"/>
      <c r="L980" s="109"/>
      <c r="M980" s="109"/>
      <c r="N980" s="109"/>
      <c r="O980" s="109"/>
    </row>
    <row r="981" spans="3:15" ht="11.25" customHeight="1">
      <c r="C981" s="94">
        <v>43244</v>
      </c>
      <c r="D981" s="91">
        <v>114.12441026600068</v>
      </c>
      <c r="E981" s="91">
        <v>106.79032108965163</v>
      </c>
      <c r="F981" s="95">
        <f t="shared" si="35"/>
        <v>106.79032108965163</v>
      </c>
      <c r="G981" s="115" t="str">
        <f t="shared" si="36"/>
        <v/>
      </c>
      <c r="H981" s="109"/>
      <c r="I981" s="109"/>
      <c r="J981" s="109"/>
      <c r="K981" s="109"/>
      <c r="L981" s="109"/>
      <c r="M981" s="109"/>
      <c r="N981" s="109"/>
      <c r="O981" s="109"/>
    </row>
    <row r="982" spans="3:15" ht="11.25" customHeight="1">
      <c r="C982" s="94">
        <v>43245</v>
      </c>
      <c r="D982" s="91">
        <v>107.27422800799881</v>
      </c>
      <c r="E982" s="91">
        <v>106.79032108965163</v>
      </c>
      <c r="F982" s="95">
        <f t="shared" si="35"/>
        <v>106.79032108965163</v>
      </c>
      <c r="G982" s="115" t="str">
        <f t="shared" si="36"/>
        <v/>
      </c>
      <c r="H982" s="109"/>
      <c r="I982" s="109"/>
      <c r="J982" s="109"/>
      <c r="K982" s="109"/>
      <c r="L982" s="109"/>
      <c r="M982" s="109"/>
      <c r="N982" s="109"/>
      <c r="O982" s="109"/>
    </row>
    <row r="983" spans="3:15" ht="11.25" customHeight="1">
      <c r="C983" s="94">
        <v>43246</v>
      </c>
      <c r="D983" s="91">
        <v>136.31577750000025</v>
      </c>
      <c r="E983" s="91">
        <v>106.79032108965163</v>
      </c>
      <c r="F983" s="95">
        <f t="shared" si="35"/>
        <v>106.79032108965163</v>
      </c>
      <c r="G983" s="115" t="str">
        <f t="shared" si="36"/>
        <v/>
      </c>
      <c r="H983" s="109"/>
      <c r="I983" s="109"/>
      <c r="J983" s="109"/>
      <c r="K983" s="109"/>
      <c r="L983" s="109"/>
      <c r="M983" s="109"/>
      <c r="N983" s="109"/>
      <c r="O983" s="109"/>
    </row>
    <row r="984" spans="3:15" ht="11.25" customHeight="1">
      <c r="C984" s="94">
        <v>43247</v>
      </c>
      <c r="D984" s="91">
        <v>113.51445925200046</v>
      </c>
      <c r="E984" s="91">
        <v>106.79032108965163</v>
      </c>
      <c r="F984" s="95">
        <f t="shared" si="35"/>
        <v>106.79032108965163</v>
      </c>
      <c r="G984" s="115" t="str">
        <f t="shared" si="36"/>
        <v/>
      </c>
      <c r="H984" s="109"/>
      <c r="I984" s="109"/>
      <c r="J984" s="109"/>
      <c r="K984" s="109"/>
      <c r="L984" s="109"/>
      <c r="M984" s="109"/>
      <c r="N984" s="109"/>
      <c r="O984" s="109"/>
    </row>
    <row r="985" spans="3:15" ht="11.25" customHeight="1">
      <c r="C985" s="94">
        <v>43248</v>
      </c>
      <c r="D985" s="91">
        <v>133.85437754600059</v>
      </c>
      <c r="E985" s="91">
        <v>106.79032108965163</v>
      </c>
      <c r="F985" s="95">
        <f t="shared" si="35"/>
        <v>106.79032108965163</v>
      </c>
      <c r="G985" s="115" t="str">
        <f t="shared" si="36"/>
        <v/>
      </c>
      <c r="H985" s="109"/>
      <c r="I985" s="109"/>
      <c r="J985" s="109"/>
      <c r="K985" s="109"/>
      <c r="L985" s="109"/>
      <c r="M985" s="109"/>
      <c r="N985" s="109"/>
      <c r="O985" s="109"/>
    </row>
    <row r="986" spans="3:15" ht="11.25" customHeight="1">
      <c r="C986" s="94">
        <v>43249</v>
      </c>
      <c r="D986" s="91">
        <v>196.8115773079987</v>
      </c>
      <c r="E986" s="91">
        <v>106.79032108965163</v>
      </c>
      <c r="F986" s="95">
        <f t="shared" si="35"/>
        <v>106.79032108965163</v>
      </c>
      <c r="G986" s="115" t="str">
        <f t="shared" si="36"/>
        <v/>
      </c>
      <c r="H986" s="109"/>
      <c r="I986" s="109"/>
      <c r="J986" s="109"/>
      <c r="K986" s="109"/>
      <c r="L986" s="109"/>
      <c r="M986" s="109"/>
      <c r="N986" s="109"/>
      <c r="O986" s="109"/>
    </row>
    <row r="987" spans="3:15" ht="11.25" customHeight="1">
      <c r="C987" s="94">
        <v>43250</v>
      </c>
      <c r="D987" s="91">
        <v>102.41424729200045</v>
      </c>
      <c r="E987" s="91">
        <v>106.79032108965163</v>
      </c>
      <c r="F987" s="95">
        <f t="shared" si="35"/>
        <v>102.41424729200045</v>
      </c>
      <c r="G987" s="115" t="str">
        <f t="shared" si="36"/>
        <v/>
      </c>
      <c r="H987" s="109"/>
      <c r="I987" s="109"/>
      <c r="J987" s="109"/>
      <c r="K987" s="109"/>
      <c r="L987" s="109"/>
      <c r="M987" s="109"/>
      <c r="N987" s="109"/>
      <c r="O987" s="109"/>
    </row>
    <row r="988" spans="3:15" ht="11.25" customHeight="1">
      <c r="C988" s="94">
        <v>43251</v>
      </c>
      <c r="D988" s="91">
        <v>135.24416343399946</v>
      </c>
      <c r="E988" s="91">
        <v>106.79032108965163</v>
      </c>
      <c r="F988" s="95">
        <f t="shared" si="35"/>
        <v>106.79032108965163</v>
      </c>
      <c r="G988" s="115" t="str">
        <f t="shared" si="36"/>
        <v/>
      </c>
      <c r="H988" s="109"/>
      <c r="I988" s="109"/>
      <c r="J988" s="109"/>
      <c r="K988" s="109"/>
      <c r="L988" s="109"/>
      <c r="M988" s="109"/>
      <c r="N988" s="109"/>
      <c r="O988" s="109"/>
    </row>
    <row r="989" spans="3:15" ht="11.25" customHeight="1">
      <c r="C989" s="94">
        <v>43252</v>
      </c>
      <c r="D989" s="91">
        <v>133.53712503799977</v>
      </c>
      <c r="E989" s="91">
        <v>64.364342968573325</v>
      </c>
      <c r="F989" s="95">
        <f t="shared" si="35"/>
        <v>64.364342968573325</v>
      </c>
      <c r="G989" s="115" t="str">
        <f t="shared" si="36"/>
        <v/>
      </c>
      <c r="H989" s="109"/>
      <c r="I989" s="109"/>
      <c r="J989" s="109"/>
      <c r="K989" s="109"/>
      <c r="L989" s="109"/>
      <c r="M989" s="109"/>
      <c r="N989" s="109"/>
      <c r="O989" s="109"/>
    </row>
    <row r="990" spans="3:15" ht="11.25" customHeight="1">
      <c r="C990" s="94">
        <v>43253</v>
      </c>
      <c r="D990" s="91">
        <v>110.29734557600038</v>
      </c>
      <c r="E990" s="91">
        <v>64.364342968573325</v>
      </c>
      <c r="F990" s="95">
        <f t="shared" si="35"/>
        <v>64.364342968573325</v>
      </c>
      <c r="G990" s="115" t="str">
        <f t="shared" si="36"/>
        <v/>
      </c>
      <c r="H990" s="109"/>
      <c r="I990" s="109"/>
      <c r="J990" s="109"/>
      <c r="K990" s="109"/>
      <c r="L990" s="109"/>
      <c r="M990" s="109"/>
      <c r="N990" s="109"/>
      <c r="O990" s="109"/>
    </row>
    <row r="991" spans="3:15" ht="11.25" customHeight="1">
      <c r="C991" s="94">
        <v>43254</v>
      </c>
      <c r="D991" s="91">
        <v>133.33009142200038</v>
      </c>
      <c r="E991" s="91">
        <v>64.364342968573325</v>
      </c>
      <c r="F991" s="95">
        <f t="shared" si="35"/>
        <v>64.364342968573325</v>
      </c>
      <c r="G991" s="115" t="str">
        <f t="shared" si="36"/>
        <v/>
      </c>
      <c r="H991" s="109"/>
      <c r="I991" s="109"/>
      <c r="J991" s="109"/>
      <c r="K991" s="109"/>
      <c r="L991" s="109"/>
      <c r="M991" s="109"/>
      <c r="N991" s="109"/>
      <c r="O991" s="109"/>
    </row>
    <row r="992" spans="3:15" ht="11.25" customHeight="1">
      <c r="C992" s="94">
        <v>43255</v>
      </c>
      <c r="D992" s="91">
        <v>125.34429112600037</v>
      </c>
      <c r="E992" s="91">
        <v>64.364342968573325</v>
      </c>
      <c r="F992" s="95">
        <f t="shared" si="35"/>
        <v>64.364342968573325</v>
      </c>
      <c r="G992" s="115" t="str">
        <f t="shared" si="36"/>
        <v/>
      </c>
      <c r="H992" s="109"/>
      <c r="I992" s="109"/>
      <c r="J992" s="109"/>
      <c r="K992" s="109"/>
      <c r="L992" s="109"/>
      <c r="M992" s="109"/>
      <c r="N992" s="109"/>
      <c r="O992" s="109"/>
    </row>
    <row r="993" spans="2:15" ht="11.25" customHeight="1">
      <c r="C993" s="94">
        <v>43256</v>
      </c>
      <c r="D993" s="91">
        <v>108.44983464799874</v>
      </c>
      <c r="E993" s="91">
        <v>64.364342968573325</v>
      </c>
      <c r="F993" s="95">
        <f t="shared" si="35"/>
        <v>64.364342968573325</v>
      </c>
      <c r="G993" s="115" t="str">
        <f t="shared" si="36"/>
        <v/>
      </c>
      <c r="H993" s="109"/>
      <c r="I993" s="109"/>
      <c r="J993" s="109"/>
      <c r="K993" s="109"/>
      <c r="L993" s="109"/>
      <c r="M993" s="109"/>
      <c r="N993" s="109"/>
      <c r="O993" s="109"/>
    </row>
    <row r="994" spans="2:15" ht="11.25" customHeight="1">
      <c r="C994" s="94">
        <v>43257</v>
      </c>
      <c r="D994" s="91">
        <v>152.26290827200128</v>
      </c>
      <c r="E994" s="91">
        <v>64.364342968573325</v>
      </c>
      <c r="F994" s="95">
        <f t="shared" si="35"/>
        <v>64.364342968573325</v>
      </c>
      <c r="G994" s="115" t="str">
        <f t="shared" si="36"/>
        <v/>
      </c>
      <c r="H994" s="109"/>
      <c r="I994" s="109"/>
      <c r="J994" s="109"/>
      <c r="K994" s="109"/>
      <c r="L994" s="109"/>
      <c r="M994" s="109"/>
      <c r="N994" s="109"/>
      <c r="O994" s="109"/>
    </row>
    <row r="995" spans="2:15" ht="11.25" customHeight="1">
      <c r="C995" s="94">
        <v>43258</v>
      </c>
      <c r="D995" s="91">
        <v>122.53201015199907</v>
      </c>
      <c r="E995" s="91">
        <v>64.364342968573325</v>
      </c>
      <c r="F995" s="95">
        <f t="shared" si="35"/>
        <v>64.364342968573325</v>
      </c>
      <c r="G995" s="115" t="str">
        <f t="shared" si="36"/>
        <v/>
      </c>
      <c r="H995" s="109"/>
      <c r="I995" s="109"/>
      <c r="J995" s="109"/>
      <c r="K995" s="109"/>
      <c r="L995" s="109"/>
      <c r="M995" s="109"/>
      <c r="N995" s="109"/>
      <c r="O995" s="109"/>
    </row>
    <row r="996" spans="2:15" ht="11.25" customHeight="1">
      <c r="C996" s="94">
        <v>43259</v>
      </c>
      <c r="D996" s="91">
        <v>155.96860897000076</v>
      </c>
      <c r="E996" s="91">
        <v>64.364342968573325</v>
      </c>
      <c r="F996" s="95">
        <f t="shared" si="35"/>
        <v>64.364342968573325</v>
      </c>
      <c r="G996" s="115" t="str">
        <f t="shared" si="36"/>
        <v/>
      </c>
      <c r="H996" s="109"/>
      <c r="I996" s="109"/>
      <c r="J996" s="109"/>
      <c r="K996" s="109"/>
      <c r="L996" s="109"/>
      <c r="M996" s="109"/>
      <c r="N996" s="109"/>
      <c r="O996" s="109"/>
    </row>
    <row r="997" spans="2:15" ht="11.25" customHeight="1">
      <c r="C997" s="94">
        <v>43260</v>
      </c>
      <c r="D997" s="91">
        <v>156.70038058999921</v>
      </c>
      <c r="E997" s="91">
        <v>64.364342968573325</v>
      </c>
      <c r="F997" s="95">
        <f t="shared" si="35"/>
        <v>64.364342968573325</v>
      </c>
      <c r="G997" s="115" t="str">
        <f t="shared" si="36"/>
        <v/>
      </c>
      <c r="H997" s="109"/>
      <c r="I997" s="109"/>
      <c r="J997" s="109"/>
      <c r="K997" s="109"/>
      <c r="L997" s="109"/>
      <c r="M997" s="109"/>
      <c r="N997" s="109"/>
      <c r="O997" s="109"/>
    </row>
    <row r="998" spans="2:15" ht="11.25" customHeight="1">
      <c r="C998" s="94">
        <v>43261</v>
      </c>
      <c r="D998" s="91">
        <v>160.59838424999964</v>
      </c>
      <c r="E998" s="91">
        <v>64.364342968573325</v>
      </c>
      <c r="F998" s="95">
        <f t="shared" si="35"/>
        <v>64.364342968573325</v>
      </c>
      <c r="G998" s="115" t="str">
        <f t="shared" si="36"/>
        <v/>
      </c>
      <c r="H998" s="109"/>
      <c r="I998" s="109"/>
      <c r="J998" s="109"/>
      <c r="K998" s="109"/>
      <c r="L998" s="109"/>
      <c r="M998" s="109"/>
      <c r="N998" s="109"/>
      <c r="O998" s="109"/>
    </row>
    <row r="999" spans="2:15" ht="11.25" customHeight="1">
      <c r="C999" s="94">
        <v>43262</v>
      </c>
      <c r="D999" s="91">
        <v>172.36232985200098</v>
      </c>
      <c r="E999" s="91">
        <v>64.364342968573325</v>
      </c>
      <c r="F999" s="95">
        <f t="shared" si="35"/>
        <v>64.364342968573325</v>
      </c>
      <c r="G999" s="115" t="str">
        <f t="shared" si="36"/>
        <v/>
      </c>
      <c r="H999" s="109"/>
      <c r="I999" s="109"/>
      <c r="J999" s="109"/>
      <c r="K999" s="109"/>
      <c r="L999" s="109"/>
      <c r="M999" s="109"/>
      <c r="N999" s="109"/>
      <c r="O999" s="109"/>
    </row>
    <row r="1000" spans="2:15" ht="11.25" customHeight="1">
      <c r="C1000" s="94">
        <v>43263</v>
      </c>
      <c r="D1000" s="91">
        <v>141.86062300799989</v>
      </c>
      <c r="E1000" s="91">
        <v>64.364342968573325</v>
      </c>
      <c r="F1000" s="95">
        <f t="shared" si="35"/>
        <v>64.364342968573325</v>
      </c>
      <c r="G1000" s="115" t="str">
        <f t="shared" si="36"/>
        <v/>
      </c>
      <c r="H1000" s="109"/>
      <c r="I1000" s="109"/>
      <c r="J1000" s="109"/>
      <c r="K1000" s="109"/>
      <c r="L1000" s="109"/>
      <c r="M1000" s="109"/>
      <c r="N1000" s="109"/>
      <c r="O1000" s="109"/>
    </row>
    <row r="1001" spans="2:15" ht="11.25" customHeight="1">
      <c r="C1001" s="94">
        <v>43264</v>
      </c>
      <c r="D1001" s="91">
        <v>134.30981026200041</v>
      </c>
      <c r="E1001" s="91">
        <v>64.364342968573325</v>
      </c>
      <c r="F1001" s="95">
        <f t="shared" si="35"/>
        <v>64.364342968573325</v>
      </c>
      <c r="G1001" s="115" t="str">
        <f t="shared" si="36"/>
        <v/>
      </c>
      <c r="H1001" s="109"/>
      <c r="I1001" s="109"/>
      <c r="J1001" s="109"/>
      <c r="K1001" s="109"/>
      <c r="L1001" s="109"/>
      <c r="M1001" s="109"/>
      <c r="N1001" s="109"/>
      <c r="O1001" s="109"/>
    </row>
    <row r="1002" spans="2:15" ht="11.25" customHeight="1">
      <c r="C1002" s="94">
        <v>43265</v>
      </c>
      <c r="D1002" s="91">
        <v>154.84686982799877</v>
      </c>
      <c r="E1002" s="91">
        <v>64.364342968573325</v>
      </c>
      <c r="F1002" s="95">
        <f t="shared" si="35"/>
        <v>64.364342968573325</v>
      </c>
      <c r="G1002" s="115" t="str">
        <f t="shared" si="36"/>
        <v/>
      </c>
      <c r="H1002" s="109"/>
      <c r="I1002" s="109"/>
      <c r="J1002" s="109"/>
      <c r="K1002" s="109"/>
      <c r="L1002" s="109"/>
      <c r="M1002" s="109"/>
      <c r="N1002" s="109"/>
      <c r="O1002" s="109"/>
    </row>
    <row r="1003" spans="2:15" ht="11.25" customHeight="1">
      <c r="B1003" s="54" t="s">
        <v>24</v>
      </c>
      <c r="C1003" s="94">
        <v>43266</v>
      </c>
      <c r="D1003" s="91">
        <v>126.11994040400162</v>
      </c>
      <c r="E1003" s="91">
        <v>64.364342968573325</v>
      </c>
      <c r="F1003" s="95">
        <f t="shared" ref="F1003:F1066" si="37">IF(D1003&gt;E1003,E1003,D1003)</f>
        <v>64.364342968573325</v>
      </c>
      <c r="G1003" s="115" t="str">
        <f t="shared" ref="G1003:G1066" si="38">IF(C1003=DATE(YEAR(C1003),12,31),600,"")</f>
        <v/>
      </c>
      <c r="H1003" s="109"/>
      <c r="I1003" s="109"/>
      <c r="J1003" s="109"/>
      <c r="K1003" s="109"/>
      <c r="L1003" s="109"/>
      <c r="M1003" s="109"/>
      <c r="N1003" s="109"/>
      <c r="O1003" s="109"/>
    </row>
    <row r="1004" spans="2:15" ht="11.25" customHeight="1">
      <c r="C1004" s="94">
        <v>43267</v>
      </c>
      <c r="D1004" s="91">
        <v>134.16614112799948</v>
      </c>
      <c r="E1004" s="91">
        <v>64.364342968573325</v>
      </c>
      <c r="F1004" s="95">
        <f t="shared" si="37"/>
        <v>64.364342968573325</v>
      </c>
      <c r="G1004" s="115" t="str">
        <f t="shared" si="38"/>
        <v/>
      </c>
      <c r="H1004" s="109"/>
      <c r="I1004" s="109"/>
      <c r="J1004" s="109"/>
      <c r="K1004" s="109"/>
      <c r="L1004" s="109"/>
      <c r="M1004" s="109"/>
      <c r="N1004" s="109"/>
      <c r="O1004" s="109"/>
    </row>
    <row r="1005" spans="2:15" ht="11.25" customHeight="1">
      <c r="C1005" s="94">
        <v>43268</v>
      </c>
      <c r="D1005" s="91">
        <v>101.77368865599892</v>
      </c>
      <c r="E1005" s="91">
        <v>64.364342968573325</v>
      </c>
      <c r="F1005" s="95">
        <f t="shared" si="37"/>
        <v>64.364342968573325</v>
      </c>
      <c r="G1005" s="115" t="str">
        <f t="shared" si="38"/>
        <v/>
      </c>
      <c r="H1005" s="109"/>
      <c r="I1005" s="109"/>
      <c r="J1005" s="109"/>
      <c r="K1005" s="109"/>
      <c r="L1005" s="109"/>
      <c r="M1005" s="109"/>
      <c r="N1005" s="109"/>
      <c r="O1005" s="109"/>
    </row>
    <row r="1006" spans="2:15" ht="11.25" customHeight="1">
      <c r="C1006" s="94">
        <v>43269</v>
      </c>
      <c r="D1006" s="91">
        <v>131.88725680799996</v>
      </c>
      <c r="E1006" s="91">
        <v>64.364342968573325</v>
      </c>
      <c r="F1006" s="95">
        <f t="shared" si="37"/>
        <v>64.364342968573325</v>
      </c>
      <c r="G1006" s="115" t="str">
        <f t="shared" si="38"/>
        <v/>
      </c>
      <c r="H1006" s="109"/>
      <c r="I1006" s="109"/>
      <c r="J1006" s="109"/>
      <c r="K1006" s="109"/>
      <c r="L1006" s="109"/>
      <c r="M1006" s="109"/>
      <c r="N1006" s="109"/>
      <c r="O1006" s="109"/>
    </row>
    <row r="1007" spans="2:15" ht="11.25" customHeight="1">
      <c r="C1007" s="94">
        <v>43270</v>
      </c>
      <c r="D1007" s="91">
        <v>94.370074128000383</v>
      </c>
      <c r="E1007" s="91">
        <v>64.364342968573325</v>
      </c>
      <c r="F1007" s="95">
        <f t="shared" si="37"/>
        <v>64.364342968573325</v>
      </c>
      <c r="G1007" s="115" t="str">
        <f t="shared" si="38"/>
        <v/>
      </c>
      <c r="H1007" s="109"/>
      <c r="I1007" s="109"/>
      <c r="J1007" s="109"/>
      <c r="K1007" s="109"/>
      <c r="L1007" s="109"/>
      <c r="M1007" s="109"/>
      <c r="N1007" s="109"/>
      <c r="O1007" s="109"/>
    </row>
    <row r="1008" spans="2:15" ht="11.25" customHeight="1">
      <c r="C1008" s="94">
        <v>43271</v>
      </c>
      <c r="D1008" s="91">
        <v>98.643268891999753</v>
      </c>
      <c r="E1008" s="91">
        <v>64.364342968573325</v>
      </c>
      <c r="F1008" s="95">
        <f t="shared" si="37"/>
        <v>64.364342968573325</v>
      </c>
      <c r="G1008" s="115" t="str">
        <f t="shared" si="38"/>
        <v/>
      </c>
      <c r="H1008" s="109"/>
      <c r="I1008" s="109"/>
      <c r="J1008" s="109"/>
      <c r="K1008" s="109"/>
      <c r="L1008" s="109"/>
      <c r="M1008" s="109"/>
      <c r="N1008" s="109"/>
      <c r="O1008" s="109"/>
    </row>
    <row r="1009" spans="3:15" ht="11.25" customHeight="1">
      <c r="C1009" s="94">
        <v>43272</v>
      </c>
      <c r="D1009" s="91">
        <v>94.469394864000989</v>
      </c>
      <c r="E1009" s="91">
        <v>64.364342968573325</v>
      </c>
      <c r="F1009" s="95">
        <f t="shared" si="37"/>
        <v>64.364342968573325</v>
      </c>
      <c r="G1009" s="115" t="str">
        <f t="shared" si="38"/>
        <v/>
      </c>
      <c r="H1009" s="109"/>
      <c r="I1009" s="109"/>
      <c r="J1009" s="109"/>
      <c r="K1009" s="109"/>
      <c r="L1009" s="109"/>
      <c r="M1009" s="109"/>
      <c r="N1009" s="109"/>
      <c r="O1009" s="109"/>
    </row>
    <row r="1010" spans="3:15" ht="11.25" customHeight="1">
      <c r="C1010" s="94">
        <v>43273</v>
      </c>
      <c r="D1010" s="91">
        <v>97.863587735998834</v>
      </c>
      <c r="E1010" s="91">
        <v>64.364342968573325</v>
      </c>
      <c r="F1010" s="95">
        <f t="shared" si="37"/>
        <v>64.364342968573325</v>
      </c>
      <c r="G1010" s="115" t="str">
        <f t="shared" si="38"/>
        <v/>
      </c>
      <c r="H1010" s="109"/>
      <c r="I1010" s="109"/>
      <c r="J1010" s="109"/>
      <c r="K1010" s="109"/>
      <c r="L1010" s="109"/>
      <c r="M1010" s="109"/>
      <c r="N1010" s="109"/>
      <c r="O1010" s="109"/>
    </row>
    <row r="1011" spans="3:15" ht="11.25" customHeight="1">
      <c r="C1011" s="94">
        <v>43274</v>
      </c>
      <c r="D1011" s="91">
        <v>70.112905008001448</v>
      </c>
      <c r="E1011" s="91">
        <v>64.364342968573325</v>
      </c>
      <c r="F1011" s="95">
        <f t="shared" si="37"/>
        <v>64.364342968573325</v>
      </c>
      <c r="G1011" s="115" t="str">
        <f t="shared" si="38"/>
        <v/>
      </c>
      <c r="H1011" s="109"/>
      <c r="I1011" s="109"/>
      <c r="J1011" s="109"/>
      <c r="K1011" s="109"/>
      <c r="L1011" s="109"/>
      <c r="M1011" s="109"/>
      <c r="N1011" s="109"/>
      <c r="O1011" s="109"/>
    </row>
    <row r="1012" spans="3:15" ht="11.25" customHeight="1">
      <c r="C1012" s="94">
        <v>43275</v>
      </c>
      <c r="D1012" s="91">
        <v>80.629059501998753</v>
      </c>
      <c r="E1012" s="91">
        <v>64.364342968573325</v>
      </c>
      <c r="F1012" s="95">
        <f t="shared" si="37"/>
        <v>64.364342968573325</v>
      </c>
      <c r="G1012" s="115" t="str">
        <f t="shared" si="38"/>
        <v/>
      </c>
      <c r="H1012" s="109"/>
      <c r="I1012" s="109"/>
      <c r="J1012" s="109"/>
      <c r="K1012" s="109"/>
      <c r="L1012" s="109"/>
      <c r="M1012" s="109"/>
      <c r="N1012" s="109"/>
      <c r="O1012" s="109"/>
    </row>
    <row r="1013" spans="3:15" ht="11.25" customHeight="1">
      <c r="C1013" s="94">
        <v>43276</v>
      </c>
      <c r="D1013" s="91">
        <v>99.260723599999821</v>
      </c>
      <c r="E1013" s="91">
        <v>64.364342968573325</v>
      </c>
      <c r="F1013" s="95">
        <f t="shared" si="37"/>
        <v>64.364342968573325</v>
      </c>
      <c r="G1013" s="115" t="str">
        <f t="shared" si="38"/>
        <v/>
      </c>
      <c r="H1013" s="109"/>
      <c r="I1013" s="109"/>
      <c r="J1013" s="109"/>
      <c r="K1013" s="109"/>
      <c r="L1013" s="109"/>
      <c r="M1013" s="109"/>
      <c r="N1013" s="109"/>
      <c r="O1013" s="109"/>
    </row>
    <row r="1014" spans="3:15" ht="11.25" customHeight="1">
      <c r="C1014" s="94">
        <v>43277</v>
      </c>
      <c r="D1014" s="91">
        <v>80.488984246000967</v>
      </c>
      <c r="E1014" s="91">
        <v>64.364342968573325</v>
      </c>
      <c r="F1014" s="95">
        <f t="shared" si="37"/>
        <v>64.364342968573325</v>
      </c>
      <c r="G1014" s="115" t="str">
        <f t="shared" si="38"/>
        <v/>
      </c>
      <c r="H1014" s="109"/>
      <c r="I1014" s="109"/>
      <c r="J1014" s="109"/>
      <c r="K1014" s="109"/>
      <c r="L1014" s="109"/>
      <c r="M1014" s="109"/>
      <c r="N1014" s="109"/>
      <c r="O1014" s="109"/>
    </row>
    <row r="1015" spans="3:15" ht="11.25" customHeight="1">
      <c r="C1015" s="94">
        <v>43278</v>
      </c>
      <c r="D1015" s="91">
        <v>70.639832656000195</v>
      </c>
      <c r="E1015" s="91">
        <v>64.364342968573325</v>
      </c>
      <c r="F1015" s="95">
        <f t="shared" si="37"/>
        <v>64.364342968573325</v>
      </c>
      <c r="G1015" s="115" t="str">
        <f t="shared" si="38"/>
        <v/>
      </c>
      <c r="H1015" s="109"/>
      <c r="I1015" s="109"/>
      <c r="J1015" s="109"/>
      <c r="K1015" s="109"/>
      <c r="L1015" s="109"/>
      <c r="M1015" s="109"/>
      <c r="N1015" s="109"/>
      <c r="O1015" s="109"/>
    </row>
    <row r="1016" spans="3:15" ht="11.25" customHeight="1">
      <c r="C1016" s="94">
        <v>43279</v>
      </c>
      <c r="D1016" s="91">
        <v>76.723105204000333</v>
      </c>
      <c r="E1016" s="91">
        <v>64.364342968573325</v>
      </c>
      <c r="F1016" s="95">
        <f t="shared" si="37"/>
        <v>64.364342968573325</v>
      </c>
      <c r="G1016" s="115" t="str">
        <f t="shared" si="38"/>
        <v/>
      </c>
      <c r="H1016" s="109"/>
      <c r="I1016" s="109"/>
      <c r="J1016" s="109"/>
      <c r="K1016" s="109"/>
      <c r="L1016" s="109"/>
      <c r="M1016" s="109"/>
      <c r="N1016" s="109"/>
      <c r="O1016" s="109"/>
    </row>
    <row r="1017" spans="3:15" ht="11.25" customHeight="1">
      <c r="C1017" s="94">
        <v>43280</v>
      </c>
      <c r="D1017" s="91">
        <v>84.375995497999099</v>
      </c>
      <c r="E1017" s="91">
        <v>64.364342968573325</v>
      </c>
      <c r="F1017" s="95">
        <f t="shared" si="37"/>
        <v>64.364342968573325</v>
      </c>
      <c r="G1017" s="115" t="str">
        <f t="shared" si="38"/>
        <v/>
      </c>
      <c r="H1017" s="109"/>
      <c r="I1017" s="109"/>
      <c r="J1017" s="109"/>
      <c r="K1017" s="109"/>
      <c r="L1017" s="109"/>
      <c r="M1017" s="109"/>
      <c r="N1017" s="109"/>
      <c r="O1017" s="109"/>
    </row>
    <row r="1018" spans="3:15" ht="11.25" customHeight="1">
      <c r="C1018" s="94">
        <v>43281</v>
      </c>
      <c r="D1018" s="91">
        <v>94.439170259999344</v>
      </c>
      <c r="E1018" s="91">
        <v>64.364342968573325</v>
      </c>
      <c r="F1018" s="95">
        <f t="shared" si="37"/>
        <v>64.364342968573325</v>
      </c>
      <c r="G1018" s="115" t="str">
        <f t="shared" si="38"/>
        <v/>
      </c>
      <c r="H1018" s="109"/>
      <c r="I1018" s="109"/>
      <c r="J1018" s="109"/>
      <c r="K1018" s="109"/>
      <c r="L1018" s="109"/>
      <c r="M1018" s="109"/>
      <c r="N1018" s="109"/>
      <c r="O1018" s="109"/>
    </row>
    <row r="1019" spans="3:15" ht="11.25" customHeight="1">
      <c r="C1019" s="94">
        <v>43282</v>
      </c>
      <c r="D1019" s="91">
        <v>83.442903070001222</v>
      </c>
      <c r="E1019" s="91">
        <v>28.016997662909688</v>
      </c>
      <c r="F1019" s="95">
        <f t="shared" si="37"/>
        <v>28.016997662909688</v>
      </c>
      <c r="G1019" s="115" t="str">
        <f t="shared" si="38"/>
        <v/>
      </c>
      <c r="H1019" s="109"/>
      <c r="I1019" s="109"/>
      <c r="J1019" s="109"/>
      <c r="K1019" s="109"/>
      <c r="L1019" s="109"/>
      <c r="M1019" s="109"/>
      <c r="N1019" s="109"/>
      <c r="O1019" s="109"/>
    </row>
    <row r="1020" spans="3:15" ht="11.25" customHeight="1">
      <c r="C1020" s="94">
        <v>43283</v>
      </c>
      <c r="D1020" s="91">
        <v>87.552219355998915</v>
      </c>
      <c r="E1020" s="91">
        <v>28.016997662909688</v>
      </c>
      <c r="F1020" s="95">
        <f t="shared" si="37"/>
        <v>28.016997662909688</v>
      </c>
      <c r="G1020" s="115" t="str">
        <f t="shared" si="38"/>
        <v/>
      </c>
      <c r="H1020" s="109"/>
      <c r="I1020" s="109"/>
      <c r="J1020" s="109"/>
      <c r="K1020" s="109"/>
      <c r="L1020" s="109"/>
      <c r="M1020" s="109"/>
      <c r="N1020" s="109"/>
      <c r="O1020" s="109"/>
    </row>
    <row r="1021" spans="3:15" ht="11.25" customHeight="1">
      <c r="C1021" s="94">
        <v>43284</v>
      </c>
      <c r="D1021" s="91">
        <v>84.88066473200044</v>
      </c>
      <c r="E1021" s="91">
        <v>28.016997662909688</v>
      </c>
      <c r="F1021" s="95">
        <f t="shared" si="37"/>
        <v>28.016997662909688</v>
      </c>
      <c r="G1021" s="115" t="str">
        <f t="shared" si="38"/>
        <v/>
      </c>
      <c r="H1021" s="109"/>
      <c r="I1021" s="109"/>
      <c r="J1021" s="109"/>
      <c r="K1021" s="109"/>
      <c r="L1021" s="109"/>
      <c r="M1021" s="109"/>
      <c r="N1021" s="109"/>
      <c r="O1021" s="109"/>
    </row>
    <row r="1022" spans="3:15" ht="11.25" customHeight="1">
      <c r="C1022" s="94">
        <v>43285</v>
      </c>
      <c r="D1022" s="91">
        <v>85.820354398000092</v>
      </c>
      <c r="E1022" s="91">
        <v>28.016997662909688</v>
      </c>
      <c r="F1022" s="95">
        <f t="shared" si="37"/>
        <v>28.016997662909688</v>
      </c>
      <c r="G1022" s="115" t="str">
        <f t="shared" si="38"/>
        <v/>
      </c>
      <c r="H1022" s="109"/>
      <c r="I1022" s="109"/>
      <c r="J1022" s="109"/>
      <c r="K1022" s="109"/>
      <c r="L1022" s="109"/>
      <c r="M1022" s="109"/>
      <c r="N1022" s="109"/>
      <c r="O1022" s="109"/>
    </row>
    <row r="1023" spans="3:15" ht="11.25" customHeight="1">
      <c r="C1023" s="94">
        <v>43286</v>
      </c>
      <c r="D1023" s="91">
        <v>69.123795566000467</v>
      </c>
      <c r="E1023" s="91">
        <v>28.016997662909688</v>
      </c>
      <c r="F1023" s="95">
        <f t="shared" si="37"/>
        <v>28.016997662909688</v>
      </c>
      <c r="G1023" s="115" t="str">
        <f t="shared" si="38"/>
        <v/>
      </c>
      <c r="H1023" s="109"/>
      <c r="I1023" s="109"/>
      <c r="J1023" s="109"/>
      <c r="K1023" s="109"/>
      <c r="L1023" s="109"/>
      <c r="M1023" s="109"/>
      <c r="N1023" s="109"/>
      <c r="O1023" s="109"/>
    </row>
    <row r="1024" spans="3:15" ht="11.25" customHeight="1">
      <c r="C1024" s="94">
        <v>43287</v>
      </c>
      <c r="D1024" s="91">
        <v>83.784133238000351</v>
      </c>
      <c r="E1024" s="91">
        <v>28.016997662909688</v>
      </c>
      <c r="F1024" s="95">
        <f t="shared" si="37"/>
        <v>28.016997662909688</v>
      </c>
      <c r="G1024" s="115" t="str">
        <f t="shared" si="38"/>
        <v/>
      </c>
      <c r="H1024" s="109"/>
      <c r="I1024" s="109"/>
      <c r="J1024" s="109"/>
      <c r="K1024" s="109"/>
      <c r="L1024" s="109"/>
      <c r="M1024" s="109"/>
      <c r="N1024" s="109"/>
      <c r="O1024" s="109"/>
    </row>
    <row r="1025" spans="2:15" ht="11.25" customHeight="1">
      <c r="C1025" s="94">
        <v>43288</v>
      </c>
      <c r="D1025" s="91">
        <v>62.529769319999858</v>
      </c>
      <c r="E1025" s="91">
        <v>28.016997662909688</v>
      </c>
      <c r="F1025" s="95">
        <f t="shared" si="37"/>
        <v>28.016997662909688</v>
      </c>
      <c r="G1025" s="115" t="str">
        <f t="shared" si="38"/>
        <v/>
      </c>
      <c r="H1025" s="109"/>
      <c r="I1025" s="109"/>
      <c r="J1025" s="109"/>
      <c r="K1025" s="109"/>
      <c r="L1025" s="109"/>
      <c r="M1025" s="109"/>
      <c r="N1025" s="109"/>
      <c r="O1025" s="109"/>
    </row>
    <row r="1026" spans="2:15" ht="11.25" customHeight="1">
      <c r="C1026" s="94">
        <v>43289</v>
      </c>
      <c r="D1026" s="91">
        <v>45.655510867999546</v>
      </c>
      <c r="E1026" s="91">
        <v>28.016997662909688</v>
      </c>
      <c r="F1026" s="95">
        <f t="shared" si="37"/>
        <v>28.016997662909688</v>
      </c>
      <c r="G1026" s="115" t="str">
        <f t="shared" si="38"/>
        <v/>
      </c>
      <c r="H1026" s="109"/>
      <c r="I1026" s="109"/>
      <c r="J1026" s="109"/>
      <c r="K1026" s="109"/>
      <c r="L1026" s="109"/>
      <c r="M1026" s="109"/>
      <c r="N1026" s="109"/>
      <c r="O1026" s="109"/>
    </row>
    <row r="1027" spans="2:15" ht="11.25" customHeight="1">
      <c r="C1027" s="94">
        <v>43290</v>
      </c>
      <c r="D1027" s="91">
        <v>73.347079030000401</v>
      </c>
      <c r="E1027" s="91">
        <v>28.016997662909688</v>
      </c>
      <c r="F1027" s="95">
        <f t="shared" si="37"/>
        <v>28.016997662909688</v>
      </c>
      <c r="G1027" s="115" t="str">
        <f t="shared" si="38"/>
        <v/>
      </c>
      <c r="H1027" s="109"/>
      <c r="I1027" s="109"/>
      <c r="J1027" s="109"/>
      <c r="K1027" s="109"/>
      <c r="L1027" s="109"/>
      <c r="M1027" s="109"/>
      <c r="N1027" s="109"/>
      <c r="O1027" s="109"/>
    </row>
    <row r="1028" spans="2:15" ht="11.25" customHeight="1">
      <c r="C1028" s="94">
        <v>43291</v>
      </c>
      <c r="D1028" s="91">
        <v>71.813322876000214</v>
      </c>
      <c r="E1028" s="91">
        <v>28.016997662909688</v>
      </c>
      <c r="F1028" s="95">
        <f t="shared" si="37"/>
        <v>28.016997662909688</v>
      </c>
      <c r="G1028" s="115" t="str">
        <f t="shared" si="38"/>
        <v/>
      </c>
      <c r="H1028" s="109"/>
      <c r="I1028" s="109"/>
      <c r="J1028" s="109"/>
      <c r="K1028" s="109"/>
      <c r="L1028" s="109"/>
      <c r="M1028" s="109"/>
      <c r="N1028" s="109"/>
      <c r="O1028" s="109"/>
    </row>
    <row r="1029" spans="2:15" ht="11.25" customHeight="1">
      <c r="C1029" s="94">
        <v>43292</v>
      </c>
      <c r="D1029" s="91">
        <v>57.828826144000296</v>
      </c>
      <c r="E1029" s="91">
        <v>28.016997662909688</v>
      </c>
      <c r="F1029" s="95">
        <f t="shared" si="37"/>
        <v>28.016997662909688</v>
      </c>
      <c r="G1029" s="115" t="str">
        <f t="shared" si="38"/>
        <v/>
      </c>
      <c r="H1029" s="109"/>
      <c r="I1029" s="109"/>
      <c r="J1029" s="109"/>
      <c r="K1029" s="109"/>
      <c r="L1029" s="109"/>
      <c r="M1029" s="109"/>
      <c r="N1029" s="109"/>
      <c r="O1029" s="109"/>
    </row>
    <row r="1030" spans="2:15" ht="11.25" customHeight="1">
      <c r="C1030" s="94">
        <v>43293</v>
      </c>
      <c r="D1030" s="91">
        <v>67.78115290999979</v>
      </c>
      <c r="E1030" s="91">
        <v>28.016997662909688</v>
      </c>
      <c r="F1030" s="95">
        <f t="shared" si="37"/>
        <v>28.016997662909688</v>
      </c>
      <c r="G1030" s="115" t="str">
        <f t="shared" si="38"/>
        <v/>
      </c>
      <c r="H1030" s="109"/>
      <c r="I1030" s="109"/>
      <c r="J1030" s="109"/>
      <c r="K1030" s="109"/>
      <c r="L1030" s="109"/>
      <c r="M1030" s="109"/>
      <c r="N1030" s="109"/>
      <c r="O1030" s="109"/>
    </row>
    <row r="1031" spans="2:15" ht="11.25" customHeight="1">
      <c r="C1031" s="94">
        <v>43294</v>
      </c>
      <c r="D1031" s="91">
        <v>37.368353595998762</v>
      </c>
      <c r="E1031" s="91">
        <v>28.016997662909688</v>
      </c>
      <c r="F1031" s="95">
        <f t="shared" si="37"/>
        <v>28.016997662909688</v>
      </c>
      <c r="G1031" s="115" t="str">
        <f t="shared" si="38"/>
        <v/>
      </c>
      <c r="H1031" s="109"/>
      <c r="I1031" s="109"/>
      <c r="J1031" s="109"/>
      <c r="K1031" s="109"/>
      <c r="L1031" s="109"/>
      <c r="M1031" s="109"/>
      <c r="N1031" s="109"/>
      <c r="O1031" s="109"/>
    </row>
    <row r="1032" spans="2:15" ht="11.25" customHeight="1">
      <c r="C1032" s="94">
        <v>43295</v>
      </c>
      <c r="D1032" s="91">
        <v>22.442121530000588</v>
      </c>
      <c r="E1032" s="91">
        <v>28.016997662909688</v>
      </c>
      <c r="F1032" s="95">
        <f t="shared" si="37"/>
        <v>22.442121530000588</v>
      </c>
      <c r="G1032" s="115" t="str">
        <f t="shared" si="38"/>
        <v/>
      </c>
      <c r="H1032" s="109"/>
      <c r="I1032" s="109"/>
      <c r="J1032" s="109"/>
      <c r="K1032" s="109"/>
      <c r="L1032" s="109"/>
      <c r="M1032" s="109"/>
      <c r="N1032" s="109"/>
      <c r="O1032" s="109"/>
    </row>
    <row r="1033" spans="2:15" ht="11.25" customHeight="1">
      <c r="B1033" s="54" t="s">
        <v>24</v>
      </c>
      <c r="C1033" s="94">
        <v>43296</v>
      </c>
      <c r="D1033" s="91">
        <v>6.4768478000008471</v>
      </c>
      <c r="E1033" s="91">
        <v>28.016997662909688</v>
      </c>
      <c r="F1033" s="95">
        <f t="shared" si="37"/>
        <v>6.4768478000008471</v>
      </c>
      <c r="G1033" s="115" t="str">
        <f t="shared" si="38"/>
        <v/>
      </c>
      <c r="H1033" s="109"/>
      <c r="I1033" s="109"/>
      <c r="J1033" s="109"/>
      <c r="K1033" s="109"/>
      <c r="L1033" s="109"/>
      <c r="M1033" s="109"/>
      <c r="N1033" s="109"/>
      <c r="O1033" s="109"/>
    </row>
    <row r="1034" spans="2:15" ht="11.25" customHeight="1">
      <c r="C1034" s="94">
        <v>43297</v>
      </c>
      <c r="D1034" s="91">
        <v>7.1221750679984108</v>
      </c>
      <c r="E1034" s="91">
        <v>28.016997662909688</v>
      </c>
      <c r="F1034" s="95">
        <f t="shared" si="37"/>
        <v>7.1221750679984108</v>
      </c>
      <c r="G1034" s="115" t="str">
        <f t="shared" si="38"/>
        <v/>
      </c>
      <c r="H1034" s="109"/>
      <c r="I1034" s="109"/>
      <c r="J1034" s="109"/>
      <c r="K1034" s="109"/>
      <c r="L1034" s="109"/>
      <c r="M1034" s="109"/>
      <c r="N1034" s="109"/>
      <c r="O1034" s="109"/>
    </row>
    <row r="1035" spans="2:15" ht="11.25" customHeight="1">
      <c r="C1035" s="94">
        <v>43298</v>
      </c>
      <c r="D1035" s="91">
        <v>5.5775102060000501</v>
      </c>
      <c r="E1035" s="91">
        <v>28.016997662909688</v>
      </c>
      <c r="F1035" s="95">
        <f t="shared" si="37"/>
        <v>5.5775102060000501</v>
      </c>
      <c r="G1035" s="115" t="str">
        <f t="shared" si="38"/>
        <v/>
      </c>
      <c r="H1035" s="109"/>
      <c r="I1035" s="109"/>
      <c r="J1035" s="109"/>
      <c r="K1035" s="109"/>
      <c r="L1035" s="109"/>
      <c r="M1035" s="109"/>
      <c r="N1035" s="109"/>
      <c r="O1035" s="109"/>
    </row>
    <row r="1036" spans="2:15" ht="11.25" customHeight="1">
      <c r="C1036" s="94">
        <v>43299</v>
      </c>
      <c r="D1036" s="91">
        <v>6.9436143500001055</v>
      </c>
      <c r="E1036" s="91">
        <v>28.016997662909688</v>
      </c>
      <c r="F1036" s="95">
        <f t="shared" si="37"/>
        <v>6.9436143500001055</v>
      </c>
      <c r="G1036" s="115" t="str">
        <f t="shared" si="38"/>
        <v/>
      </c>
      <c r="H1036" s="109"/>
      <c r="I1036" s="109"/>
      <c r="J1036" s="109"/>
      <c r="K1036" s="109"/>
      <c r="L1036" s="109"/>
      <c r="M1036" s="109"/>
      <c r="N1036" s="109"/>
      <c r="O1036" s="109"/>
    </row>
    <row r="1037" spans="2:15" ht="11.25" customHeight="1">
      <c r="C1037" s="94">
        <v>43300</v>
      </c>
      <c r="D1037" s="91">
        <v>8.0428851500002061</v>
      </c>
      <c r="E1037" s="91">
        <v>28.016997662909688</v>
      </c>
      <c r="F1037" s="95">
        <f t="shared" si="37"/>
        <v>8.0428851500002061</v>
      </c>
      <c r="G1037" s="115" t="str">
        <f t="shared" si="38"/>
        <v/>
      </c>
      <c r="H1037" s="109"/>
      <c r="I1037" s="109"/>
      <c r="J1037" s="109"/>
      <c r="K1037" s="109"/>
      <c r="L1037" s="109"/>
      <c r="M1037" s="109"/>
      <c r="N1037" s="109"/>
      <c r="O1037" s="109"/>
    </row>
    <row r="1038" spans="2:15" ht="11.25" customHeight="1">
      <c r="C1038" s="94">
        <v>43301</v>
      </c>
      <c r="D1038" s="91">
        <v>5.3483192739994845</v>
      </c>
      <c r="E1038" s="91">
        <v>28.016997662909688</v>
      </c>
      <c r="F1038" s="95">
        <f t="shared" si="37"/>
        <v>5.3483192739994845</v>
      </c>
      <c r="G1038" s="115" t="str">
        <f t="shared" si="38"/>
        <v/>
      </c>
      <c r="H1038" s="109"/>
      <c r="I1038" s="109"/>
      <c r="J1038" s="109"/>
      <c r="K1038" s="109"/>
      <c r="L1038" s="109"/>
      <c r="M1038" s="109"/>
      <c r="N1038" s="109"/>
      <c r="O1038" s="109"/>
    </row>
    <row r="1039" spans="2:15" ht="11.25" customHeight="1">
      <c r="C1039" s="94">
        <v>43302</v>
      </c>
      <c r="D1039" s="91">
        <v>4.3246602700016812</v>
      </c>
      <c r="E1039" s="91">
        <v>28.016997662909688</v>
      </c>
      <c r="F1039" s="95">
        <f t="shared" si="37"/>
        <v>4.3246602700016812</v>
      </c>
      <c r="G1039" s="115" t="str">
        <f t="shared" si="38"/>
        <v/>
      </c>
      <c r="H1039" s="109"/>
      <c r="I1039" s="109"/>
      <c r="J1039" s="109"/>
      <c r="K1039" s="109"/>
      <c r="L1039" s="109"/>
      <c r="M1039" s="109"/>
      <c r="N1039" s="109"/>
      <c r="O1039" s="109"/>
    </row>
    <row r="1040" spans="2:15" ht="11.25" customHeight="1">
      <c r="C1040" s="94">
        <v>43303</v>
      </c>
      <c r="D1040" s="91">
        <v>3.1530496419999401</v>
      </c>
      <c r="E1040" s="91">
        <v>28.016997662909688</v>
      </c>
      <c r="F1040" s="95">
        <f t="shared" si="37"/>
        <v>3.1530496419999401</v>
      </c>
      <c r="G1040" s="115" t="str">
        <f t="shared" si="38"/>
        <v/>
      </c>
      <c r="H1040" s="109"/>
      <c r="I1040" s="109"/>
      <c r="J1040" s="109"/>
      <c r="K1040" s="109"/>
      <c r="L1040" s="109"/>
      <c r="M1040" s="109"/>
      <c r="N1040" s="109"/>
      <c r="O1040" s="109"/>
    </row>
    <row r="1041" spans="3:15" ht="11.25" customHeight="1">
      <c r="C1041" s="94">
        <v>43304</v>
      </c>
      <c r="D1041" s="91">
        <v>61.288159533999846</v>
      </c>
      <c r="E1041" s="91">
        <v>28.016997662909688</v>
      </c>
      <c r="F1041" s="95">
        <f t="shared" si="37"/>
        <v>28.016997662909688</v>
      </c>
      <c r="G1041" s="115" t="str">
        <f t="shared" si="38"/>
        <v/>
      </c>
      <c r="H1041" s="109"/>
      <c r="I1041" s="109"/>
      <c r="J1041" s="109"/>
      <c r="K1041" s="109"/>
      <c r="L1041" s="109"/>
      <c r="M1041" s="109"/>
      <c r="N1041" s="109"/>
      <c r="O1041" s="109"/>
    </row>
    <row r="1042" spans="3:15" ht="11.25" customHeight="1">
      <c r="C1042" s="94">
        <v>43305</v>
      </c>
      <c r="D1042" s="91">
        <v>54.448891888000247</v>
      </c>
      <c r="E1042" s="91">
        <v>28.016997662909688</v>
      </c>
      <c r="F1042" s="95">
        <f t="shared" si="37"/>
        <v>28.016997662909688</v>
      </c>
      <c r="G1042" s="115" t="str">
        <f t="shared" si="38"/>
        <v/>
      </c>
      <c r="H1042" s="109"/>
      <c r="I1042" s="109"/>
      <c r="J1042" s="109"/>
      <c r="K1042" s="109"/>
      <c r="L1042" s="109"/>
      <c r="M1042" s="109"/>
      <c r="N1042" s="109"/>
      <c r="O1042" s="109"/>
    </row>
    <row r="1043" spans="3:15" ht="11.25" customHeight="1">
      <c r="C1043" s="94">
        <v>43306</v>
      </c>
      <c r="D1043" s="91">
        <v>48.740762289998735</v>
      </c>
      <c r="E1043" s="91">
        <v>28.016997662909688</v>
      </c>
      <c r="F1043" s="95">
        <f t="shared" si="37"/>
        <v>28.016997662909688</v>
      </c>
      <c r="G1043" s="115" t="str">
        <f t="shared" si="38"/>
        <v/>
      </c>
      <c r="H1043" s="109"/>
      <c r="I1043" s="109"/>
      <c r="J1043" s="109"/>
      <c r="K1043" s="109"/>
      <c r="L1043" s="109"/>
      <c r="M1043" s="109"/>
      <c r="N1043" s="109"/>
      <c r="O1043" s="109"/>
    </row>
    <row r="1044" spans="3:15" ht="11.25" customHeight="1">
      <c r="C1044" s="94">
        <v>43307</v>
      </c>
      <c r="D1044" s="91">
        <v>48.222570548000483</v>
      </c>
      <c r="E1044" s="91">
        <v>28.016997662909688</v>
      </c>
      <c r="F1044" s="95">
        <f t="shared" si="37"/>
        <v>28.016997662909688</v>
      </c>
      <c r="G1044" s="115" t="str">
        <f t="shared" si="38"/>
        <v/>
      </c>
      <c r="H1044" s="109"/>
      <c r="I1044" s="109"/>
      <c r="J1044" s="109"/>
      <c r="K1044" s="109"/>
      <c r="L1044" s="109"/>
      <c r="M1044" s="109"/>
      <c r="N1044" s="109"/>
      <c r="O1044" s="109"/>
    </row>
    <row r="1045" spans="3:15" ht="11.25" customHeight="1">
      <c r="C1045" s="94">
        <v>43308</v>
      </c>
      <c r="D1045" s="91">
        <v>48.665647313999173</v>
      </c>
      <c r="E1045" s="91">
        <v>28.016997662909688</v>
      </c>
      <c r="F1045" s="95">
        <f t="shared" si="37"/>
        <v>28.016997662909688</v>
      </c>
      <c r="G1045" s="115" t="str">
        <f t="shared" si="38"/>
        <v/>
      </c>
      <c r="H1045" s="109"/>
      <c r="I1045" s="109"/>
      <c r="J1045" s="109"/>
      <c r="K1045" s="109"/>
      <c r="L1045" s="109"/>
      <c r="M1045" s="109"/>
      <c r="N1045" s="109"/>
      <c r="O1045" s="109"/>
    </row>
    <row r="1046" spans="3:15" ht="11.25" customHeight="1">
      <c r="C1046" s="94">
        <v>43309</v>
      </c>
      <c r="D1046" s="91">
        <v>41.122686298001703</v>
      </c>
      <c r="E1046" s="91">
        <v>28.016997662909688</v>
      </c>
      <c r="F1046" s="95">
        <f t="shared" si="37"/>
        <v>28.016997662909688</v>
      </c>
      <c r="G1046" s="115" t="str">
        <f t="shared" si="38"/>
        <v/>
      </c>
      <c r="H1046" s="109"/>
      <c r="I1046" s="109"/>
      <c r="J1046" s="109"/>
      <c r="K1046" s="109"/>
      <c r="L1046" s="109"/>
      <c r="M1046" s="109"/>
      <c r="N1046" s="109"/>
      <c r="O1046" s="109"/>
    </row>
    <row r="1047" spans="3:15" ht="11.25" customHeight="1">
      <c r="C1047" s="94">
        <v>43310</v>
      </c>
      <c r="D1047" s="91">
        <v>36.724430007999224</v>
      </c>
      <c r="E1047" s="91">
        <v>28.016997662909688</v>
      </c>
      <c r="F1047" s="95">
        <f t="shared" si="37"/>
        <v>28.016997662909688</v>
      </c>
      <c r="G1047" s="115" t="str">
        <f t="shared" si="38"/>
        <v/>
      </c>
      <c r="H1047" s="109"/>
      <c r="I1047" s="109"/>
      <c r="J1047" s="109"/>
      <c r="K1047" s="109"/>
      <c r="L1047" s="109"/>
      <c r="M1047" s="109"/>
      <c r="N1047" s="109"/>
      <c r="O1047" s="109"/>
    </row>
    <row r="1048" spans="3:15" ht="11.25" customHeight="1">
      <c r="C1048" s="94">
        <v>43311</v>
      </c>
      <c r="D1048" s="91">
        <v>43.001909232000386</v>
      </c>
      <c r="E1048" s="91">
        <v>28.016997662909688</v>
      </c>
      <c r="F1048" s="95">
        <f t="shared" si="37"/>
        <v>28.016997662909688</v>
      </c>
      <c r="G1048" s="115" t="str">
        <f t="shared" si="38"/>
        <v/>
      </c>
      <c r="H1048" s="109"/>
      <c r="I1048" s="109"/>
      <c r="J1048" s="109"/>
      <c r="K1048" s="109"/>
      <c r="L1048" s="109"/>
      <c r="M1048" s="109"/>
      <c r="N1048" s="109"/>
      <c r="O1048" s="109"/>
    </row>
    <row r="1049" spans="3:15" ht="11.25" customHeight="1">
      <c r="C1049" s="94">
        <v>43312</v>
      </c>
      <c r="D1049" s="91">
        <v>34.720002079999318</v>
      </c>
      <c r="E1049" s="91">
        <v>28.016997662909688</v>
      </c>
      <c r="F1049" s="95">
        <f t="shared" si="37"/>
        <v>28.016997662909688</v>
      </c>
      <c r="G1049" s="115" t="str">
        <f t="shared" si="38"/>
        <v/>
      </c>
      <c r="H1049" s="109"/>
      <c r="I1049" s="109"/>
      <c r="J1049" s="109"/>
      <c r="K1049" s="109"/>
      <c r="L1049" s="109"/>
      <c r="M1049" s="109"/>
      <c r="N1049" s="109"/>
      <c r="O1049" s="109"/>
    </row>
    <row r="1050" spans="3:15" ht="11.25" customHeight="1">
      <c r="C1050" s="94">
        <v>43313</v>
      </c>
      <c r="D1050" s="91">
        <v>50.225131983210481</v>
      </c>
      <c r="E1050" s="91">
        <v>16.99706947525484</v>
      </c>
      <c r="F1050" s="95">
        <f t="shared" si="37"/>
        <v>16.99706947525484</v>
      </c>
      <c r="G1050" s="115" t="str">
        <f t="shared" si="38"/>
        <v/>
      </c>
      <c r="H1050" s="109"/>
      <c r="I1050" s="109"/>
      <c r="J1050" s="109"/>
      <c r="K1050" s="109"/>
      <c r="L1050" s="109"/>
      <c r="M1050" s="109"/>
      <c r="N1050" s="109"/>
      <c r="O1050" s="109"/>
    </row>
    <row r="1051" spans="3:15" ht="11.25" customHeight="1">
      <c r="C1051" s="94">
        <v>43314</v>
      </c>
      <c r="D1051" s="91">
        <v>61.525882113210479</v>
      </c>
      <c r="E1051" s="91">
        <v>16.99706947525484</v>
      </c>
      <c r="F1051" s="95">
        <f t="shared" si="37"/>
        <v>16.99706947525484</v>
      </c>
      <c r="G1051" s="115" t="str">
        <f t="shared" si="38"/>
        <v/>
      </c>
      <c r="H1051" s="109"/>
      <c r="I1051" s="109"/>
      <c r="J1051" s="109"/>
      <c r="K1051" s="109"/>
      <c r="L1051" s="109"/>
      <c r="M1051" s="109"/>
      <c r="N1051" s="109"/>
      <c r="O1051" s="109"/>
    </row>
    <row r="1052" spans="3:15" ht="11.25" customHeight="1">
      <c r="C1052" s="94">
        <v>43315</v>
      </c>
      <c r="D1052" s="91">
        <v>73.043389039210481</v>
      </c>
      <c r="E1052" s="91">
        <v>16.99706947525484</v>
      </c>
      <c r="F1052" s="95">
        <f t="shared" si="37"/>
        <v>16.99706947525484</v>
      </c>
      <c r="G1052" s="115" t="str">
        <f t="shared" si="38"/>
        <v/>
      </c>
      <c r="H1052" s="109"/>
      <c r="I1052" s="109"/>
      <c r="J1052" s="109"/>
      <c r="K1052" s="109"/>
      <c r="L1052" s="109"/>
      <c r="M1052" s="109"/>
      <c r="N1052" s="109"/>
      <c r="O1052" s="109"/>
    </row>
    <row r="1053" spans="3:15" ht="11.25" customHeight="1">
      <c r="C1053" s="94">
        <v>43316</v>
      </c>
      <c r="D1053" s="91">
        <v>47.858004181210475</v>
      </c>
      <c r="E1053" s="91">
        <v>16.99706947525484</v>
      </c>
      <c r="F1053" s="95">
        <f t="shared" si="37"/>
        <v>16.99706947525484</v>
      </c>
      <c r="G1053" s="115" t="str">
        <f t="shared" si="38"/>
        <v/>
      </c>
      <c r="H1053" s="109"/>
      <c r="I1053" s="109"/>
      <c r="J1053" s="109"/>
      <c r="K1053" s="109"/>
      <c r="L1053" s="109"/>
      <c r="M1053" s="109"/>
      <c r="N1053" s="109"/>
      <c r="O1053" s="109"/>
    </row>
    <row r="1054" spans="3:15" ht="11.25" customHeight="1">
      <c r="C1054" s="94">
        <v>43317</v>
      </c>
      <c r="D1054" s="91">
        <v>38.260484667210477</v>
      </c>
      <c r="E1054" s="91">
        <v>16.99706947525484</v>
      </c>
      <c r="F1054" s="95">
        <f t="shared" si="37"/>
        <v>16.99706947525484</v>
      </c>
      <c r="G1054" s="115" t="str">
        <f t="shared" si="38"/>
        <v/>
      </c>
      <c r="H1054" s="109"/>
      <c r="I1054" s="109"/>
      <c r="J1054" s="109"/>
      <c r="K1054" s="109"/>
      <c r="L1054" s="109"/>
      <c r="M1054" s="109"/>
      <c r="N1054" s="109"/>
      <c r="O1054" s="109"/>
    </row>
    <row r="1055" spans="3:15" ht="11.25" customHeight="1">
      <c r="C1055" s="94">
        <v>43318</v>
      </c>
      <c r="D1055" s="91">
        <v>54.943769509208607</v>
      </c>
      <c r="E1055" s="91">
        <v>16.99706947525484</v>
      </c>
      <c r="F1055" s="95">
        <f t="shared" si="37"/>
        <v>16.99706947525484</v>
      </c>
      <c r="G1055" s="115" t="str">
        <f t="shared" si="38"/>
        <v/>
      </c>
      <c r="H1055" s="109"/>
      <c r="I1055" s="109"/>
      <c r="J1055" s="109"/>
      <c r="K1055" s="109"/>
      <c r="L1055" s="109"/>
      <c r="M1055" s="109"/>
      <c r="N1055" s="109"/>
      <c r="O1055" s="109"/>
    </row>
    <row r="1056" spans="3:15" ht="11.25" customHeight="1">
      <c r="C1056" s="94">
        <v>43319</v>
      </c>
      <c r="D1056" s="91">
        <v>41.099467483212344</v>
      </c>
      <c r="E1056" s="91">
        <v>16.99706947525484</v>
      </c>
      <c r="F1056" s="95">
        <f t="shared" si="37"/>
        <v>16.99706947525484</v>
      </c>
      <c r="G1056" s="115" t="str">
        <f t="shared" si="38"/>
        <v/>
      </c>
      <c r="H1056" s="109"/>
      <c r="I1056" s="109"/>
      <c r="J1056" s="109"/>
      <c r="K1056" s="109"/>
      <c r="L1056" s="109"/>
      <c r="M1056" s="109"/>
      <c r="N1056" s="109"/>
      <c r="O1056" s="109"/>
    </row>
    <row r="1057" spans="2:15" ht="11.25" customHeight="1">
      <c r="C1057" s="94">
        <v>43320</v>
      </c>
      <c r="D1057" s="91">
        <v>40.945786410027097</v>
      </c>
      <c r="E1057" s="91">
        <v>16.99706947525484</v>
      </c>
      <c r="F1057" s="95">
        <f t="shared" si="37"/>
        <v>16.99706947525484</v>
      </c>
      <c r="G1057" s="115" t="str">
        <f t="shared" si="38"/>
        <v/>
      </c>
      <c r="H1057" s="109"/>
      <c r="I1057" s="109"/>
      <c r="J1057" s="109"/>
      <c r="K1057" s="109"/>
      <c r="L1057" s="109"/>
      <c r="M1057" s="109"/>
      <c r="N1057" s="109"/>
      <c r="O1057" s="109"/>
    </row>
    <row r="1058" spans="2:15" ht="11.25" customHeight="1">
      <c r="C1058" s="94">
        <v>43321</v>
      </c>
      <c r="D1058" s="91">
        <v>35.889768946025235</v>
      </c>
      <c r="E1058" s="91">
        <v>16.99706947525484</v>
      </c>
      <c r="F1058" s="95">
        <f t="shared" si="37"/>
        <v>16.99706947525484</v>
      </c>
      <c r="G1058" s="115" t="str">
        <f t="shared" si="38"/>
        <v/>
      </c>
      <c r="H1058" s="109"/>
      <c r="I1058" s="109"/>
      <c r="J1058" s="109"/>
      <c r="K1058" s="109"/>
      <c r="L1058" s="109"/>
      <c r="M1058" s="109"/>
      <c r="N1058" s="109"/>
      <c r="O1058" s="109"/>
    </row>
    <row r="1059" spans="2:15" ht="11.25" customHeight="1">
      <c r="C1059" s="94">
        <v>43322</v>
      </c>
      <c r="D1059" s="91">
        <v>27.263751104027097</v>
      </c>
      <c r="E1059" s="91">
        <v>16.99706947525484</v>
      </c>
      <c r="F1059" s="95">
        <f t="shared" si="37"/>
        <v>16.99706947525484</v>
      </c>
      <c r="G1059" s="115" t="str">
        <f t="shared" si="38"/>
        <v/>
      </c>
      <c r="H1059" s="109"/>
      <c r="I1059" s="109"/>
      <c r="J1059" s="109"/>
      <c r="K1059" s="109"/>
      <c r="L1059" s="109"/>
      <c r="M1059" s="109"/>
      <c r="N1059" s="109"/>
      <c r="O1059" s="109"/>
    </row>
    <row r="1060" spans="2:15" ht="11.25" customHeight="1">
      <c r="C1060" s="94">
        <v>43323</v>
      </c>
      <c r="D1060" s="91">
        <v>38.547140088027099</v>
      </c>
      <c r="E1060" s="91">
        <v>16.99706947525484</v>
      </c>
      <c r="F1060" s="95">
        <f t="shared" si="37"/>
        <v>16.99706947525484</v>
      </c>
      <c r="G1060" s="115" t="str">
        <f t="shared" si="38"/>
        <v/>
      </c>
      <c r="H1060" s="109"/>
      <c r="I1060" s="109"/>
      <c r="J1060" s="109"/>
      <c r="K1060" s="109"/>
      <c r="L1060" s="109"/>
      <c r="M1060" s="109"/>
      <c r="N1060" s="109"/>
      <c r="O1060" s="109"/>
    </row>
    <row r="1061" spans="2:15" ht="11.25" customHeight="1">
      <c r="C1061" s="94">
        <v>43324</v>
      </c>
      <c r="D1061" s="91">
        <v>28.974149410027103</v>
      </c>
      <c r="E1061" s="91">
        <v>16.99706947525484</v>
      </c>
      <c r="F1061" s="95">
        <f t="shared" si="37"/>
        <v>16.99706947525484</v>
      </c>
      <c r="G1061" s="115" t="str">
        <f t="shared" si="38"/>
        <v/>
      </c>
      <c r="H1061" s="109"/>
      <c r="I1061" s="109"/>
      <c r="J1061" s="109"/>
      <c r="K1061" s="109"/>
      <c r="L1061" s="109"/>
      <c r="M1061" s="109"/>
      <c r="N1061" s="109"/>
      <c r="O1061" s="109"/>
    </row>
    <row r="1062" spans="2:15" ht="11.25" customHeight="1">
      <c r="C1062" s="94">
        <v>43325</v>
      </c>
      <c r="D1062" s="91">
        <v>32.685722826027103</v>
      </c>
      <c r="E1062" s="91">
        <v>16.99706947525484</v>
      </c>
      <c r="F1062" s="95">
        <f t="shared" si="37"/>
        <v>16.99706947525484</v>
      </c>
      <c r="G1062" s="115" t="str">
        <f t="shared" si="38"/>
        <v/>
      </c>
      <c r="H1062" s="109"/>
      <c r="I1062" s="109"/>
      <c r="J1062" s="109"/>
      <c r="K1062" s="109"/>
      <c r="L1062" s="109"/>
      <c r="M1062" s="109"/>
      <c r="N1062" s="109"/>
      <c r="O1062" s="109"/>
    </row>
    <row r="1063" spans="2:15" ht="11.25" customHeight="1">
      <c r="C1063" s="94">
        <v>43326</v>
      </c>
      <c r="D1063" s="91">
        <v>29.523825512027098</v>
      </c>
      <c r="E1063" s="91">
        <v>16.99706947525484</v>
      </c>
      <c r="F1063" s="95">
        <f t="shared" si="37"/>
        <v>16.99706947525484</v>
      </c>
      <c r="G1063" s="115" t="str">
        <f t="shared" si="38"/>
        <v/>
      </c>
      <c r="H1063" s="109"/>
      <c r="I1063" s="109"/>
      <c r="J1063" s="109"/>
      <c r="K1063" s="109"/>
      <c r="L1063" s="109"/>
      <c r="M1063" s="109"/>
      <c r="N1063" s="109"/>
      <c r="O1063" s="109"/>
    </row>
    <row r="1064" spans="2:15" ht="11.25" customHeight="1">
      <c r="B1064" s="54" t="s">
        <v>23</v>
      </c>
      <c r="C1064" s="94">
        <v>43327</v>
      </c>
      <c r="D1064" s="91">
        <v>26.665017136181465</v>
      </c>
      <c r="E1064" s="91">
        <v>16.99706947525484</v>
      </c>
      <c r="F1064" s="95">
        <f t="shared" si="37"/>
        <v>16.99706947525484</v>
      </c>
      <c r="G1064" s="115" t="str">
        <f t="shared" si="38"/>
        <v/>
      </c>
      <c r="H1064" s="109"/>
      <c r="I1064" s="109"/>
      <c r="J1064" s="109"/>
      <c r="K1064" s="109"/>
      <c r="L1064" s="109"/>
      <c r="M1064" s="109"/>
      <c r="N1064" s="109"/>
      <c r="O1064" s="109"/>
    </row>
    <row r="1065" spans="2:15" ht="11.25" customHeight="1">
      <c r="C1065" s="94">
        <v>43328</v>
      </c>
      <c r="D1065" s="91">
        <v>34.922528152181464</v>
      </c>
      <c r="E1065" s="91">
        <v>16.99706947525484</v>
      </c>
      <c r="F1065" s="95">
        <f t="shared" si="37"/>
        <v>16.99706947525484</v>
      </c>
      <c r="G1065" s="115" t="str">
        <f t="shared" si="38"/>
        <v/>
      </c>
      <c r="H1065" s="109"/>
      <c r="I1065" s="109"/>
      <c r="J1065" s="109"/>
      <c r="K1065" s="109"/>
      <c r="L1065" s="109"/>
      <c r="M1065" s="109"/>
      <c r="N1065" s="109"/>
      <c r="O1065" s="109"/>
    </row>
    <row r="1066" spans="2:15" ht="11.25" customHeight="1">
      <c r="C1066" s="94">
        <v>43329</v>
      </c>
      <c r="D1066" s="91">
        <v>20.846139648181467</v>
      </c>
      <c r="E1066" s="91">
        <v>16.99706947525484</v>
      </c>
      <c r="F1066" s="95">
        <f t="shared" si="37"/>
        <v>16.99706947525484</v>
      </c>
      <c r="G1066" s="115" t="str">
        <f t="shared" si="38"/>
        <v/>
      </c>
      <c r="H1066" s="109"/>
      <c r="I1066" s="109"/>
      <c r="J1066" s="109"/>
      <c r="K1066" s="109"/>
      <c r="L1066" s="109"/>
      <c r="M1066" s="109"/>
      <c r="N1066" s="109"/>
      <c r="O1066" s="109"/>
    </row>
    <row r="1067" spans="2:15" ht="11.25" customHeight="1">
      <c r="C1067" s="94">
        <v>43330</v>
      </c>
      <c r="D1067" s="91">
        <v>22.256766180181469</v>
      </c>
      <c r="E1067" s="91">
        <v>16.99706947525484</v>
      </c>
      <c r="F1067" s="95">
        <f t="shared" ref="F1067:F1130" si="39">IF(D1067&gt;E1067,E1067,D1067)</f>
        <v>16.99706947525484</v>
      </c>
      <c r="G1067" s="115" t="str">
        <f t="shared" ref="G1067:G1130" si="40">IF(C1067=DATE(YEAR(C1067),12,31),600,"")</f>
        <v/>
      </c>
      <c r="H1067" s="109"/>
      <c r="I1067" s="109"/>
      <c r="J1067" s="109"/>
      <c r="K1067" s="109"/>
      <c r="L1067" s="109"/>
      <c r="M1067" s="109"/>
      <c r="N1067" s="109"/>
      <c r="O1067" s="109"/>
    </row>
    <row r="1068" spans="2:15" ht="11.25" customHeight="1">
      <c r="C1068" s="94">
        <v>43331</v>
      </c>
      <c r="D1068" s="91">
        <v>21.563551994183335</v>
      </c>
      <c r="E1068" s="91">
        <v>16.99706947525484</v>
      </c>
      <c r="F1068" s="95">
        <f t="shared" si="39"/>
        <v>16.99706947525484</v>
      </c>
      <c r="G1068" s="115" t="str">
        <f t="shared" si="40"/>
        <v/>
      </c>
      <c r="H1068" s="109"/>
      <c r="I1068" s="109"/>
      <c r="J1068" s="109"/>
      <c r="K1068" s="109"/>
      <c r="L1068" s="109"/>
      <c r="M1068" s="109"/>
      <c r="N1068" s="109"/>
      <c r="O1068" s="109"/>
    </row>
    <row r="1069" spans="2:15" ht="11.25" customHeight="1">
      <c r="C1069" s="94">
        <v>43332</v>
      </c>
      <c r="D1069" s="91">
        <v>52.050600474181472</v>
      </c>
      <c r="E1069" s="91">
        <v>16.99706947525484</v>
      </c>
      <c r="F1069" s="95">
        <f t="shared" si="39"/>
        <v>16.99706947525484</v>
      </c>
      <c r="G1069" s="115" t="str">
        <f t="shared" si="40"/>
        <v/>
      </c>
      <c r="H1069" s="109"/>
      <c r="I1069" s="109"/>
      <c r="J1069" s="109"/>
      <c r="K1069" s="109"/>
      <c r="L1069" s="109"/>
      <c r="M1069" s="109"/>
      <c r="N1069" s="109"/>
      <c r="O1069" s="109"/>
    </row>
    <row r="1070" spans="2:15" ht="11.25" customHeight="1">
      <c r="C1070" s="94">
        <v>43333</v>
      </c>
      <c r="D1070" s="91">
        <v>49.617254990181465</v>
      </c>
      <c r="E1070" s="91">
        <v>16.99706947525484</v>
      </c>
      <c r="F1070" s="95">
        <f t="shared" si="39"/>
        <v>16.99706947525484</v>
      </c>
      <c r="G1070" s="115" t="str">
        <f t="shared" si="40"/>
        <v/>
      </c>
      <c r="H1070" s="109"/>
      <c r="I1070" s="109"/>
      <c r="J1070" s="109"/>
      <c r="K1070" s="109"/>
      <c r="L1070" s="109"/>
      <c r="M1070" s="109"/>
      <c r="N1070" s="109"/>
      <c r="O1070" s="109"/>
    </row>
    <row r="1071" spans="2:15" ht="11.25" customHeight="1">
      <c r="C1071" s="94">
        <v>43334</v>
      </c>
      <c r="D1071" s="91">
        <v>47.518441093241606</v>
      </c>
      <c r="E1071" s="91">
        <v>16.99706947525484</v>
      </c>
      <c r="F1071" s="95">
        <f t="shared" si="39"/>
        <v>16.99706947525484</v>
      </c>
      <c r="G1071" s="115" t="str">
        <f t="shared" si="40"/>
        <v/>
      </c>
      <c r="H1071" s="109"/>
      <c r="I1071" s="109"/>
      <c r="J1071" s="109"/>
      <c r="K1071" s="109"/>
      <c r="L1071" s="109"/>
      <c r="M1071" s="109"/>
      <c r="N1071" s="109"/>
      <c r="O1071" s="109"/>
    </row>
    <row r="1072" spans="2:15" ht="11.25" customHeight="1">
      <c r="C1072" s="94">
        <v>43335</v>
      </c>
      <c r="D1072" s="91">
        <v>48.319693417243471</v>
      </c>
      <c r="E1072" s="91">
        <v>16.99706947525484</v>
      </c>
      <c r="F1072" s="95">
        <f t="shared" si="39"/>
        <v>16.99706947525484</v>
      </c>
      <c r="G1072" s="115" t="str">
        <f t="shared" si="40"/>
        <v/>
      </c>
      <c r="H1072" s="109"/>
      <c r="I1072" s="109"/>
      <c r="J1072" s="109"/>
      <c r="K1072" s="109"/>
      <c r="L1072" s="109"/>
      <c r="M1072" s="109"/>
      <c r="N1072" s="109"/>
      <c r="O1072" s="109"/>
    </row>
    <row r="1073" spans="3:15" ht="11.25" customHeight="1">
      <c r="C1073" s="94">
        <v>43336</v>
      </c>
      <c r="D1073" s="91">
        <v>30.097564563243466</v>
      </c>
      <c r="E1073" s="91">
        <v>16.99706947525484</v>
      </c>
      <c r="F1073" s="95">
        <f t="shared" si="39"/>
        <v>16.99706947525484</v>
      </c>
      <c r="G1073" s="115" t="str">
        <f t="shared" si="40"/>
        <v/>
      </c>
      <c r="H1073" s="109"/>
      <c r="I1073" s="109"/>
      <c r="J1073" s="109"/>
      <c r="K1073" s="109"/>
      <c r="L1073" s="109"/>
      <c r="M1073" s="109"/>
      <c r="N1073" s="109"/>
      <c r="O1073" s="109"/>
    </row>
    <row r="1074" spans="3:15" ht="11.25" customHeight="1">
      <c r="C1074" s="94">
        <v>43337</v>
      </c>
      <c r="D1074" s="91">
        <v>11.081069043241602</v>
      </c>
      <c r="E1074" s="91">
        <v>16.99706947525484</v>
      </c>
      <c r="F1074" s="95">
        <f t="shared" si="39"/>
        <v>11.081069043241602</v>
      </c>
      <c r="G1074" s="115" t="str">
        <f t="shared" si="40"/>
        <v/>
      </c>
      <c r="H1074" s="109"/>
      <c r="I1074" s="109"/>
      <c r="J1074" s="109"/>
      <c r="K1074" s="109"/>
      <c r="L1074" s="109"/>
      <c r="M1074" s="109"/>
      <c r="N1074" s="109"/>
      <c r="O1074" s="109"/>
    </row>
    <row r="1075" spans="3:15" ht="11.25" customHeight="1">
      <c r="C1075" s="94">
        <v>43338</v>
      </c>
      <c r="D1075" s="91">
        <v>13.516125849243464</v>
      </c>
      <c r="E1075" s="91">
        <v>16.99706947525484</v>
      </c>
      <c r="F1075" s="95">
        <f t="shared" si="39"/>
        <v>13.516125849243464</v>
      </c>
      <c r="G1075" s="115" t="str">
        <f t="shared" si="40"/>
        <v/>
      </c>
      <c r="H1075" s="109"/>
      <c r="I1075" s="109"/>
      <c r="J1075" s="109"/>
      <c r="K1075" s="109"/>
      <c r="L1075" s="109"/>
      <c r="M1075" s="109"/>
      <c r="N1075" s="109"/>
      <c r="O1075" s="109"/>
    </row>
    <row r="1076" spans="3:15" ht="11.25" customHeight="1">
      <c r="C1076" s="94">
        <v>43339</v>
      </c>
      <c r="D1076" s="91">
        <v>46.489331559243467</v>
      </c>
      <c r="E1076" s="91">
        <v>16.99706947525484</v>
      </c>
      <c r="F1076" s="95">
        <f t="shared" si="39"/>
        <v>16.99706947525484</v>
      </c>
      <c r="G1076" s="115" t="str">
        <f t="shared" si="40"/>
        <v/>
      </c>
      <c r="H1076" s="109"/>
      <c r="I1076" s="109"/>
      <c r="J1076" s="109"/>
      <c r="K1076" s="109"/>
      <c r="L1076" s="109"/>
      <c r="M1076" s="109"/>
      <c r="N1076" s="109"/>
      <c r="O1076" s="109"/>
    </row>
    <row r="1077" spans="3:15" ht="11.25" customHeight="1">
      <c r="C1077" s="94">
        <v>43340</v>
      </c>
      <c r="D1077" s="91">
        <v>40.751426009241605</v>
      </c>
      <c r="E1077" s="91">
        <v>16.99706947525484</v>
      </c>
      <c r="F1077" s="95">
        <f t="shared" si="39"/>
        <v>16.99706947525484</v>
      </c>
      <c r="G1077" s="115" t="str">
        <f t="shared" si="40"/>
        <v/>
      </c>
      <c r="H1077" s="109"/>
      <c r="I1077" s="109"/>
      <c r="J1077" s="109"/>
      <c r="K1077" s="109"/>
      <c r="L1077" s="109"/>
      <c r="M1077" s="109"/>
      <c r="N1077" s="109"/>
      <c r="O1077" s="109"/>
    </row>
    <row r="1078" spans="3:15" ht="11.25" customHeight="1">
      <c r="C1078" s="94">
        <v>43341</v>
      </c>
      <c r="D1078" s="91">
        <v>34.861840490035739</v>
      </c>
      <c r="E1078" s="91">
        <v>16.99706947525484</v>
      </c>
      <c r="F1078" s="95">
        <f t="shared" si="39"/>
        <v>16.99706947525484</v>
      </c>
      <c r="G1078" s="115" t="str">
        <f t="shared" si="40"/>
        <v/>
      </c>
      <c r="H1078" s="109"/>
      <c r="I1078" s="109"/>
      <c r="J1078" s="109"/>
      <c r="K1078" s="109"/>
      <c r="L1078" s="109"/>
      <c r="M1078" s="109"/>
      <c r="N1078" s="109"/>
      <c r="O1078" s="109"/>
    </row>
    <row r="1079" spans="3:15" ht="11.25" customHeight="1">
      <c r="C1079" s="94">
        <v>43342</v>
      </c>
      <c r="D1079" s="91">
        <v>43.86060615203575</v>
      </c>
      <c r="E1079" s="91">
        <v>16.99706947525484</v>
      </c>
      <c r="F1079" s="95">
        <f t="shared" si="39"/>
        <v>16.99706947525484</v>
      </c>
      <c r="G1079" s="115" t="str">
        <f t="shared" si="40"/>
        <v/>
      </c>
      <c r="H1079" s="109"/>
      <c r="I1079" s="109"/>
      <c r="J1079" s="109"/>
      <c r="K1079" s="109"/>
      <c r="L1079" s="109"/>
      <c r="M1079" s="109"/>
      <c r="N1079" s="109"/>
      <c r="O1079" s="109"/>
    </row>
    <row r="1080" spans="3:15" ht="11.25" customHeight="1">
      <c r="C1080" s="94">
        <v>43343</v>
      </c>
      <c r="D1080" s="91">
        <v>28.653423582033881</v>
      </c>
      <c r="E1080" s="91">
        <v>16.99706947525484</v>
      </c>
      <c r="F1080" s="95">
        <f t="shared" si="39"/>
        <v>16.99706947525484</v>
      </c>
      <c r="G1080" s="115" t="str">
        <f t="shared" si="40"/>
        <v/>
      </c>
      <c r="H1080" s="109"/>
      <c r="I1080" s="109"/>
      <c r="J1080" s="109"/>
      <c r="K1080" s="109"/>
      <c r="L1080" s="109"/>
      <c r="M1080" s="109"/>
      <c r="N1080" s="109"/>
      <c r="O1080" s="109"/>
    </row>
    <row r="1081" spans="3:15" ht="11.25" customHeight="1">
      <c r="C1081" s="94">
        <v>43344</v>
      </c>
      <c r="D1081" s="91">
        <v>16.294752982035746</v>
      </c>
      <c r="E1081" s="91">
        <v>22.743378673520009</v>
      </c>
      <c r="F1081" s="95">
        <f t="shared" si="39"/>
        <v>16.294752982035746</v>
      </c>
      <c r="G1081" s="115" t="str">
        <f t="shared" si="40"/>
        <v/>
      </c>
      <c r="H1081" s="109"/>
      <c r="I1081" s="109"/>
      <c r="J1081" s="109"/>
      <c r="K1081" s="109"/>
      <c r="L1081" s="109"/>
      <c r="M1081" s="109"/>
      <c r="N1081" s="109"/>
      <c r="O1081" s="109"/>
    </row>
    <row r="1082" spans="3:15" ht="11.25" customHeight="1">
      <c r="C1082" s="94">
        <v>43345</v>
      </c>
      <c r="D1082" s="91">
        <v>28.816997316035739</v>
      </c>
      <c r="E1082" s="91">
        <v>22.743378673520009</v>
      </c>
      <c r="F1082" s="95">
        <f t="shared" si="39"/>
        <v>22.743378673520009</v>
      </c>
      <c r="G1082" s="115" t="str">
        <f t="shared" si="40"/>
        <v/>
      </c>
      <c r="H1082" s="109"/>
      <c r="I1082" s="109"/>
      <c r="J1082" s="109"/>
      <c r="K1082" s="109"/>
      <c r="L1082" s="109"/>
      <c r="M1082" s="109"/>
      <c r="N1082" s="109"/>
      <c r="O1082" s="109"/>
    </row>
    <row r="1083" spans="3:15" ht="11.25" customHeight="1">
      <c r="C1083" s="94">
        <v>43346</v>
      </c>
      <c r="D1083" s="91">
        <v>39.483969496035748</v>
      </c>
      <c r="E1083" s="91">
        <v>22.743378673520009</v>
      </c>
      <c r="F1083" s="95">
        <f t="shared" si="39"/>
        <v>22.743378673520009</v>
      </c>
      <c r="G1083" s="115" t="str">
        <f t="shared" si="40"/>
        <v/>
      </c>
      <c r="H1083" s="109"/>
      <c r="I1083" s="109"/>
      <c r="J1083" s="109"/>
      <c r="K1083" s="109"/>
      <c r="L1083" s="109"/>
      <c r="M1083" s="109"/>
      <c r="N1083" s="109"/>
      <c r="O1083" s="109"/>
    </row>
    <row r="1084" spans="3:15" ht="11.25" customHeight="1">
      <c r="C1084" s="94">
        <v>43347</v>
      </c>
      <c r="D1084" s="91">
        <v>33.960398858035738</v>
      </c>
      <c r="E1084" s="91">
        <v>22.743378673520009</v>
      </c>
      <c r="F1084" s="95">
        <f t="shared" si="39"/>
        <v>22.743378673520009</v>
      </c>
      <c r="G1084" s="115" t="str">
        <f t="shared" si="40"/>
        <v/>
      </c>
      <c r="H1084" s="109"/>
      <c r="I1084" s="109"/>
      <c r="J1084" s="109"/>
      <c r="K1084" s="109"/>
      <c r="L1084" s="109"/>
      <c r="M1084" s="109"/>
      <c r="N1084" s="109"/>
      <c r="O1084" s="109"/>
    </row>
    <row r="1085" spans="3:15" ht="11.25" customHeight="1">
      <c r="C1085" s="94">
        <v>43348</v>
      </c>
      <c r="D1085" s="91">
        <v>37.351551555248456</v>
      </c>
      <c r="E1085" s="91">
        <v>22.743378673520009</v>
      </c>
      <c r="F1085" s="95">
        <f t="shared" si="39"/>
        <v>22.743378673520009</v>
      </c>
      <c r="G1085" s="115" t="str">
        <f t="shared" si="40"/>
        <v/>
      </c>
      <c r="H1085" s="109"/>
      <c r="I1085" s="109"/>
      <c r="J1085" s="109"/>
      <c r="K1085" s="109"/>
      <c r="L1085" s="109"/>
      <c r="M1085" s="109"/>
      <c r="N1085" s="109"/>
      <c r="O1085" s="109"/>
    </row>
    <row r="1086" spans="3:15" ht="11.25" customHeight="1">
      <c r="C1086" s="94">
        <v>43349</v>
      </c>
      <c r="D1086" s="91">
        <v>26.66675027724845</v>
      </c>
      <c r="E1086" s="91">
        <v>22.743378673520009</v>
      </c>
      <c r="F1086" s="95">
        <f t="shared" si="39"/>
        <v>22.743378673520009</v>
      </c>
      <c r="G1086" s="115" t="str">
        <f t="shared" si="40"/>
        <v/>
      </c>
      <c r="H1086" s="109"/>
      <c r="I1086" s="109"/>
      <c r="J1086" s="109"/>
      <c r="K1086" s="109"/>
      <c r="L1086" s="109"/>
      <c r="M1086" s="109"/>
      <c r="N1086" s="109"/>
      <c r="O1086" s="109"/>
    </row>
    <row r="1087" spans="3:15" ht="11.25" customHeight="1">
      <c r="C1087" s="94">
        <v>43350</v>
      </c>
      <c r="D1087" s="91">
        <v>24.869887769250315</v>
      </c>
      <c r="E1087" s="91">
        <v>22.743378673520009</v>
      </c>
      <c r="F1087" s="95">
        <f t="shared" si="39"/>
        <v>22.743378673520009</v>
      </c>
      <c r="G1087" s="115" t="str">
        <f t="shared" si="40"/>
        <v/>
      </c>
      <c r="H1087" s="109"/>
      <c r="I1087" s="109"/>
      <c r="J1087" s="109"/>
      <c r="K1087" s="109"/>
      <c r="L1087" s="109"/>
      <c r="M1087" s="109"/>
      <c r="N1087" s="109"/>
      <c r="O1087" s="109"/>
    </row>
    <row r="1088" spans="3:15" ht="11.25" customHeight="1">
      <c r="C1088" s="94">
        <v>43351</v>
      </c>
      <c r="D1088" s="91">
        <v>29.214634431248452</v>
      </c>
      <c r="E1088" s="91">
        <v>22.743378673520009</v>
      </c>
      <c r="F1088" s="95">
        <f t="shared" si="39"/>
        <v>22.743378673520009</v>
      </c>
      <c r="G1088" s="115" t="str">
        <f t="shared" si="40"/>
        <v/>
      </c>
      <c r="H1088" s="109"/>
      <c r="I1088" s="109"/>
      <c r="J1088" s="109"/>
      <c r="K1088" s="109"/>
      <c r="L1088" s="109"/>
      <c r="M1088" s="109"/>
      <c r="N1088" s="109"/>
      <c r="O1088" s="109"/>
    </row>
    <row r="1089" spans="2:15" ht="11.25" customHeight="1">
      <c r="C1089" s="94">
        <v>43352</v>
      </c>
      <c r="D1089" s="91">
        <v>19.462440435248457</v>
      </c>
      <c r="E1089" s="91">
        <v>22.743378673520009</v>
      </c>
      <c r="F1089" s="95">
        <f t="shared" si="39"/>
        <v>19.462440435248457</v>
      </c>
      <c r="G1089" s="115" t="str">
        <f t="shared" si="40"/>
        <v/>
      </c>
      <c r="H1089" s="109"/>
      <c r="I1089" s="109"/>
      <c r="J1089" s="109"/>
      <c r="K1089" s="109"/>
      <c r="L1089" s="109"/>
      <c r="M1089" s="109"/>
      <c r="N1089" s="109"/>
      <c r="O1089" s="109"/>
    </row>
    <row r="1090" spans="2:15" ht="11.25" customHeight="1">
      <c r="C1090" s="94">
        <v>43353</v>
      </c>
      <c r="D1090" s="91">
        <v>34.980224583250312</v>
      </c>
      <c r="E1090" s="91">
        <v>22.743378673520009</v>
      </c>
      <c r="F1090" s="95">
        <f t="shared" si="39"/>
        <v>22.743378673520009</v>
      </c>
      <c r="G1090" s="115" t="str">
        <f t="shared" si="40"/>
        <v/>
      </c>
      <c r="H1090" s="109"/>
      <c r="I1090" s="109"/>
      <c r="J1090" s="109"/>
      <c r="K1090" s="109"/>
      <c r="L1090" s="109"/>
      <c r="M1090" s="109"/>
      <c r="N1090" s="109"/>
      <c r="O1090" s="109"/>
    </row>
    <row r="1091" spans="2:15" ht="11.25" customHeight="1">
      <c r="C1091" s="94">
        <v>43354</v>
      </c>
      <c r="D1091" s="91">
        <v>52.279389133248451</v>
      </c>
      <c r="E1091" s="91">
        <v>22.743378673520009</v>
      </c>
      <c r="F1091" s="95">
        <f t="shared" si="39"/>
        <v>22.743378673520009</v>
      </c>
      <c r="G1091" s="115" t="str">
        <f t="shared" si="40"/>
        <v/>
      </c>
      <c r="H1091" s="109"/>
      <c r="I1091" s="109"/>
      <c r="J1091" s="109"/>
      <c r="K1091" s="109"/>
      <c r="L1091" s="109"/>
      <c r="M1091" s="109"/>
      <c r="N1091" s="109"/>
      <c r="O1091" s="109"/>
    </row>
    <row r="1092" spans="2:15" ht="11.25" customHeight="1">
      <c r="C1092" s="94">
        <v>43355</v>
      </c>
      <c r="D1092" s="91">
        <v>55.021547317802558</v>
      </c>
      <c r="E1092" s="91">
        <v>22.743378673520009</v>
      </c>
      <c r="F1092" s="95">
        <f t="shared" si="39"/>
        <v>22.743378673520009</v>
      </c>
      <c r="G1092" s="115" t="str">
        <f t="shared" si="40"/>
        <v/>
      </c>
      <c r="H1092" s="109"/>
      <c r="I1092" s="109"/>
      <c r="J1092" s="109"/>
      <c r="K1092" s="109"/>
      <c r="L1092" s="109"/>
      <c r="M1092" s="109"/>
      <c r="N1092" s="109"/>
      <c r="O1092" s="109"/>
    </row>
    <row r="1093" spans="2:15" ht="11.25" customHeight="1">
      <c r="C1093" s="94">
        <v>43356</v>
      </c>
      <c r="D1093" s="91">
        <v>51.873194353802553</v>
      </c>
      <c r="E1093" s="91">
        <v>22.743378673520009</v>
      </c>
      <c r="F1093" s="95">
        <f t="shared" si="39"/>
        <v>22.743378673520009</v>
      </c>
      <c r="G1093" s="115" t="str">
        <f t="shared" si="40"/>
        <v/>
      </c>
      <c r="H1093" s="109"/>
      <c r="I1093" s="109"/>
      <c r="J1093" s="109"/>
      <c r="K1093" s="109"/>
      <c r="L1093" s="109"/>
      <c r="M1093" s="109"/>
      <c r="N1093" s="109"/>
      <c r="O1093" s="109"/>
    </row>
    <row r="1094" spans="2:15" ht="11.25" customHeight="1">
      <c r="C1094" s="94">
        <v>43357</v>
      </c>
      <c r="D1094" s="91">
        <v>36.709130287802545</v>
      </c>
      <c r="E1094" s="91">
        <v>22.743378673520009</v>
      </c>
      <c r="F1094" s="95">
        <f t="shared" si="39"/>
        <v>22.743378673520009</v>
      </c>
      <c r="G1094" s="115" t="str">
        <f t="shared" si="40"/>
        <v/>
      </c>
      <c r="H1094" s="109"/>
      <c r="I1094" s="109"/>
      <c r="J1094" s="109"/>
      <c r="K1094" s="109"/>
      <c r="L1094" s="109"/>
      <c r="M1094" s="109"/>
      <c r="N1094" s="109"/>
      <c r="O1094" s="109"/>
    </row>
    <row r="1095" spans="2:15" ht="11.25" customHeight="1">
      <c r="B1095" s="54" t="s">
        <v>25</v>
      </c>
      <c r="C1095" s="94">
        <v>43358</v>
      </c>
      <c r="D1095" s="91">
        <v>15.321682983802551</v>
      </c>
      <c r="E1095" s="91">
        <v>22.743378673520009</v>
      </c>
      <c r="F1095" s="95">
        <f t="shared" si="39"/>
        <v>15.321682983802551</v>
      </c>
      <c r="G1095" s="115" t="str">
        <f t="shared" si="40"/>
        <v/>
      </c>
      <c r="H1095" s="109"/>
      <c r="I1095" s="109"/>
      <c r="J1095" s="109"/>
      <c r="K1095" s="109"/>
      <c r="L1095" s="109"/>
      <c r="M1095" s="109"/>
      <c r="N1095" s="109"/>
      <c r="O1095" s="109"/>
    </row>
    <row r="1096" spans="2:15" ht="11.25" customHeight="1">
      <c r="C1096" s="94">
        <v>43359</v>
      </c>
      <c r="D1096" s="91">
        <v>8.5670798258025531</v>
      </c>
      <c r="E1096" s="91">
        <v>22.743378673520009</v>
      </c>
      <c r="F1096" s="95">
        <f t="shared" si="39"/>
        <v>8.5670798258025531</v>
      </c>
      <c r="G1096" s="115" t="str">
        <f t="shared" si="40"/>
        <v/>
      </c>
      <c r="H1096" s="109"/>
      <c r="I1096" s="109"/>
      <c r="J1096" s="109"/>
      <c r="K1096" s="109"/>
      <c r="L1096" s="109"/>
      <c r="M1096" s="109"/>
      <c r="N1096" s="109"/>
      <c r="O1096" s="109"/>
    </row>
    <row r="1097" spans="2:15" ht="11.25" customHeight="1">
      <c r="C1097" s="94">
        <v>43360</v>
      </c>
      <c r="D1097" s="91">
        <v>14.361746075802548</v>
      </c>
      <c r="E1097" s="91">
        <v>22.743378673520009</v>
      </c>
      <c r="F1097" s="95">
        <f t="shared" si="39"/>
        <v>14.361746075802548</v>
      </c>
      <c r="G1097" s="115" t="str">
        <f t="shared" si="40"/>
        <v/>
      </c>
      <c r="H1097" s="109"/>
      <c r="I1097" s="109"/>
      <c r="J1097" s="109"/>
      <c r="K1097" s="109"/>
      <c r="L1097" s="109"/>
      <c r="M1097" s="109"/>
      <c r="N1097" s="109"/>
      <c r="O1097" s="109"/>
    </row>
    <row r="1098" spans="2:15" ht="11.25" customHeight="1">
      <c r="C1098" s="94">
        <v>43361</v>
      </c>
      <c r="D1098" s="91">
        <v>28.290935725802555</v>
      </c>
      <c r="E1098" s="91">
        <v>22.743378673520009</v>
      </c>
      <c r="F1098" s="95">
        <f t="shared" si="39"/>
        <v>22.743378673520009</v>
      </c>
      <c r="G1098" s="115" t="str">
        <f t="shared" si="40"/>
        <v/>
      </c>
      <c r="H1098" s="109"/>
      <c r="I1098" s="109"/>
      <c r="J1098" s="109"/>
      <c r="K1098" s="109"/>
      <c r="L1098" s="109"/>
      <c r="M1098" s="109"/>
      <c r="N1098" s="109"/>
      <c r="O1098" s="109"/>
    </row>
    <row r="1099" spans="2:15" ht="11.25" customHeight="1">
      <c r="C1099" s="94">
        <v>43362</v>
      </c>
      <c r="D1099" s="91">
        <v>52.471706541696435</v>
      </c>
      <c r="E1099" s="91">
        <v>22.743378673520009</v>
      </c>
      <c r="F1099" s="95">
        <f t="shared" si="39"/>
        <v>22.743378673520009</v>
      </c>
      <c r="G1099" s="115" t="str">
        <f t="shared" si="40"/>
        <v/>
      </c>
      <c r="H1099" s="109"/>
      <c r="I1099" s="109"/>
      <c r="J1099" s="109"/>
      <c r="K1099" s="109"/>
      <c r="L1099" s="109"/>
      <c r="M1099" s="109"/>
      <c r="N1099" s="109"/>
      <c r="O1099" s="109"/>
    </row>
    <row r="1100" spans="2:15" ht="11.25" customHeight="1">
      <c r="C1100" s="94">
        <v>43363</v>
      </c>
      <c r="D1100" s="91">
        <v>48.68368813969829</v>
      </c>
      <c r="E1100" s="91">
        <v>22.743378673520009</v>
      </c>
      <c r="F1100" s="95">
        <f t="shared" si="39"/>
        <v>22.743378673520009</v>
      </c>
      <c r="G1100" s="115" t="str">
        <f t="shared" si="40"/>
        <v/>
      </c>
      <c r="H1100" s="109"/>
      <c r="I1100" s="109"/>
      <c r="J1100" s="109"/>
      <c r="K1100" s="109"/>
      <c r="L1100" s="109"/>
      <c r="M1100" s="109"/>
      <c r="N1100" s="109"/>
      <c r="O1100" s="109"/>
    </row>
    <row r="1101" spans="2:15" ht="11.25" customHeight="1">
      <c r="C1101" s="94">
        <v>43364</v>
      </c>
      <c r="D1101" s="91">
        <v>41.438852311696436</v>
      </c>
      <c r="E1101" s="91">
        <v>22.743378673520009</v>
      </c>
      <c r="F1101" s="95">
        <f t="shared" si="39"/>
        <v>22.743378673520009</v>
      </c>
      <c r="G1101" s="115" t="str">
        <f t="shared" si="40"/>
        <v/>
      </c>
      <c r="H1101" s="109"/>
      <c r="I1101" s="109"/>
      <c r="J1101" s="109"/>
      <c r="K1101" s="109"/>
      <c r="L1101" s="109"/>
      <c r="M1101" s="109"/>
      <c r="N1101" s="109"/>
      <c r="O1101" s="109"/>
    </row>
    <row r="1102" spans="2:15" ht="11.25" customHeight="1">
      <c r="C1102" s="94">
        <v>43365</v>
      </c>
      <c r="D1102" s="91">
        <v>15.701163941696432</v>
      </c>
      <c r="E1102" s="91">
        <v>22.743378673520009</v>
      </c>
      <c r="F1102" s="95">
        <f t="shared" si="39"/>
        <v>15.701163941696432</v>
      </c>
      <c r="G1102" s="115" t="str">
        <f t="shared" si="40"/>
        <v/>
      </c>
      <c r="H1102" s="109"/>
      <c r="I1102" s="109"/>
      <c r="J1102" s="109"/>
      <c r="K1102" s="109"/>
      <c r="L1102" s="109"/>
      <c r="M1102" s="109"/>
      <c r="N1102" s="109"/>
      <c r="O1102" s="109"/>
    </row>
    <row r="1103" spans="2:15" ht="11.25" customHeight="1">
      <c r="C1103" s="94">
        <v>43366</v>
      </c>
      <c r="D1103" s="91">
        <v>5.7509639036982989</v>
      </c>
      <c r="E1103" s="91">
        <v>22.743378673520009</v>
      </c>
      <c r="F1103" s="95">
        <f t="shared" si="39"/>
        <v>5.7509639036982989</v>
      </c>
      <c r="G1103" s="115" t="str">
        <f t="shared" si="40"/>
        <v/>
      </c>
      <c r="H1103" s="109"/>
      <c r="I1103" s="109"/>
      <c r="J1103" s="109"/>
      <c r="K1103" s="109"/>
      <c r="L1103" s="109"/>
      <c r="M1103" s="109"/>
      <c r="N1103" s="109"/>
      <c r="O1103" s="109"/>
    </row>
    <row r="1104" spans="2:15" ht="11.25" customHeight="1">
      <c r="C1104" s="94">
        <v>43367</v>
      </c>
      <c r="D1104" s="91">
        <v>18.114253911696434</v>
      </c>
      <c r="E1104" s="91">
        <v>22.743378673520009</v>
      </c>
      <c r="F1104" s="95">
        <f t="shared" si="39"/>
        <v>18.114253911696434</v>
      </c>
      <c r="G1104" s="115" t="str">
        <f t="shared" si="40"/>
        <v/>
      </c>
      <c r="H1104" s="109"/>
      <c r="I1104" s="109"/>
      <c r="J1104" s="109"/>
      <c r="K1104" s="109"/>
      <c r="L1104" s="109"/>
      <c r="M1104" s="109"/>
      <c r="N1104" s="109"/>
      <c r="O1104" s="109"/>
    </row>
    <row r="1105" spans="3:15" ht="11.25" customHeight="1">
      <c r="C1105" s="94">
        <v>43368</v>
      </c>
      <c r="D1105" s="91">
        <v>18.965505891696434</v>
      </c>
      <c r="E1105" s="91">
        <v>22.743378673520009</v>
      </c>
      <c r="F1105" s="95">
        <f t="shared" si="39"/>
        <v>18.965505891696434</v>
      </c>
      <c r="G1105" s="115" t="str">
        <f t="shared" si="40"/>
        <v/>
      </c>
      <c r="H1105" s="109"/>
      <c r="I1105" s="109"/>
      <c r="J1105" s="109"/>
      <c r="K1105" s="109"/>
      <c r="L1105" s="109"/>
      <c r="M1105" s="109"/>
      <c r="N1105" s="109"/>
      <c r="O1105" s="109"/>
    </row>
    <row r="1106" spans="3:15" ht="11.25" customHeight="1">
      <c r="C1106" s="94">
        <v>43369</v>
      </c>
      <c r="D1106" s="91">
        <v>10.509841021213367</v>
      </c>
      <c r="E1106" s="91">
        <v>22.743378673520009</v>
      </c>
      <c r="F1106" s="95">
        <f t="shared" si="39"/>
        <v>10.509841021213367</v>
      </c>
      <c r="G1106" s="115" t="str">
        <f t="shared" si="40"/>
        <v/>
      </c>
      <c r="H1106" s="109"/>
      <c r="I1106" s="109"/>
      <c r="J1106" s="109"/>
      <c r="K1106" s="109"/>
      <c r="L1106" s="109"/>
      <c r="M1106" s="109"/>
      <c r="N1106" s="109"/>
      <c r="O1106" s="109"/>
    </row>
    <row r="1107" spans="3:15" ht="11.25" customHeight="1">
      <c r="C1107" s="94">
        <v>43370</v>
      </c>
      <c r="D1107" s="91">
        <v>10.026835815213373</v>
      </c>
      <c r="E1107" s="91">
        <v>22.743378673520009</v>
      </c>
      <c r="F1107" s="95">
        <f t="shared" si="39"/>
        <v>10.026835815213373</v>
      </c>
      <c r="G1107" s="115" t="str">
        <f t="shared" si="40"/>
        <v/>
      </c>
      <c r="H1107" s="109"/>
      <c r="I1107" s="109"/>
      <c r="J1107" s="109"/>
      <c r="K1107" s="109"/>
      <c r="L1107" s="109"/>
      <c r="M1107" s="109"/>
      <c r="N1107" s="109"/>
      <c r="O1107" s="109"/>
    </row>
    <row r="1108" spans="3:15" ht="11.25" customHeight="1">
      <c r="C1108" s="94">
        <v>43371</v>
      </c>
      <c r="D1108" s="91">
        <v>10.121648751212437</v>
      </c>
      <c r="E1108" s="91">
        <v>22.743378673520009</v>
      </c>
      <c r="F1108" s="95">
        <f t="shared" si="39"/>
        <v>10.121648751212437</v>
      </c>
      <c r="G1108" s="115" t="str">
        <f t="shared" si="40"/>
        <v/>
      </c>
      <c r="H1108" s="109"/>
      <c r="I1108" s="109"/>
      <c r="J1108" s="109"/>
      <c r="K1108" s="109"/>
      <c r="L1108" s="109"/>
      <c r="M1108" s="109"/>
      <c r="N1108" s="109"/>
      <c r="O1108" s="109"/>
    </row>
    <row r="1109" spans="3:15" ht="11.25" customHeight="1">
      <c r="C1109" s="94">
        <v>43372</v>
      </c>
      <c r="D1109" s="91">
        <v>8.9165426272133708</v>
      </c>
      <c r="E1109" s="91">
        <v>22.743378673520009</v>
      </c>
      <c r="F1109" s="95">
        <f t="shared" si="39"/>
        <v>8.9165426272133708</v>
      </c>
      <c r="G1109" s="115" t="str">
        <f t="shared" si="40"/>
        <v/>
      </c>
      <c r="H1109" s="109"/>
      <c r="I1109" s="109"/>
      <c r="J1109" s="109"/>
      <c r="K1109" s="109"/>
      <c r="L1109" s="109"/>
      <c r="M1109" s="109"/>
      <c r="N1109" s="109"/>
      <c r="O1109" s="109"/>
    </row>
    <row r="1110" spans="3:15" ht="11.25" customHeight="1">
      <c r="C1110" s="94">
        <v>43373</v>
      </c>
      <c r="D1110" s="91">
        <v>8.1962194632124366</v>
      </c>
      <c r="E1110" s="91">
        <v>22.743378673520009</v>
      </c>
      <c r="F1110" s="95">
        <f t="shared" si="39"/>
        <v>8.1962194632124366</v>
      </c>
      <c r="G1110" s="115" t="str">
        <f t="shared" si="40"/>
        <v/>
      </c>
      <c r="H1110" s="109"/>
      <c r="I1110" s="109"/>
      <c r="J1110" s="109"/>
      <c r="K1110" s="109"/>
      <c r="L1110" s="109"/>
      <c r="M1110" s="109"/>
      <c r="N1110" s="109"/>
      <c r="O1110" s="109"/>
    </row>
    <row r="1111" spans="3:15" ht="11.25" customHeight="1">
      <c r="C1111" s="94">
        <v>43374</v>
      </c>
      <c r="D1111" s="91">
        <v>7.4049304952133683</v>
      </c>
      <c r="E1111" s="91">
        <v>45.741764250654825</v>
      </c>
      <c r="F1111" s="95">
        <f t="shared" si="39"/>
        <v>7.4049304952133683</v>
      </c>
      <c r="G1111" s="115" t="str">
        <f t="shared" si="40"/>
        <v/>
      </c>
      <c r="H1111" s="109"/>
      <c r="I1111" s="109"/>
      <c r="J1111" s="109"/>
      <c r="K1111" s="109"/>
      <c r="L1111" s="109"/>
      <c r="M1111" s="109"/>
      <c r="N1111" s="109"/>
      <c r="O1111" s="109"/>
    </row>
    <row r="1112" spans="3:15" ht="11.25" customHeight="1">
      <c r="C1112" s="94">
        <v>43375</v>
      </c>
      <c r="D1112" s="91">
        <v>4.6220452072124392</v>
      </c>
      <c r="E1112" s="91">
        <v>45.741764250654825</v>
      </c>
      <c r="F1112" s="95">
        <f t="shared" si="39"/>
        <v>4.6220452072124392</v>
      </c>
      <c r="G1112" s="115" t="str">
        <f t="shared" si="40"/>
        <v/>
      </c>
      <c r="H1112" s="109"/>
      <c r="I1112" s="109"/>
      <c r="J1112" s="109"/>
      <c r="K1112" s="109"/>
      <c r="L1112" s="109"/>
      <c r="M1112" s="109"/>
      <c r="N1112" s="109"/>
      <c r="O1112" s="109"/>
    </row>
    <row r="1113" spans="3:15" ht="11.25" customHeight="1">
      <c r="C1113" s="94">
        <v>43376</v>
      </c>
      <c r="D1113" s="91">
        <v>2.4096957607003278</v>
      </c>
      <c r="E1113" s="91">
        <v>45.741764250654825</v>
      </c>
      <c r="F1113" s="95">
        <f t="shared" si="39"/>
        <v>2.4096957607003278</v>
      </c>
      <c r="G1113" s="115" t="str">
        <f t="shared" si="40"/>
        <v/>
      </c>
      <c r="H1113" s="109"/>
      <c r="I1113" s="109"/>
      <c r="J1113" s="109"/>
      <c r="K1113" s="109"/>
      <c r="L1113" s="109"/>
      <c r="M1113" s="109"/>
      <c r="N1113" s="109"/>
      <c r="O1113" s="109"/>
    </row>
    <row r="1114" spans="3:15" ht="11.25" customHeight="1">
      <c r="C1114" s="94">
        <v>43377</v>
      </c>
      <c r="D1114" s="91">
        <v>7.0492362647012632</v>
      </c>
      <c r="E1114" s="91">
        <v>45.741764250654825</v>
      </c>
      <c r="F1114" s="95">
        <f t="shared" si="39"/>
        <v>7.0492362647012632</v>
      </c>
      <c r="G1114" s="115" t="str">
        <f t="shared" si="40"/>
        <v/>
      </c>
      <c r="H1114" s="109"/>
      <c r="I1114" s="109"/>
      <c r="J1114" s="109"/>
      <c r="K1114" s="109"/>
      <c r="L1114" s="109"/>
      <c r="M1114" s="109"/>
      <c r="N1114" s="109"/>
      <c r="O1114" s="109"/>
    </row>
    <row r="1115" spans="3:15" ht="11.25" customHeight="1">
      <c r="C1115" s="94">
        <v>43378</v>
      </c>
      <c r="D1115" s="91">
        <v>5.9302590727003262</v>
      </c>
      <c r="E1115" s="91">
        <v>45.741764250654825</v>
      </c>
      <c r="F1115" s="95">
        <f t="shared" si="39"/>
        <v>5.9302590727003262</v>
      </c>
      <c r="G1115" s="115" t="str">
        <f t="shared" si="40"/>
        <v/>
      </c>
      <c r="H1115" s="109"/>
      <c r="I1115" s="109"/>
      <c r="J1115" s="109"/>
      <c r="K1115" s="109"/>
      <c r="L1115" s="109"/>
      <c r="M1115" s="109"/>
      <c r="N1115" s="109"/>
      <c r="O1115" s="109"/>
    </row>
    <row r="1116" spans="3:15" ht="11.25" customHeight="1">
      <c r="C1116" s="94">
        <v>43379</v>
      </c>
      <c r="D1116" s="91">
        <v>3.9637368527003272</v>
      </c>
      <c r="E1116" s="91">
        <v>45.741764250654825</v>
      </c>
      <c r="F1116" s="95">
        <f t="shared" si="39"/>
        <v>3.9637368527003272</v>
      </c>
      <c r="G1116" s="115" t="str">
        <f t="shared" si="40"/>
        <v/>
      </c>
      <c r="H1116" s="109"/>
      <c r="I1116" s="109"/>
      <c r="J1116" s="109"/>
      <c r="K1116" s="109"/>
      <c r="L1116" s="109"/>
      <c r="M1116" s="109"/>
      <c r="N1116" s="109"/>
      <c r="O1116" s="109"/>
    </row>
    <row r="1117" spans="3:15" ht="11.25" customHeight="1">
      <c r="C1117" s="94">
        <v>43380</v>
      </c>
      <c r="D1117" s="91">
        <v>1.9810356107003282</v>
      </c>
      <c r="E1117" s="91">
        <v>45.741764250654825</v>
      </c>
      <c r="F1117" s="95">
        <f t="shared" si="39"/>
        <v>1.9810356107003282</v>
      </c>
      <c r="G1117" s="115" t="str">
        <f t="shared" si="40"/>
        <v/>
      </c>
      <c r="H1117" s="109"/>
      <c r="I1117" s="109"/>
      <c r="J1117" s="109"/>
      <c r="K1117" s="109"/>
      <c r="L1117" s="109"/>
      <c r="M1117" s="109"/>
      <c r="N1117" s="109"/>
      <c r="O1117" s="109"/>
    </row>
    <row r="1118" spans="3:15" ht="11.25" customHeight="1">
      <c r="C1118" s="94">
        <v>43381</v>
      </c>
      <c r="D1118" s="91">
        <v>2.5055745447012594</v>
      </c>
      <c r="E1118" s="91">
        <v>45.741764250654825</v>
      </c>
      <c r="F1118" s="95">
        <f t="shared" si="39"/>
        <v>2.5055745447012594</v>
      </c>
      <c r="G1118" s="115" t="str">
        <f t="shared" si="40"/>
        <v/>
      </c>
      <c r="H1118" s="109"/>
      <c r="I1118" s="109"/>
      <c r="J1118" s="109"/>
      <c r="K1118" s="109"/>
      <c r="L1118" s="109"/>
      <c r="M1118" s="109"/>
      <c r="N1118" s="109"/>
      <c r="O1118" s="109"/>
    </row>
    <row r="1119" spans="3:15" ht="11.25" customHeight="1">
      <c r="C1119" s="94">
        <v>43382</v>
      </c>
      <c r="D1119" s="91">
        <v>5.0956557527003312</v>
      </c>
      <c r="E1119" s="91">
        <v>45.741764250654825</v>
      </c>
      <c r="F1119" s="95">
        <f t="shared" si="39"/>
        <v>5.0956557527003312</v>
      </c>
      <c r="G1119" s="115" t="str">
        <f t="shared" si="40"/>
        <v/>
      </c>
      <c r="H1119" s="109"/>
      <c r="I1119" s="109"/>
      <c r="J1119" s="109"/>
      <c r="K1119" s="109"/>
      <c r="L1119" s="109"/>
      <c r="M1119" s="109"/>
      <c r="N1119" s="109"/>
      <c r="O1119" s="109"/>
    </row>
    <row r="1120" spans="3:15" ht="11.25" customHeight="1">
      <c r="C1120" s="94">
        <v>43383</v>
      </c>
      <c r="D1120" s="91">
        <v>29.974421912888815</v>
      </c>
      <c r="E1120" s="91">
        <v>45.741764250654825</v>
      </c>
      <c r="F1120" s="95">
        <f t="shared" si="39"/>
        <v>29.974421912888815</v>
      </c>
      <c r="G1120" s="115" t="str">
        <f t="shared" si="40"/>
        <v/>
      </c>
      <c r="H1120" s="109"/>
      <c r="I1120" s="109"/>
      <c r="J1120" s="109"/>
      <c r="K1120" s="109"/>
      <c r="L1120" s="109"/>
      <c r="M1120" s="109"/>
      <c r="N1120" s="109"/>
      <c r="O1120" s="109"/>
    </row>
    <row r="1121" spans="2:15" ht="11.25" customHeight="1">
      <c r="C1121" s="94">
        <v>43384</v>
      </c>
      <c r="D1121" s="91">
        <v>25.404605768888818</v>
      </c>
      <c r="E1121" s="91">
        <v>45.741764250654825</v>
      </c>
      <c r="F1121" s="95">
        <f t="shared" si="39"/>
        <v>25.404605768888818</v>
      </c>
      <c r="G1121" s="115" t="str">
        <f t="shared" si="40"/>
        <v/>
      </c>
      <c r="H1121" s="109"/>
      <c r="I1121" s="109"/>
      <c r="J1121" s="109"/>
      <c r="K1121" s="109"/>
      <c r="L1121" s="109"/>
      <c r="M1121" s="109"/>
      <c r="N1121" s="109"/>
      <c r="O1121" s="109"/>
    </row>
    <row r="1122" spans="2:15" ht="11.25" customHeight="1">
      <c r="C1122" s="94">
        <v>43385</v>
      </c>
      <c r="D1122" s="91">
        <v>26.301615220888817</v>
      </c>
      <c r="E1122" s="91">
        <v>45.741764250654825</v>
      </c>
      <c r="F1122" s="95">
        <f t="shared" si="39"/>
        <v>26.301615220888817</v>
      </c>
      <c r="G1122" s="115" t="str">
        <f t="shared" si="40"/>
        <v/>
      </c>
      <c r="H1122" s="109"/>
      <c r="I1122" s="109"/>
      <c r="J1122" s="109"/>
      <c r="K1122" s="109"/>
      <c r="L1122" s="109"/>
      <c r="M1122" s="109"/>
      <c r="N1122" s="109"/>
      <c r="O1122" s="109"/>
    </row>
    <row r="1123" spans="2:15" ht="11.25" customHeight="1">
      <c r="C1123" s="94">
        <v>43386</v>
      </c>
      <c r="D1123" s="91">
        <v>14.215277838888818</v>
      </c>
      <c r="E1123" s="91">
        <v>45.741764250654825</v>
      </c>
      <c r="F1123" s="95">
        <f t="shared" si="39"/>
        <v>14.215277838888818</v>
      </c>
      <c r="G1123" s="115" t="str">
        <f t="shared" si="40"/>
        <v/>
      </c>
      <c r="H1123" s="109"/>
      <c r="I1123" s="109"/>
      <c r="J1123" s="109"/>
      <c r="K1123" s="109"/>
      <c r="L1123" s="109"/>
      <c r="M1123" s="109"/>
      <c r="N1123" s="109"/>
      <c r="O1123" s="109"/>
    </row>
    <row r="1124" spans="2:15" ht="11.25" customHeight="1">
      <c r="C1124" s="94">
        <v>43387</v>
      </c>
      <c r="D1124" s="91">
        <v>17.381102476889748</v>
      </c>
      <c r="E1124" s="91">
        <v>45.741764250654825</v>
      </c>
      <c r="F1124" s="95">
        <f t="shared" si="39"/>
        <v>17.381102476889748</v>
      </c>
      <c r="G1124" s="115" t="str">
        <f t="shared" si="40"/>
        <v/>
      </c>
      <c r="H1124" s="109"/>
      <c r="I1124" s="109"/>
      <c r="J1124" s="109"/>
      <c r="K1124" s="109"/>
      <c r="L1124" s="109"/>
      <c r="M1124" s="109"/>
      <c r="N1124" s="109"/>
      <c r="O1124" s="109"/>
    </row>
    <row r="1125" spans="2:15" ht="11.25" customHeight="1">
      <c r="B1125" s="54" t="s">
        <v>26</v>
      </c>
      <c r="C1125" s="94">
        <v>43388</v>
      </c>
      <c r="D1125" s="91">
        <v>36.138248392888819</v>
      </c>
      <c r="E1125" s="91">
        <v>45.741764250654825</v>
      </c>
      <c r="F1125" s="95">
        <f t="shared" si="39"/>
        <v>36.138248392888819</v>
      </c>
      <c r="G1125" s="115" t="str">
        <f t="shared" si="40"/>
        <v/>
      </c>
      <c r="H1125" s="109"/>
      <c r="I1125" s="109"/>
      <c r="J1125" s="109"/>
      <c r="K1125" s="109"/>
      <c r="L1125" s="109"/>
      <c r="M1125" s="109"/>
      <c r="N1125" s="109"/>
      <c r="O1125" s="109"/>
    </row>
    <row r="1126" spans="2:15" ht="11.25" customHeight="1">
      <c r="C1126" s="94">
        <v>43389</v>
      </c>
      <c r="D1126" s="91">
        <v>65.728597520888812</v>
      </c>
      <c r="E1126" s="91">
        <v>45.741764250654825</v>
      </c>
      <c r="F1126" s="95">
        <f t="shared" si="39"/>
        <v>45.741764250654825</v>
      </c>
      <c r="G1126" s="115" t="str">
        <f t="shared" si="40"/>
        <v/>
      </c>
      <c r="H1126" s="109"/>
      <c r="I1126" s="109"/>
      <c r="J1126" s="109"/>
      <c r="K1126" s="109"/>
      <c r="L1126" s="109"/>
      <c r="M1126" s="109"/>
      <c r="N1126" s="109"/>
      <c r="O1126" s="109"/>
    </row>
    <row r="1127" spans="2:15" ht="11.25" customHeight="1">
      <c r="C1127" s="94">
        <v>43390</v>
      </c>
      <c r="D1127" s="91">
        <v>73.399671114986489</v>
      </c>
      <c r="E1127" s="91">
        <v>45.741764250654825</v>
      </c>
      <c r="F1127" s="95">
        <f t="shared" si="39"/>
        <v>45.741764250654825</v>
      </c>
      <c r="G1127" s="115" t="str">
        <f t="shared" si="40"/>
        <v/>
      </c>
      <c r="H1127" s="109"/>
      <c r="I1127" s="109"/>
      <c r="J1127" s="109"/>
      <c r="K1127" s="109"/>
      <c r="L1127" s="109"/>
      <c r="M1127" s="109"/>
      <c r="N1127" s="109"/>
      <c r="O1127" s="109"/>
    </row>
    <row r="1128" spans="2:15" ht="11.25" customHeight="1">
      <c r="C1128" s="94">
        <v>43391</v>
      </c>
      <c r="D1128" s="91">
        <v>45.958927128986495</v>
      </c>
      <c r="E1128" s="91">
        <v>45.741764250654825</v>
      </c>
      <c r="F1128" s="95">
        <f t="shared" si="39"/>
        <v>45.741764250654825</v>
      </c>
      <c r="G1128" s="115" t="str">
        <f t="shared" si="40"/>
        <v/>
      </c>
      <c r="H1128" s="109"/>
      <c r="I1128" s="109"/>
      <c r="J1128" s="109"/>
      <c r="K1128" s="109"/>
      <c r="L1128" s="109"/>
      <c r="M1128" s="109"/>
      <c r="N1128" s="109"/>
      <c r="O1128" s="109"/>
    </row>
    <row r="1129" spans="2:15" ht="11.25" customHeight="1">
      <c r="C1129" s="94">
        <v>43392</v>
      </c>
      <c r="D1129" s="91">
        <v>49.23836292698649</v>
      </c>
      <c r="E1129" s="91">
        <v>45.741764250654825</v>
      </c>
      <c r="F1129" s="95">
        <f t="shared" si="39"/>
        <v>45.741764250654825</v>
      </c>
      <c r="G1129" s="115" t="str">
        <f t="shared" si="40"/>
        <v/>
      </c>
      <c r="H1129" s="109"/>
      <c r="I1129" s="109"/>
      <c r="J1129" s="109"/>
      <c r="K1129" s="109"/>
      <c r="L1129" s="109"/>
      <c r="M1129" s="109"/>
      <c r="N1129" s="109"/>
      <c r="O1129" s="109"/>
    </row>
    <row r="1130" spans="2:15" ht="11.25" customHeight="1">
      <c r="C1130" s="94">
        <v>43393</v>
      </c>
      <c r="D1130" s="91">
        <v>45.347124974987416</v>
      </c>
      <c r="E1130" s="91">
        <v>45.741764250654825</v>
      </c>
      <c r="F1130" s="95">
        <f t="shared" si="39"/>
        <v>45.347124974987416</v>
      </c>
      <c r="G1130" s="115" t="str">
        <f t="shared" si="40"/>
        <v/>
      </c>
      <c r="H1130" s="109"/>
      <c r="I1130" s="109"/>
      <c r="J1130" s="109"/>
      <c r="K1130" s="109"/>
      <c r="L1130" s="109"/>
      <c r="M1130" s="109"/>
      <c r="N1130" s="109"/>
      <c r="O1130" s="109"/>
    </row>
    <row r="1131" spans="2:15" ht="11.25" customHeight="1">
      <c r="C1131" s="94">
        <v>43394</v>
      </c>
      <c r="D1131" s="91">
        <v>45.979064122986493</v>
      </c>
      <c r="E1131" s="91">
        <v>45.741764250654825</v>
      </c>
      <c r="F1131" s="95">
        <f t="shared" ref="F1131:F1194" si="41">IF(D1131&gt;E1131,E1131,D1131)</f>
        <v>45.741764250654825</v>
      </c>
      <c r="G1131" s="115" t="str">
        <f t="shared" ref="G1131:G1194" si="42">IF(C1131=DATE(YEAR(C1131),12,31),600,"")</f>
        <v/>
      </c>
      <c r="H1131" s="109"/>
      <c r="I1131" s="109"/>
      <c r="J1131" s="109"/>
      <c r="K1131" s="109"/>
      <c r="L1131" s="109"/>
      <c r="M1131" s="109"/>
      <c r="N1131" s="109"/>
      <c r="O1131" s="109"/>
    </row>
    <row r="1132" spans="2:15" ht="11.25" customHeight="1">
      <c r="C1132" s="94">
        <v>43395</v>
      </c>
      <c r="D1132" s="91">
        <v>44.119488864986486</v>
      </c>
      <c r="E1132" s="91">
        <v>45.741764250654825</v>
      </c>
      <c r="F1132" s="95">
        <f t="shared" si="41"/>
        <v>44.119488864986486</v>
      </c>
      <c r="G1132" s="115" t="str">
        <f t="shared" si="42"/>
        <v/>
      </c>
      <c r="H1132" s="109"/>
      <c r="I1132" s="109"/>
      <c r="J1132" s="109"/>
      <c r="K1132" s="109"/>
      <c r="L1132" s="109"/>
      <c r="M1132" s="109"/>
      <c r="N1132" s="109"/>
      <c r="O1132" s="109"/>
    </row>
    <row r="1133" spans="2:15" ht="11.25" customHeight="1">
      <c r="C1133" s="94">
        <v>43396</v>
      </c>
      <c r="D1133" s="91">
        <v>42.562096610986487</v>
      </c>
      <c r="E1133" s="91">
        <v>45.741764250654825</v>
      </c>
      <c r="F1133" s="95">
        <f t="shared" si="41"/>
        <v>42.562096610986487</v>
      </c>
      <c r="G1133" s="115" t="str">
        <f t="shared" si="42"/>
        <v/>
      </c>
      <c r="H1133" s="109"/>
      <c r="I1133" s="109"/>
      <c r="J1133" s="109"/>
      <c r="K1133" s="109"/>
      <c r="L1133" s="109"/>
      <c r="M1133" s="109"/>
      <c r="N1133" s="109"/>
      <c r="O1133" s="109"/>
    </row>
    <row r="1134" spans="2:15" ht="11.25" customHeight="1">
      <c r="C1134" s="94">
        <v>43397</v>
      </c>
      <c r="D1134" s="91">
        <v>32.04813831445005</v>
      </c>
      <c r="E1134" s="91">
        <v>45.741764250654825</v>
      </c>
      <c r="F1134" s="95">
        <f t="shared" si="41"/>
        <v>32.04813831445005</v>
      </c>
      <c r="G1134" s="115" t="str">
        <f t="shared" si="42"/>
        <v/>
      </c>
      <c r="H1134" s="109"/>
      <c r="I1134" s="109"/>
      <c r="J1134" s="109"/>
      <c r="K1134" s="109"/>
      <c r="L1134" s="109"/>
      <c r="M1134" s="109"/>
      <c r="N1134" s="109"/>
      <c r="O1134" s="109"/>
    </row>
    <row r="1135" spans="2:15" ht="11.25" customHeight="1">
      <c r="C1135" s="94">
        <v>43398</v>
      </c>
      <c r="D1135" s="91">
        <v>46.548202682450047</v>
      </c>
      <c r="E1135" s="91">
        <v>45.741764250654825</v>
      </c>
      <c r="F1135" s="95">
        <f t="shared" si="41"/>
        <v>45.741764250654825</v>
      </c>
      <c r="G1135" s="115" t="str">
        <f t="shared" si="42"/>
        <v/>
      </c>
      <c r="H1135" s="109"/>
      <c r="I1135" s="109"/>
      <c r="J1135" s="109"/>
      <c r="K1135" s="109"/>
      <c r="L1135" s="109"/>
      <c r="M1135" s="109"/>
      <c r="N1135" s="109"/>
      <c r="O1135" s="109"/>
    </row>
    <row r="1136" spans="2:15" ht="11.25" customHeight="1">
      <c r="C1136" s="94">
        <v>43399</v>
      </c>
      <c r="D1136" s="91">
        <v>49.28055410445004</v>
      </c>
      <c r="E1136" s="91">
        <v>45.741764250654825</v>
      </c>
      <c r="F1136" s="95">
        <f t="shared" si="41"/>
        <v>45.741764250654825</v>
      </c>
      <c r="G1136" s="115" t="str">
        <f t="shared" si="42"/>
        <v/>
      </c>
      <c r="H1136" s="109"/>
      <c r="I1136" s="109"/>
      <c r="J1136" s="109"/>
      <c r="K1136" s="109"/>
      <c r="L1136" s="109"/>
      <c r="M1136" s="109"/>
      <c r="N1136" s="109"/>
      <c r="O1136" s="109"/>
    </row>
    <row r="1137" spans="3:15" ht="11.25" customHeight="1">
      <c r="C1137" s="94">
        <v>43400</v>
      </c>
      <c r="D1137" s="91">
        <v>19.409299686450044</v>
      </c>
      <c r="E1137" s="91">
        <v>45.741764250654825</v>
      </c>
      <c r="F1137" s="95">
        <f t="shared" si="41"/>
        <v>19.409299686450044</v>
      </c>
      <c r="G1137" s="115" t="str">
        <f t="shared" si="42"/>
        <v/>
      </c>
      <c r="H1137" s="109"/>
      <c r="I1137" s="109"/>
      <c r="J1137" s="109"/>
      <c r="K1137" s="109"/>
      <c r="L1137" s="109"/>
      <c r="M1137" s="109"/>
      <c r="N1137" s="109"/>
      <c r="O1137" s="109"/>
    </row>
    <row r="1138" spans="3:15" ht="11.25" customHeight="1">
      <c r="C1138" s="94">
        <v>43401</v>
      </c>
      <c r="D1138" s="91">
        <v>11.565496718450049</v>
      </c>
      <c r="E1138" s="91">
        <v>45.741764250654825</v>
      </c>
      <c r="F1138" s="95">
        <f t="shared" si="41"/>
        <v>11.565496718450049</v>
      </c>
      <c r="G1138" s="115" t="str">
        <f t="shared" si="42"/>
        <v/>
      </c>
      <c r="H1138" s="109"/>
      <c r="I1138" s="109"/>
      <c r="J1138" s="109"/>
      <c r="K1138" s="109"/>
      <c r="L1138" s="109"/>
      <c r="M1138" s="109"/>
      <c r="N1138" s="109"/>
      <c r="O1138" s="109"/>
    </row>
    <row r="1139" spans="3:15" ht="11.25" customHeight="1">
      <c r="C1139" s="94">
        <v>43402</v>
      </c>
      <c r="D1139" s="91">
        <v>16.514832544450051</v>
      </c>
      <c r="E1139" s="91">
        <v>45.741764250654825</v>
      </c>
      <c r="F1139" s="95">
        <f t="shared" si="41"/>
        <v>16.514832544450051</v>
      </c>
      <c r="G1139" s="115" t="str">
        <f t="shared" si="42"/>
        <v/>
      </c>
      <c r="H1139" s="109"/>
      <c r="I1139" s="109"/>
      <c r="J1139" s="109"/>
      <c r="K1139" s="109"/>
      <c r="L1139" s="109"/>
      <c r="M1139" s="109"/>
      <c r="N1139" s="109"/>
      <c r="O1139" s="109"/>
    </row>
    <row r="1140" spans="3:15" ht="11.25" customHeight="1">
      <c r="C1140" s="94">
        <v>43403</v>
      </c>
      <c r="D1140" s="91">
        <v>46.016396108450046</v>
      </c>
      <c r="E1140" s="91">
        <v>45.741764250654825</v>
      </c>
      <c r="F1140" s="95">
        <f t="shared" si="41"/>
        <v>45.741764250654825</v>
      </c>
      <c r="G1140" s="115" t="str">
        <f t="shared" si="42"/>
        <v/>
      </c>
      <c r="H1140" s="109"/>
      <c r="I1140" s="109"/>
      <c r="J1140" s="109"/>
      <c r="K1140" s="109"/>
      <c r="L1140" s="109"/>
      <c r="M1140" s="109"/>
      <c r="N1140" s="109"/>
      <c r="O1140" s="109"/>
    </row>
    <row r="1141" spans="3:15" ht="11.25" customHeight="1">
      <c r="C1141" s="94">
        <v>43404</v>
      </c>
      <c r="D1141" s="91">
        <v>76.021301372363624</v>
      </c>
      <c r="E1141" s="91">
        <v>45.741764250654825</v>
      </c>
      <c r="F1141" s="95">
        <f t="shared" si="41"/>
        <v>45.741764250654825</v>
      </c>
      <c r="G1141" s="115" t="str">
        <f t="shared" si="42"/>
        <v/>
      </c>
      <c r="H1141" s="109"/>
      <c r="I1141" s="109"/>
      <c r="J1141" s="109"/>
      <c r="K1141" s="109"/>
      <c r="L1141" s="109"/>
      <c r="M1141" s="109"/>
      <c r="N1141" s="109"/>
      <c r="O1141" s="109"/>
    </row>
    <row r="1142" spans="3:15" ht="11.25" customHeight="1">
      <c r="C1142" s="94">
        <v>43405</v>
      </c>
      <c r="D1142" s="91">
        <v>43.424996616363622</v>
      </c>
      <c r="E1142" s="91">
        <v>80.413851096189973</v>
      </c>
      <c r="F1142" s="95">
        <f t="shared" si="41"/>
        <v>43.424996616363622</v>
      </c>
      <c r="G1142" s="115" t="str">
        <f t="shared" si="42"/>
        <v/>
      </c>
      <c r="H1142" s="109"/>
      <c r="I1142" s="109"/>
      <c r="J1142" s="109"/>
      <c r="K1142" s="109"/>
      <c r="L1142" s="109"/>
      <c r="M1142" s="109"/>
      <c r="N1142" s="109"/>
      <c r="O1142" s="109"/>
    </row>
    <row r="1143" spans="3:15" ht="11.25" customHeight="1">
      <c r="C1143" s="94">
        <v>43406</v>
      </c>
      <c r="D1143" s="91">
        <v>47.082716798362696</v>
      </c>
      <c r="E1143" s="91">
        <v>80.413851096189973</v>
      </c>
      <c r="F1143" s="95">
        <f t="shared" si="41"/>
        <v>47.082716798362696</v>
      </c>
      <c r="G1143" s="115" t="str">
        <f t="shared" si="42"/>
        <v/>
      </c>
      <c r="H1143" s="109"/>
      <c r="I1143" s="109"/>
      <c r="J1143" s="109"/>
      <c r="K1143" s="109"/>
      <c r="L1143" s="109"/>
      <c r="M1143" s="109"/>
      <c r="N1143" s="109"/>
      <c r="O1143" s="109"/>
    </row>
    <row r="1144" spans="3:15" ht="11.25" customHeight="1">
      <c r="C1144" s="94">
        <v>43407</v>
      </c>
      <c r="D1144" s="91">
        <v>47.250558606363619</v>
      </c>
      <c r="E1144" s="91">
        <v>80.413851096189973</v>
      </c>
      <c r="F1144" s="95">
        <f t="shared" si="41"/>
        <v>47.250558606363619</v>
      </c>
      <c r="G1144" s="115" t="str">
        <f t="shared" si="42"/>
        <v/>
      </c>
      <c r="H1144" s="109"/>
      <c r="I1144" s="109"/>
      <c r="J1144" s="109"/>
      <c r="K1144" s="109"/>
      <c r="L1144" s="109"/>
      <c r="M1144" s="109"/>
      <c r="N1144" s="109"/>
      <c r="O1144" s="109"/>
    </row>
    <row r="1145" spans="3:15" ht="11.25" customHeight="1">
      <c r="C1145" s="94">
        <v>43408</v>
      </c>
      <c r="D1145" s="91">
        <v>43.322230924363616</v>
      </c>
      <c r="E1145" s="91">
        <v>80.413851096189973</v>
      </c>
      <c r="F1145" s="95">
        <f t="shared" si="41"/>
        <v>43.322230924363616</v>
      </c>
      <c r="G1145" s="115" t="str">
        <f t="shared" si="42"/>
        <v/>
      </c>
      <c r="H1145" s="109"/>
      <c r="I1145" s="109"/>
      <c r="J1145" s="109"/>
      <c r="K1145" s="109"/>
      <c r="L1145" s="109"/>
      <c r="M1145" s="109"/>
      <c r="N1145" s="109"/>
      <c r="O1145" s="109"/>
    </row>
    <row r="1146" spans="3:15" ht="11.25" customHeight="1">
      <c r="C1146" s="94">
        <v>43409</v>
      </c>
      <c r="D1146" s="91">
        <v>57.866048662362694</v>
      </c>
      <c r="E1146" s="91">
        <v>80.413851096189973</v>
      </c>
      <c r="F1146" s="95">
        <f t="shared" si="41"/>
        <v>57.866048662362694</v>
      </c>
      <c r="G1146" s="115" t="str">
        <f t="shared" si="42"/>
        <v/>
      </c>
      <c r="H1146" s="109"/>
      <c r="I1146" s="109"/>
      <c r="J1146" s="109"/>
      <c r="K1146" s="109"/>
      <c r="L1146" s="109"/>
      <c r="M1146" s="109"/>
      <c r="N1146" s="109"/>
      <c r="O1146" s="109"/>
    </row>
    <row r="1147" spans="3:15" ht="11.25" customHeight="1">
      <c r="C1147" s="94">
        <v>43410</v>
      </c>
      <c r="D1147" s="91">
        <v>48.88475467436362</v>
      </c>
      <c r="E1147" s="91">
        <v>80.413851096189973</v>
      </c>
      <c r="F1147" s="95">
        <f t="shared" si="41"/>
        <v>48.88475467436362</v>
      </c>
      <c r="G1147" s="115" t="str">
        <f t="shared" si="42"/>
        <v/>
      </c>
      <c r="H1147" s="109"/>
      <c r="I1147" s="109"/>
      <c r="J1147" s="109"/>
      <c r="K1147" s="109"/>
      <c r="L1147" s="109"/>
      <c r="M1147" s="109"/>
      <c r="N1147" s="109"/>
      <c r="O1147" s="109"/>
    </row>
    <row r="1148" spans="3:15" ht="11.25" customHeight="1">
      <c r="C1148" s="94">
        <v>43411</v>
      </c>
      <c r="D1148" s="91">
        <v>86.827557459148878</v>
      </c>
      <c r="E1148" s="91">
        <v>80.413851096189973</v>
      </c>
      <c r="F1148" s="95">
        <f t="shared" si="41"/>
        <v>80.413851096189973</v>
      </c>
      <c r="G1148" s="115" t="str">
        <f t="shared" si="42"/>
        <v/>
      </c>
      <c r="H1148" s="109"/>
      <c r="I1148" s="109"/>
      <c r="J1148" s="109"/>
      <c r="K1148" s="109"/>
      <c r="L1148" s="109"/>
      <c r="M1148" s="109"/>
      <c r="N1148" s="109"/>
      <c r="O1148" s="109"/>
    </row>
    <row r="1149" spans="3:15" ht="11.25" customHeight="1">
      <c r="C1149" s="94">
        <v>43412</v>
      </c>
      <c r="D1149" s="91">
        <v>90.703995073148889</v>
      </c>
      <c r="E1149" s="91">
        <v>80.413851096189973</v>
      </c>
      <c r="F1149" s="95">
        <f t="shared" si="41"/>
        <v>80.413851096189973</v>
      </c>
      <c r="G1149" s="115" t="str">
        <f t="shared" si="42"/>
        <v/>
      </c>
      <c r="H1149" s="109"/>
      <c r="I1149" s="109"/>
      <c r="J1149" s="109"/>
      <c r="K1149" s="109"/>
      <c r="L1149" s="109"/>
      <c r="M1149" s="109"/>
      <c r="N1149" s="109"/>
      <c r="O1149" s="109"/>
    </row>
    <row r="1150" spans="3:15" ht="11.25" customHeight="1">
      <c r="C1150" s="94">
        <v>43413</v>
      </c>
      <c r="D1150" s="91">
        <v>92.80593763914888</v>
      </c>
      <c r="E1150" s="91">
        <v>80.413851096189973</v>
      </c>
      <c r="F1150" s="95">
        <f t="shared" si="41"/>
        <v>80.413851096189973</v>
      </c>
      <c r="G1150" s="115" t="str">
        <f t="shared" si="42"/>
        <v/>
      </c>
      <c r="H1150" s="109"/>
      <c r="I1150" s="109"/>
      <c r="J1150" s="109"/>
      <c r="K1150" s="109"/>
      <c r="L1150" s="109"/>
      <c r="M1150" s="109"/>
      <c r="N1150" s="109"/>
      <c r="O1150" s="109"/>
    </row>
    <row r="1151" spans="3:15" ht="11.25" customHeight="1">
      <c r="C1151" s="94">
        <v>43414</v>
      </c>
      <c r="D1151" s="91">
        <v>95.004198411147954</v>
      </c>
      <c r="E1151" s="91">
        <v>80.413851096189973</v>
      </c>
      <c r="F1151" s="95">
        <f t="shared" si="41"/>
        <v>80.413851096189973</v>
      </c>
      <c r="G1151" s="115" t="str">
        <f t="shared" si="42"/>
        <v/>
      </c>
      <c r="H1151" s="109"/>
      <c r="I1151" s="109"/>
      <c r="J1151" s="109"/>
      <c r="K1151" s="109"/>
      <c r="L1151" s="109"/>
      <c r="M1151" s="109"/>
      <c r="N1151" s="109"/>
      <c r="O1151" s="109"/>
    </row>
    <row r="1152" spans="3:15" ht="11.25" customHeight="1">
      <c r="C1152" s="94">
        <v>43415</v>
      </c>
      <c r="D1152" s="91">
        <v>98.092598529148887</v>
      </c>
      <c r="E1152" s="91">
        <v>80.413851096189973</v>
      </c>
      <c r="F1152" s="95">
        <f t="shared" si="41"/>
        <v>80.413851096189973</v>
      </c>
      <c r="G1152" s="115" t="str">
        <f t="shared" si="42"/>
        <v/>
      </c>
      <c r="H1152" s="109"/>
      <c r="I1152" s="109"/>
      <c r="J1152" s="109"/>
      <c r="K1152" s="109"/>
      <c r="L1152" s="109"/>
      <c r="M1152" s="109"/>
      <c r="N1152" s="109"/>
      <c r="O1152" s="109"/>
    </row>
    <row r="1153" spans="2:15" ht="11.25" customHeight="1">
      <c r="C1153" s="94">
        <v>43416</v>
      </c>
      <c r="D1153" s="91">
        <v>121.65085452914889</v>
      </c>
      <c r="E1153" s="91">
        <v>80.413851096189973</v>
      </c>
      <c r="F1153" s="95">
        <f t="shared" si="41"/>
        <v>80.413851096189973</v>
      </c>
      <c r="G1153" s="115" t="str">
        <f t="shared" si="42"/>
        <v/>
      </c>
      <c r="H1153" s="109"/>
      <c r="I1153" s="109"/>
      <c r="J1153" s="109"/>
      <c r="K1153" s="109"/>
      <c r="L1153" s="109"/>
      <c r="M1153" s="109"/>
      <c r="N1153" s="109"/>
      <c r="O1153" s="109"/>
    </row>
    <row r="1154" spans="2:15" ht="11.25" customHeight="1">
      <c r="C1154" s="94">
        <v>43417</v>
      </c>
      <c r="D1154" s="91">
        <v>115.99554830914889</v>
      </c>
      <c r="E1154" s="91">
        <v>80.413851096189973</v>
      </c>
      <c r="F1154" s="95">
        <f t="shared" si="41"/>
        <v>80.413851096189973</v>
      </c>
      <c r="G1154" s="115" t="str">
        <f t="shared" si="42"/>
        <v/>
      </c>
      <c r="H1154" s="109"/>
      <c r="I1154" s="109"/>
      <c r="J1154" s="109"/>
      <c r="K1154" s="109"/>
      <c r="L1154" s="109"/>
      <c r="M1154" s="109"/>
      <c r="N1154" s="109"/>
      <c r="O1154" s="109"/>
    </row>
    <row r="1155" spans="2:15" ht="11.25" customHeight="1">
      <c r="C1155" s="94">
        <v>43418</v>
      </c>
      <c r="D1155" s="91">
        <v>92.899406129739191</v>
      </c>
      <c r="E1155" s="91">
        <v>80.413851096189973</v>
      </c>
      <c r="F1155" s="95">
        <f t="shared" si="41"/>
        <v>80.413851096189973</v>
      </c>
      <c r="G1155" s="115" t="str">
        <f t="shared" si="42"/>
        <v/>
      </c>
      <c r="H1155" s="109"/>
      <c r="I1155" s="109"/>
      <c r="J1155" s="109"/>
      <c r="K1155" s="109"/>
      <c r="L1155" s="109"/>
      <c r="M1155" s="109"/>
      <c r="N1155" s="109"/>
      <c r="O1155" s="109"/>
    </row>
    <row r="1156" spans="2:15" ht="11.25" customHeight="1">
      <c r="B1156" s="54" t="s">
        <v>27</v>
      </c>
      <c r="C1156" s="94">
        <v>43419</v>
      </c>
      <c r="D1156" s="91">
        <v>99.544248713739194</v>
      </c>
      <c r="E1156" s="91">
        <v>80.413851096189973</v>
      </c>
      <c r="F1156" s="95">
        <f t="shared" si="41"/>
        <v>80.413851096189973</v>
      </c>
      <c r="G1156" s="115" t="str">
        <f t="shared" si="42"/>
        <v/>
      </c>
      <c r="H1156" s="109"/>
      <c r="I1156" s="109"/>
      <c r="J1156" s="109"/>
      <c r="K1156" s="109"/>
      <c r="L1156" s="109"/>
      <c r="M1156" s="109"/>
      <c r="N1156" s="109"/>
      <c r="O1156" s="109"/>
    </row>
    <row r="1157" spans="2:15" ht="11.25" customHeight="1">
      <c r="C1157" s="94">
        <v>43420</v>
      </c>
      <c r="D1157" s="91">
        <v>100.65316206573826</v>
      </c>
      <c r="E1157" s="91">
        <v>80.413851096189973</v>
      </c>
      <c r="F1157" s="95">
        <f t="shared" si="41"/>
        <v>80.413851096189973</v>
      </c>
      <c r="G1157" s="115" t="str">
        <f t="shared" si="42"/>
        <v/>
      </c>
      <c r="H1157" s="109"/>
      <c r="I1157" s="109"/>
      <c r="J1157" s="109"/>
      <c r="K1157" s="109"/>
      <c r="L1157" s="109"/>
      <c r="M1157" s="109"/>
      <c r="N1157" s="109"/>
      <c r="O1157" s="109"/>
    </row>
    <row r="1158" spans="2:15" ht="11.25" customHeight="1">
      <c r="C1158" s="94">
        <v>43421</v>
      </c>
      <c r="D1158" s="91">
        <v>76.331348461739196</v>
      </c>
      <c r="E1158" s="91">
        <v>80.413851096189973</v>
      </c>
      <c r="F1158" s="95">
        <f t="shared" si="41"/>
        <v>76.331348461739196</v>
      </c>
      <c r="G1158" s="115" t="str">
        <f t="shared" si="42"/>
        <v/>
      </c>
      <c r="H1158" s="109"/>
      <c r="I1158" s="109"/>
      <c r="J1158" s="109"/>
      <c r="K1158" s="109"/>
      <c r="L1158" s="109"/>
      <c r="M1158" s="109"/>
      <c r="N1158" s="109"/>
      <c r="O1158" s="109"/>
    </row>
    <row r="1159" spans="2:15" ht="11.25" customHeight="1">
      <c r="C1159" s="94">
        <v>43422</v>
      </c>
      <c r="D1159" s="91">
        <v>72.29296538173918</v>
      </c>
      <c r="E1159" s="91">
        <v>80.413851096189973</v>
      </c>
      <c r="F1159" s="95">
        <f t="shared" si="41"/>
        <v>72.29296538173918</v>
      </c>
      <c r="G1159" s="115" t="str">
        <f t="shared" si="42"/>
        <v/>
      </c>
      <c r="H1159" s="109"/>
      <c r="I1159" s="109"/>
      <c r="J1159" s="109"/>
      <c r="K1159" s="109"/>
      <c r="L1159" s="109"/>
      <c r="M1159" s="109"/>
      <c r="N1159" s="109"/>
      <c r="O1159" s="109"/>
    </row>
    <row r="1160" spans="2:15" ht="11.25" customHeight="1">
      <c r="C1160" s="94">
        <v>43423</v>
      </c>
      <c r="D1160" s="91">
        <v>107.86359773573918</v>
      </c>
      <c r="E1160" s="91">
        <v>80.413851096189973</v>
      </c>
      <c r="F1160" s="95">
        <f t="shared" si="41"/>
        <v>80.413851096189973</v>
      </c>
      <c r="G1160" s="115" t="str">
        <f t="shared" si="42"/>
        <v/>
      </c>
      <c r="H1160" s="109"/>
      <c r="I1160" s="109"/>
      <c r="J1160" s="109"/>
      <c r="K1160" s="109"/>
      <c r="L1160" s="109"/>
      <c r="M1160" s="109"/>
      <c r="N1160" s="109"/>
      <c r="O1160" s="109"/>
    </row>
    <row r="1161" spans="2:15" ht="11.25" customHeight="1">
      <c r="C1161" s="94">
        <v>43424</v>
      </c>
      <c r="D1161" s="91">
        <v>95.260906345739187</v>
      </c>
      <c r="E1161" s="91">
        <v>80.413851096189973</v>
      </c>
      <c r="F1161" s="95">
        <f t="shared" si="41"/>
        <v>80.413851096189973</v>
      </c>
      <c r="G1161" s="115" t="str">
        <f t="shared" si="42"/>
        <v/>
      </c>
      <c r="H1161" s="109"/>
      <c r="I1161" s="109"/>
      <c r="J1161" s="109"/>
      <c r="K1161" s="109"/>
      <c r="L1161" s="109"/>
      <c r="M1161" s="109"/>
      <c r="N1161" s="109"/>
      <c r="O1161" s="109"/>
    </row>
    <row r="1162" spans="2:15" ht="11.25" customHeight="1">
      <c r="C1162" s="94">
        <v>43425</v>
      </c>
      <c r="D1162" s="91">
        <v>84.219487363573009</v>
      </c>
      <c r="E1162" s="91">
        <v>80.413851096189973</v>
      </c>
      <c r="F1162" s="95">
        <f t="shared" si="41"/>
        <v>80.413851096189973</v>
      </c>
      <c r="G1162" s="115" t="str">
        <f t="shared" si="42"/>
        <v/>
      </c>
      <c r="H1162" s="109"/>
      <c r="I1162" s="109"/>
      <c r="J1162" s="109"/>
      <c r="K1162" s="109"/>
      <c r="L1162" s="109"/>
      <c r="M1162" s="109"/>
      <c r="N1162" s="109"/>
      <c r="O1162" s="109"/>
    </row>
    <row r="1163" spans="2:15" ht="11.25" customHeight="1">
      <c r="C1163" s="94">
        <v>43426</v>
      </c>
      <c r="D1163" s="91">
        <v>100.04509160957394</v>
      </c>
      <c r="E1163" s="91">
        <v>80.413851096189973</v>
      </c>
      <c r="F1163" s="95">
        <f t="shared" si="41"/>
        <v>80.413851096189973</v>
      </c>
      <c r="G1163" s="115" t="str">
        <f t="shared" si="42"/>
        <v/>
      </c>
      <c r="H1163" s="109"/>
      <c r="I1163" s="109"/>
      <c r="J1163" s="109"/>
      <c r="K1163" s="109"/>
      <c r="L1163" s="109"/>
      <c r="M1163" s="109"/>
      <c r="N1163" s="109"/>
      <c r="O1163" s="109"/>
    </row>
    <row r="1164" spans="2:15" ht="11.25" customHeight="1">
      <c r="C1164" s="94">
        <v>43427</v>
      </c>
      <c r="D1164" s="91">
        <v>93.980402249573928</v>
      </c>
      <c r="E1164" s="91">
        <v>80.413851096189973</v>
      </c>
      <c r="F1164" s="95">
        <f t="shared" si="41"/>
        <v>80.413851096189973</v>
      </c>
      <c r="G1164" s="115" t="str">
        <f t="shared" si="42"/>
        <v/>
      </c>
      <c r="H1164" s="109"/>
      <c r="I1164" s="109"/>
      <c r="J1164" s="109"/>
      <c r="K1164" s="109"/>
      <c r="L1164" s="109"/>
      <c r="M1164" s="109"/>
      <c r="N1164" s="109"/>
      <c r="O1164" s="109"/>
    </row>
    <row r="1165" spans="2:15" ht="11.25" customHeight="1">
      <c r="C1165" s="94">
        <v>43428</v>
      </c>
      <c r="D1165" s="91">
        <v>71.511494399572996</v>
      </c>
      <c r="E1165" s="91">
        <v>80.413851096189973</v>
      </c>
      <c r="F1165" s="95">
        <f t="shared" si="41"/>
        <v>71.511494399572996</v>
      </c>
      <c r="G1165" s="115" t="str">
        <f t="shared" si="42"/>
        <v/>
      </c>
      <c r="H1165" s="109"/>
      <c r="I1165" s="109"/>
      <c r="J1165" s="109"/>
      <c r="K1165" s="109"/>
      <c r="L1165" s="109"/>
      <c r="M1165" s="109"/>
      <c r="N1165" s="109"/>
      <c r="O1165" s="109"/>
    </row>
    <row r="1166" spans="2:15" ht="11.25" customHeight="1">
      <c r="C1166" s="94">
        <v>43429</v>
      </c>
      <c r="D1166" s="91">
        <v>73.564121463573926</v>
      </c>
      <c r="E1166" s="91">
        <v>80.413851096189973</v>
      </c>
      <c r="F1166" s="95">
        <f t="shared" si="41"/>
        <v>73.564121463573926</v>
      </c>
      <c r="G1166" s="115" t="str">
        <f t="shared" si="42"/>
        <v/>
      </c>
      <c r="H1166" s="109"/>
      <c r="I1166" s="109"/>
      <c r="J1166" s="109"/>
      <c r="K1166" s="109"/>
      <c r="L1166" s="109"/>
      <c r="M1166" s="109"/>
      <c r="N1166" s="109"/>
      <c r="O1166" s="109"/>
    </row>
    <row r="1167" spans="2:15" ht="11.25" customHeight="1">
      <c r="C1167" s="94">
        <v>43430</v>
      </c>
      <c r="D1167" s="91">
        <v>89.040418399572999</v>
      </c>
      <c r="E1167" s="91">
        <v>80.413851096189973</v>
      </c>
      <c r="F1167" s="95">
        <f t="shared" si="41"/>
        <v>80.413851096189973</v>
      </c>
      <c r="G1167" s="115" t="str">
        <f t="shared" si="42"/>
        <v/>
      </c>
      <c r="H1167" s="109"/>
      <c r="I1167" s="109"/>
      <c r="J1167" s="109"/>
      <c r="K1167" s="109"/>
      <c r="L1167" s="109"/>
      <c r="M1167" s="109"/>
      <c r="N1167" s="109"/>
      <c r="O1167" s="109"/>
    </row>
    <row r="1168" spans="2:15" ht="11.25" customHeight="1">
      <c r="C1168" s="94">
        <v>43431</v>
      </c>
      <c r="D1168" s="91">
        <v>91.799074073573934</v>
      </c>
      <c r="E1168" s="91">
        <v>80.413851096189973</v>
      </c>
      <c r="F1168" s="95">
        <f t="shared" si="41"/>
        <v>80.413851096189973</v>
      </c>
      <c r="G1168" s="115" t="str">
        <f t="shared" si="42"/>
        <v/>
      </c>
      <c r="H1168" s="109"/>
      <c r="I1168" s="109"/>
      <c r="J1168" s="109"/>
      <c r="K1168" s="109"/>
      <c r="L1168" s="109"/>
      <c r="M1168" s="109"/>
      <c r="N1168" s="109"/>
      <c r="O1168" s="109"/>
    </row>
    <row r="1169" spans="3:15" ht="11.25" customHeight="1">
      <c r="C1169" s="94">
        <v>43432</v>
      </c>
      <c r="D1169" s="91">
        <v>100.63240383628586</v>
      </c>
      <c r="E1169" s="91">
        <v>80.413851096189973</v>
      </c>
      <c r="F1169" s="95">
        <f t="shared" si="41"/>
        <v>80.413851096189973</v>
      </c>
      <c r="G1169" s="115" t="str">
        <f t="shared" si="42"/>
        <v/>
      </c>
      <c r="H1169" s="109"/>
      <c r="I1169" s="109"/>
      <c r="J1169" s="109"/>
      <c r="K1169" s="109"/>
      <c r="L1169" s="109"/>
      <c r="M1169" s="109"/>
      <c r="N1169" s="109"/>
      <c r="O1169" s="109"/>
    </row>
    <row r="1170" spans="3:15" ht="11.25" customHeight="1">
      <c r="C1170" s="94">
        <v>43433</v>
      </c>
      <c r="D1170" s="91">
        <v>106.08269200028586</v>
      </c>
      <c r="E1170" s="91">
        <v>80.413851096189973</v>
      </c>
      <c r="F1170" s="95">
        <f t="shared" si="41"/>
        <v>80.413851096189973</v>
      </c>
      <c r="G1170" s="115" t="str">
        <f t="shared" si="42"/>
        <v/>
      </c>
      <c r="H1170" s="109"/>
      <c r="I1170" s="109"/>
      <c r="J1170" s="109"/>
      <c r="K1170" s="109"/>
      <c r="L1170" s="109"/>
      <c r="M1170" s="109"/>
      <c r="N1170" s="109"/>
      <c r="O1170" s="109"/>
    </row>
    <row r="1171" spans="3:15" ht="11.25" customHeight="1">
      <c r="C1171" s="94">
        <v>43434</v>
      </c>
      <c r="D1171" s="91">
        <v>97.483749356285841</v>
      </c>
      <c r="E1171" s="91">
        <v>80.413851096189973</v>
      </c>
      <c r="F1171" s="95">
        <f t="shared" si="41"/>
        <v>80.413851096189973</v>
      </c>
      <c r="G1171" s="115" t="str">
        <f t="shared" si="42"/>
        <v/>
      </c>
      <c r="H1171" s="109"/>
      <c r="I1171" s="109"/>
      <c r="J1171" s="109"/>
      <c r="K1171" s="109"/>
      <c r="L1171" s="109"/>
      <c r="M1171" s="109"/>
      <c r="N1171" s="109"/>
      <c r="O1171" s="109"/>
    </row>
    <row r="1172" spans="3:15" ht="11.25" customHeight="1">
      <c r="C1172" s="94">
        <v>43435</v>
      </c>
      <c r="D1172" s="91">
        <v>90.406102360286781</v>
      </c>
      <c r="E1172" s="91">
        <v>101.95753277636452</v>
      </c>
      <c r="F1172" s="95">
        <f t="shared" si="41"/>
        <v>90.406102360286781</v>
      </c>
      <c r="G1172" s="115" t="str">
        <f t="shared" si="42"/>
        <v/>
      </c>
      <c r="H1172" s="109"/>
      <c r="I1172" s="109"/>
      <c r="J1172" s="109"/>
      <c r="K1172" s="109"/>
      <c r="L1172" s="109"/>
      <c r="M1172" s="109"/>
      <c r="N1172" s="109"/>
      <c r="O1172" s="109"/>
    </row>
    <row r="1173" spans="3:15" ht="11.25" customHeight="1">
      <c r="C1173" s="94">
        <v>43436</v>
      </c>
      <c r="D1173" s="91">
        <v>84.877445290285849</v>
      </c>
      <c r="E1173" s="91">
        <v>101.95753277636452</v>
      </c>
      <c r="F1173" s="95">
        <f t="shared" si="41"/>
        <v>84.877445290285849</v>
      </c>
      <c r="G1173" s="115" t="str">
        <f t="shared" si="42"/>
        <v/>
      </c>
      <c r="H1173" s="109"/>
      <c r="I1173" s="109"/>
      <c r="J1173" s="109"/>
      <c r="K1173" s="109"/>
      <c r="L1173" s="109"/>
      <c r="M1173" s="109"/>
      <c r="N1173" s="109"/>
      <c r="O1173" s="109"/>
    </row>
    <row r="1174" spans="3:15" ht="11.25" customHeight="1">
      <c r="C1174" s="94">
        <v>43437</v>
      </c>
      <c r="D1174" s="91">
        <v>108.38442733628585</v>
      </c>
      <c r="E1174" s="91">
        <v>101.95753277636452</v>
      </c>
      <c r="F1174" s="95">
        <f t="shared" si="41"/>
        <v>101.95753277636452</v>
      </c>
      <c r="G1174" s="115" t="str">
        <f t="shared" si="42"/>
        <v/>
      </c>
      <c r="H1174" s="109"/>
      <c r="I1174" s="109"/>
      <c r="J1174" s="109"/>
      <c r="K1174" s="109"/>
      <c r="L1174" s="109"/>
      <c r="M1174" s="109"/>
      <c r="N1174" s="109"/>
      <c r="O1174" s="109"/>
    </row>
    <row r="1175" spans="3:15" ht="11.25" customHeight="1">
      <c r="C1175" s="94">
        <v>43438</v>
      </c>
      <c r="D1175" s="91">
        <v>126.39369236228585</v>
      </c>
      <c r="E1175" s="91">
        <v>101.95753277636452</v>
      </c>
      <c r="F1175" s="95">
        <f t="shared" si="41"/>
        <v>101.95753277636452</v>
      </c>
      <c r="G1175" s="115" t="str">
        <f t="shared" si="42"/>
        <v/>
      </c>
      <c r="H1175" s="109"/>
      <c r="I1175" s="109"/>
      <c r="J1175" s="109"/>
      <c r="K1175" s="109"/>
      <c r="L1175" s="109"/>
      <c r="M1175" s="109"/>
      <c r="N1175" s="109"/>
      <c r="O1175" s="109"/>
    </row>
    <row r="1176" spans="3:15" ht="11.25" customHeight="1">
      <c r="C1176" s="94">
        <v>43439</v>
      </c>
      <c r="D1176" s="91">
        <v>87.530024344428583</v>
      </c>
      <c r="E1176" s="91">
        <v>101.95753277636452</v>
      </c>
      <c r="F1176" s="95">
        <f t="shared" si="41"/>
        <v>87.530024344428583</v>
      </c>
      <c r="G1176" s="115" t="str">
        <f t="shared" si="42"/>
        <v/>
      </c>
      <c r="H1176" s="109"/>
      <c r="I1176" s="109"/>
      <c r="J1176" s="109"/>
      <c r="K1176" s="109"/>
      <c r="L1176" s="109"/>
      <c r="M1176" s="109"/>
      <c r="N1176" s="109"/>
      <c r="O1176" s="109"/>
    </row>
    <row r="1177" spans="3:15" ht="11.25" customHeight="1">
      <c r="C1177" s="94">
        <v>43440</v>
      </c>
      <c r="D1177" s="91">
        <v>77.79707729442859</v>
      </c>
      <c r="E1177" s="91">
        <v>101.95753277636452</v>
      </c>
      <c r="F1177" s="95">
        <f t="shared" si="41"/>
        <v>77.79707729442859</v>
      </c>
      <c r="G1177" s="115" t="str">
        <f t="shared" si="42"/>
        <v/>
      </c>
      <c r="H1177" s="109"/>
      <c r="I1177" s="109"/>
      <c r="J1177" s="109"/>
      <c r="K1177" s="109"/>
      <c r="L1177" s="109"/>
      <c r="M1177" s="109"/>
      <c r="N1177" s="109"/>
      <c r="O1177" s="109"/>
    </row>
    <row r="1178" spans="3:15" ht="11.25" customHeight="1">
      <c r="C1178" s="94">
        <v>43441</v>
      </c>
      <c r="D1178" s="91">
        <v>62.221405000428589</v>
      </c>
      <c r="E1178" s="91">
        <v>101.95753277636452</v>
      </c>
      <c r="F1178" s="95">
        <f t="shared" si="41"/>
        <v>62.221405000428589</v>
      </c>
      <c r="G1178" s="115" t="str">
        <f t="shared" si="42"/>
        <v/>
      </c>
      <c r="H1178" s="109"/>
      <c r="I1178" s="109"/>
      <c r="J1178" s="109"/>
      <c r="K1178" s="109"/>
      <c r="L1178" s="109"/>
      <c r="M1178" s="109"/>
      <c r="N1178" s="109"/>
      <c r="O1178" s="109"/>
    </row>
    <row r="1179" spans="3:15" ht="11.25" customHeight="1">
      <c r="C1179" s="94">
        <v>43442</v>
      </c>
      <c r="D1179" s="91">
        <v>55.722765724428598</v>
      </c>
      <c r="E1179" s="91">
        <v>101.95753277636452</v>
      </c>
      <c r="F1179" s="95">
        <f t="shared" si="41"/>
        <v>55.722765724428598</v>
      </c>
      <c r="G1179" s="115" t="str">
        <f t="shared" si="42"/>
        <v/>
      </c>
      <c r="H1179" s="109"/>
      <c r="I1179" s="109"/>
      <c r="J1179" s="109"/>
      <c r="K1179" s="109"/>
      <c r="L1179" s="109"/>
      <c r="M1179" s="109"/>
      <c r="N1179" s="109"/>
      <c r="O1179" s="109"/>
    </row>
    <row r="1180" spans="3:15" ht="11.25" customHeight="1">
      <c r="C1180" s="94">
        <v>43443</v>
      </c>
      <c r="D1180" s="91">
        <v>55.570950698428589</v>
      </c>
      <c r="E1180" s="91">
        <v>101.95753277636452</v>
      </c>
      <c r="F1180" s="95">
        <f t="shared" si="41"/>
        <v>55.570950698428589</v>
      </c>
      <c r="G1180" s="115" t="str">
        <f t="shared" si="42"/>
        <v/>
      </c>
      <c r="H1180" s="109"/>
      <c r="I1180" s="109"/>
      <c r="J1180" s="109"/>
      <c r="K1180" s="109"/>
      <c r="L1180" s="109"/>
      <c r="M1180" s="109"/>
      <c r="N1180" s="109"/>
      <c r="O1180" s="109"/>
    </row>
    <row r="1181" spans="3:15" ht="11.25" customHeight="1">
      <c r="C1181" s="94">
        <v>43444</v>
      </c>
      <c r="D1181" s="91">
        <v>67.086032550428584</v>
      </c>
      <c r="E1181" s="91">
        <v>101.95753277636452</v>
      </c>
      <c r="F1181" s="95">
        <f t="shared" si="41"/>
        <v>67.086032550428584</v>
      </c>
      <c r="G1181" s="115" t="str">
        <f t="shared" si="42"/>
        <v/>
      </c>
      <c r="H1181" s="109"/>
      <c r="I1181" s="109"/>
      <c r="J1181" s="109"/>
      <c r="K1181" s="109"/>
      <c r="L1181" s="109"/>
      <c r="M1181" s="109"/>
      <c r="N1181" s="109"/>
      <c r="O1181" s="109"/>
    </row>
    <row r="1182" spans="3:15" ht="11.25" customHeight="1">
      <c r="C1182" s="94">
        <v>43445</v>
      </c>
      <c r="D1182" s="91">
        <v>96.116496704428585</v>
      </c>
      <c r="E1182" s="91">
        <v>101.95753277636452</v>
      </c>
      <c r="F1182" s="95">
        <f t="shared" si="41"/>
        <v>96.116496704428585</v>
      </c>
      <c r="G1182" s="115" t="str">
        <f t="shared" si="42"/>
        <v/>
      </c>
      <c r="H1182" s="109"/>
      <c r="I1182" s="109"/>
      <c r="J1182" s="109"/>
      <c r="K1182" s="109"/>
      <c r="L1182" s="109"/>
      <c r="M1182" s="109"/>
      <c r="N1182" s="109"/>
      <c r="O1182" s="109"/>
    </row>
    <row r="1183" spans="3:15" ht="11.25" customHeight="1">
      <c r="C1183" s="94">
        <v>43446</v>
      </c>
      <c r="D1183" s="91">
        <v>108.89356766227644</v>
      </c>
      <c r="E1183" s="91">
        <v>101.95753277636452</v>
      </c>
      <c r="F1183" s="95">
        <f t="shared" si="41"/>
        <v>101.95753277636452</v>
      </c>
      <c r="G1183" s="115" t="str">
        <f t="shared" si="42"/>
        <v/>
      </c>
      <c r="H1183" s="109"/>
      <c r="I1183" s="109"/>
      <c r="J1183" s="109"/>
      <c r="K1183" s="109"/>
      <c r="L1183" s="109"/>
      <c r="M1183" s="109"/>
      <c r="N1183" s="109"/>
      <c r="O1183" s="109"/>
    </row>
    <row r="1184" spans="3:15" ht="11.25" customHeight="1">
      <c r="C1184" s="94">
        <v>43447</v>
      </c>
      <c r="D1184" s="91">
        <v>84.367956072275518</v>
      </c>
      <c r="E1184" s="91">
        <v>101.95753277636452</v>
      </c>
      <c r="F1184" s="95">
        <f t="shared" si="41"/>
        <v>84.367956072275518</v>
      </c>
      <c r="G1184" s="115" t="str">
        <f t="shared" si="42"/>
        <v/>
      </c>
      <c r="H1184" s="109"/>
      <c r="I1184" s="109"/>
      <c r="J1184" s="109"/>
      <c r="K1184" s="109"/>
      <c r="L1184" s="109"/>
      <c r="M1184" s="109"/>
      <c r="N1184" s="109"/>
      <c r="O1184" s="109"/>
    </row>
    <row r="1185" spans="2:15" ht="11.25" customHeight="1">
      <c r="C1185" s="94">
        <v>43448</v>
      </c>
      <c r="D1185" s="91">
        <v>86.439192054275509</v>
      </c>
      <c r="E1185" s="91">
        <v>101.95753277636452</v>
      </c>
      <c r="F1185" s="95">
        <f t="shared" si="41"/>
        <v>86.439192054275509</v>
      </c>
      <c r="G1185" s="115" t="str">
        <f t="shared" si="42"/>
        <v/>
      </c>
      <c r="H1185" s="109"/>
      <c r="I1185" s="109"/>
      <c r="J1185" s="109"/>
      <c r="K1185" s="109"/>
      <c r="L1185" s="109"/>
      <c r="M1185" s="109"/>
      <c r="N1185" s="109"/>
      <c r="O1185" s="109"/>
    </row>
    <row r="1186" spans="2:15" ht="11.25" customHeight="1">
      <c r="B1186" s="54" t="s">
        <v>28</v>
      </c>
      <c r="C1186" s="94">
        <v>43449</v>
      </c>
      <c r="D1186" s="91">
        <v>74.558017642275516</v>
      </c>
      <c r="E1186" s="91">
        <v>101.95753277636452</v>
      </c>
      <c r="F1186" s="95">
        <f t="shared" si="41"/>
        <v>74.558017642275516</v>
      </c>
      <c r="G1186" s="115" t="str">
        <f t="shared" si="42"/>
        <v/>
      </c>
      <c r="H1186" s="109"/>
      <c r="I1186" s="109"/>
      <c r="J1186" s="109"/>
      <c r="K1186" s="109"/>
      <c r="L1186" s="109"/>
      <c r="M1186" s="109"/>
      <c r="N1186" s="109"/>
      <c r="O1186" s="109"/>
    </row>
    <row r="1187" spans="2:15" ht="11.25" customHeight="1">
      <c r="C1187" s="94">
        <v>43450</v>
      </c>
      <c r="D1187" s="91">
        <v>69.979588598275512</v>
      </c>
      <c r="E1187" s="91">
        <v>101.95753277636452</v>
      </c>
      <c r="F1187" s="95">
        <f t="shared" si="41"/>
        <v>69.979588598275512</v>
      </c>
      <c r="G1187" s="115" t="str">
        <f t="shared" si="42"/>
        <v/>
      </c>
      <c r="H1187" s="109"/>
      <c r="I1187" s="109"/>
      <c r="J1187" s="109"/>
      <c r="K1187" s="109"/>
      <c r="L1187" s="109"/>
      <c r="M1187" s="109"/>
      <c r="N1187" s="109"/>
      <c r="O1187" s="109"/>
    </row>
    <row r="1188" spans="2:15" ht="11.25" customHeight="1">
      <c r="C1188" s="94">
        <v>43451</v>
      </c>
      <c r="D1188" s="91">
        <v>111.35579548227645</v>
      </c>
      <c r="E1188" s="91">
        <v>101.95753277636452</v>
      </c>
      <c r="F1188" s="95">
        <f t="shared" si="41"/>
        <v>101.95753277636452</v>
      </c>
      <c r="G1188" s="115" t="str">
        <f t="shared" si="42"/>
        <v/>
      </c>
      <c r="H1188" s="109"/>
      <c r="I1188" s="109"/>
      <c r="J1188" s="109"/>
      <c r="K1188" s="109"/>
      <c r="L1188" s="109"/>
      <c r="M1188" s="109"/>
      <c r="N1188" s="109"/>
      <c r="O1188" s="109"/>
    </row>
    <row r="1189" spans="2:15" ht="11.25" customHeight="1">
      <c r="C1189" s="94">
        <v>43452</v>
      </c>
      <c r="D1189" s="91">
        <v>93.976316482275507</v>
      </c>
      <c r="E1189" s="91">
        <v>101.95753277636452</v>
      </c>
      <c r="F1189" s="95">
        <f t="shared" si="41"/>
        <v>93.976316482275507</v>
      </c>
      <c r="G1189" s="115" t="str">
        <f t="shared" si="42"/>
        <v/>
      </c>
      <c r="H1189" s="109"/>
      <c r="I1189" s="109"/>
      <c r="J1189" s="109"/>
      <c r="K1189" s="109"/>
      <c r="L1189" s="109"/>
      <c r="M1189" s="109"/>
      <c r="N1189" s="109"/>
      <c r="O1189" s="109"/>
    </row>
    <row r="1190" spans="2:15" ht="11.25" customHeight="1">
      <c r="C1190" s="94">
        <v>43453</v>
      </c>
      <c r="D1190" s="91">
        <v>100.39496794998715</v>
      </c>
      <c r="E1190" s="91">
        <v>101.95753277636452</v>
      </c>
      <c r="F1190" s="95">
        <f t="shared" si="41"/>
        <v>100.39496794998715</v>
      </c>
      <c r="G1190" s="115" t="str">
        <f t="shared" si="42"/>
        <v/>
      </c>
      <c r="H1190" s="109"/>
      <c r="I1190" s="109"/>
      <c r="J1190" s="109"/>
      <c r="K1190" s="109"/>
      <c r="L1190" s="109"/>
      <c r="M1190" s="109"/>
      <c r="N1190" s="109"/>
      <c r="O1190" s="109"/>
    </row>
    <row r="1191" spans="2:15" ht="11.25" customHeight="1">
      <c r="C1191" s="94">
        <v>43454</v>
      </c>
      <c r="D1191" s="91">
        <v>105.42220162998713</v>
      </c>
      <c r="E1191" s="91">
        <v>101.95753277636452</v>
      </c>
      <c r="F1191" s="95">
        <f t="shared" si="41"/>
        <v>101.95753277636452</v>
      </c>
      <c r="G1191" s="115" t="str">
        <f t="shared" si="42"/>
        <v/>
      </c>
      <c r="H1191" s="109"/>
      <c r="I1191" s="109"/>
      <c r="J1191" s="109"/>
      <c r="K1191" s="109"/>
      <c r="L1191" s="109"/>
      <c r="M1191" s="109"/>
      <c r="N1191" s="109"/>
      <c r="O1191" s="109"/>
    </row>
    <row r="1192" spans="2:15" ht="11.25" customHeight="1">
      <c r="C1192" s="94">
        <v>43455</v>
      </c>
      <c r="D1192" s="91">
        <v>94.193360369987133</v>
      </c>
      <c r="E1192" s="91">
        <v>101.95753277636452</v>
      </c>
      <c r="F1192" s="95">
        <f t="shared" si="41"/>
        <v>94.193360369987133</v>
      </c>
      <c r="G1192" s="115" t="str">
        <f t="shared" si="42"/>
        <v/>
      </c>
      <c r="H1192" s="109"/>
      <c r="I1192" s="109"/>
      <c r="J1192" s="109"/>
      <c r="K1192" s="109"/>
      <c r="L1192" s="109"/>
      <c r="M1192" s="109"/>
      <c r="N1192" s="109"/>
      <c r="O1192" s="109"/>
    </row>
    <row r="1193" spans="2:15" ht="11.25" customHeight="1">
      <c r="C1193" s="94">
        <v>43456</v>
      </c>
      <c r="D1193" s="91">
        <v>95.961340389987129</v>
      </c>
      <c r="E1193" s="91">
        <v>101.95753277636452</v>
      </c>
      <c r="F1193" s="95">
        <f t="shared" si="41"/>
        <v>95.961340389987129</v>
      </c>
      <c r="G1193" s="115" t="str">
        <f t="shared" si="42"/>
        <v/>
      </c>
      <c r="H1193" s="109"/>
      <c r="I1193" s="109"/>
      <c r="J1193" s="109"/>
      <c r="K1193" s="109"/>
      <c r="L1193" s="109"/>
      <c r="M1193" s="109"/>
      <c r="N1193" s="109"/>
      <c r="O1193" s="109"/>
    </row>
    <row r="1194" spans="2:15" ht="11.25" customHeight="1">
      <c r="C1194" s="94">
        <v>43457</v>
      </c>
      <c r="D1194" s="91">
        <v>90.140903709987128</v>
      </c>
      <c r="E1194" s="91">
        <v>101.95753277636452</v>
      </c>
      <c r="F1194" s="95">
        <f t="shared" si="41"/>
        <v>90.140903709987128</v>
      </c>
      <c r="G1194" s="115" t="str">
        <f t="shared" si="42"/>
        <v/>
      </c>
      <c r="H1194" s="109"/>
      <c r="I1194" s="109"/>
      <c r="J1194" s="109"/>
      <c r="K1194" s="109"/>
      <c r="L1194" s="109"/>
      <c r="M1194" s="109"/>
      <c r="N1194" s="109"/>
      <c r="O1194" s="109"/>
    </row>
    <row r="1195" spans="2:15" ht="11.25" customHeight="1">
      <c r="C1195" s="94">
        <v>43458</v>
      </c>
      <c r="D1195" s="91">
        <v>92.598722409987133</v>
      </c>
      <c r="E1195" s="91">
        <v>101.95753277636452</v>
      </c>
      <c r="F1195" s="95">
        <f t="shared" ref="F1195:F1258" si="43">IF(D1195&gt;E1195,E1195,D1195)</f>
        <v>92.598722409987133</v>
      </c>
      <c r="G1195" s="115" t="str">
        <f t="shared" ref="G1195:G1258" si="44">IF(C1195=DATE(YEAR(C1195),12,31),600,"")</f>
        <v/>
      </c>
      <c r="H1195" s="109"/>
      <c r="I1195" s="109"/>
      <c r="J1195" s="109"/>
      <c r="K1195" s="109"/>
      <c r="L1195" s="109"/>
      <c r="M1195" s="109"/>
      <c r="N1195" s="109"/>
      <c r="O1195" s="109"/>
    </row>
    <row r="1196" spans="2:15" ht="11.25" customHeight="1">
      <c r="C1196" s="94">
        <v>43459</v>
      </c>
      <c r="D1196" s="91">
        <v>78.200598777987139</v>
      </c>
      <c r="E1196" s="91">
        <v>101.95753277636452</v>
      </c>
      <c r="F1196" s="95">
        <f t="shared" si="43"/>
        <v>78.200598777987139</v>
      </c>
      <c r="G1196" s="115" t="str">
        <f t="shared" si="44"/>
        <v/>
      </c>
      <c r="H1196" s="109"/>
      <c r="I1196" s="109"/>
      <c r="J1196" s="109"/>
      <c r="K1196" s="109"/>
      <c r="L1196" s="109"/>
      <c r="M1196" s="109"/>
      <c r="N1196" s="109"/>
      <c r="O1196" s="109"/>
    </row>
    <row r="1197" spans="2:15" ht="11.25" customHeight="1">
      <c r="C1197" s="94">
        <v>43460</v>
      </c>
      <c r="D1197" s="91">
        <v>80.392952800517691</v>
      </c>
      <c r="E1197" s="91">
        <v>101.95753277636452</v>
      </c>
      <c r="F1197" s="95">
        <f t="shared" si="43"/>
        <v>80.392952800517691</v>
      </c>
      <c r="G1197" s="115" t="str">
        <f t="shared" si="44"/>
        <v/>
      </c>
      <c r="H1197" s="109"/>
      <c r="I1197" s="109"/>
      <c r="J1197" s="109"/>
      <c r="K1197" s="109"/>
      <c r="L1197" s="109"/>
      <c r="M1197" s="109"/>
      <c r="N1197" s="109"/>
      <c r="O1197" s="109"/>
    </row>
    <row r="1198" spans="2:15" ht="11.25" customHeight="1">
      <c r="C1198" s="94">
        <v>43461</v>
      </c>
      <c r="D1198" s="91">
        <v>100.61535695651676</v>
      </c>
      <c r="E1198" s="91">
        <v>101.95753277636452</v>
      </c>
      <c r="F1198" s="95">
        <f t="shared" si="43"/>
        <v>100.61535695651676</v>
      </c>
      <c r="G1198" s="115" t="str">
        <f t="shared" si="44"/>
        <v/>
      </c>
      <c r="H1198" s="109"/>
      <c r="I1198" s="109"/>
      <c r="J1198" s="109"/>
      <c r="K1198" s="109"/>
      <c r="L1198" s="109"/>
      <c r="M1198" s="109"/>
      <c r="N1198" s="109"/>
      <c r="O1198" s="109"/>
    </row>
    <row r="1199" spans="2:15" ht="11.25" customHeight="1">
      <c r="C1199" s="94">
        <v>43462</v>
      </c>
      <c r="D1199" s="91">
        <v>78.507003536517686</v>
      </c>
      <c r="E1199" s="91">
        <v>101.95753277636452</v>
      </c>
      <c r="F1199" s="95">
        <f t="shared" si="43"/>
        <v>78.507003536517686</v>
      </c>
      <c r="G1199" s="115" t="str">
        <f t="shared" si="44"/>
        <v/>
      </c>
      <c r="H1199" s="109"/>
      <c r="I1199" s="109"/>
      <c r="J1199" s="109"/>
      <c r="K1199" s="109"/>
      <c r="L1199" s="109"/>
      <c r="M1199" s="109"/>
      <c r="N1199" s="109"/>
      <c r="O1199" s="109"/>
    </row>
    <row r="1200" spans="2:15" ht="11.25" customHeight="1">
      <c r="C1200" s="94">
        <v>43463</v>
      </c>
      <c r="D1200" s="91">
        <v>61.730001186517676</v>
      </c>
      <c r="E1200" s="91">
        <v>101.95753277636452</v>
      </c>
      <c r="F1200" s="95">
        <f t="shared" si="43"/>
        <v>61.730001186517676</v>
      </c>
      <c r="G1200" s="115" t="str">
        <f t="shared" si="44"/>
        <v/>
      </c>
      <c r="H1200" s="109"/>
      <c r="I1200" s="109"/>
      <c r="J1200" s="109"/>
      <c r="K1200" s="109"/>
      <c r="L1200" s="109"/>
      <c r="M1200" s="109"/>
      <c r="N1200" s="109"/>
      <c r="O1200" s="109"/>
    </row>
    <row r="1201" spans="1:15" ht="11.25" customHeight="1">
      <c r="C1201" s="94">
        <v>43464</v>
      </c>
      <c r="D1201" s="91">
        <v>62.125770364517678</v>
      </c>
      <c r="E1201" s="91">
        <v>101.95753277636452</v>
      </c>
      <c r="F1201" s="95">
        <f t="shared" si="43"/>
        <v>62.125770364517678</v>
      </c>
      <c r="G1201" s="115" t="str">
        <f t="shared" si="44"/>
        <v/>
      </c>
      <c r="H1201" s="109"/>
      <c r="I1201" s="109"/>
      <c r="J1201" s="109"/>
      <c r="K1201" s="109"/>
      <c r="L1201" s="109"/>
      <c r="M1201" s="109"/>
      <c r="N1201" s="109"/>
      <c r="O1201" s="109"/>
    </row>
    <row r="1202" spans="1:15" ht="11.25" customHeight="1">
      <c r="C1202" s="94">
        <v>43465</v>
      </c>
      <c r="D1202" s="91">
        <v>67.709005472517688</v>
      </c>
      <c r="E1202" s="91">
        <v>101.95753277636452</v>
      </c>
      <c r="F1202" s="95">
        <f t="shared" si="43"/>
        <v>67.709005472517688</v>
      </c>
      <c r="G1202" s="115">
        <f t="shared" si="44"/>
        <v>600</v>
      </c>
      <c r="H1202" s="109"/>
      <c r="I1202" s="109"/>
      <c r="J1202" s="109"/>
      <c r="K1202" s="109"/>
      <c r="L1202" s="109"/>
      <c r="M1202" s="109"/>
      <c r="N1202" s="109"/>
      <c r="O1202" s="109"/>
    </row>
    <row r="1203" spans="1:15" ht="11.25" customHeight="1">
      <c r="A1203" s="54">
        <f>YEAR(C1203)</f>
        <v>2019</v>
      </c>
      <c r="C1203" s="94">
        <v>43466</v>
      </c>
      <c r="D1203" s="91">
        <v>48.123127146517682</v>
      </c>
      <c r="E1203" s="91">
        <v>120.59631724353227</v>
      </c>
      <c r="F1203" s="95">
        <f t="shared" si="43"/>
        <v>48.123127146517682</v>
      </c>
      <c r="G1203" s="115" t="str">
        <f t="shared" si="44"/>
        <v/>
      </c>
      <c r="H1203" s="109"/>
      <c r="I1203" s="109"/>
      <c r="J1203" s="109"/>
      <c r="K1203" s="109"/>
      <c r="L1203" s="109"/>
      <c r="M1203" s="109"/>
      <c r="N1203" s="109"/>
      <c r="O1203" s="109"/>
    </row>
    <row r="1204" spans="1:15" ht="11.25" customHeight="1">
      <c r="C1204" s="94">
        <v>43467</v>
      </c>
      <c r="D1204" s="91">
        <v>42.636473521669153</v>
      </c>
      <c r="E1204" s="91">
        <v>120.59631724353227</v>
      </c>
      <c r="F1204" s="95">
        <f t="shared" si="43"/>
        <v>42.636473521669153</v>
      </c>
      <c r="G1204" s="115" t="str">
        <f t="shared" si="44"/>
        <v/>
      </c>
      <c r="H1204" s="109"/>
      <c r="I1204" s="109"/>
      <c r="J1204" s="109"/>
      <c r="K1204" s="109"/>
      <c r="L1204" s="109"/>
      <c r="M1204" s="109"/>
      <c r="N1204" s="109"/>
      <c r="O1204" s="109"/>
    </row>
    <row r="1205" spans="1:15" ht="11.25" customHeight="1">
      <c r="C1205" s="94">
        <v>43468</v>
      </c>
      <c r="D1205" s="91">
        <v>64.323681971667284</v>
      </c>
      <c r="E1205" s="91">
        <v>120.59631724353227</v>
      </c>
      <c r="F1205" s="95">
        <f t="shared" si="43"/>
        <v>64.323681971667284</v>
      </c>
      <c r="G1205" s="115" t="str">
        <f t="shared" si="44"/>
        <v/>
      </c>
      <c r="H1205" s="109"/>
      <c r="I1205" s="109"/>
      <c r="J1205" s="109"/>
      <c r="K1205" s="109"/>
      <c r="L1205" s="109"/>
      <c r="M1205" s="109"/>
      <c r="N1205" s="109"/>
      <c r="O1205" s="109"/>
    </row>
    <row r="1206" spans="1:15" ht="11.25" customHeight="1">
      <c r="C1206" s="94">
        <v>43469</v>
      </c>
      <c r="D1206" s="91">
        <v>75.643640243669154</v>
      </c>
      <c r="E1206" s="91">
        <v>120.59631724353227</v>
      </c>
      <c r="F1206" s="95">
        <f t="shared" si="43"/>
        <v>75.643640243669154</v>
      </c>
      <c r="G1206" s="115" t="str">
        <f t="shared" si="44"/>
        <v/>
      </c>
      <c r="H1206" s="109"/>
      <c r="I1206" s="109"/>
      <c r="J1206" s="109"/>
      <c r="K1206" s="109"/>
      <c r="L1206" s="109"/>
      <c r="M1206" s="109"/>
      <c r="N1206" s="109"/>
      <c r="O1206" s="109"/>
    </row>
    <row r="1207" spans="1:15" ht="11.25" customHeight="1">
      <c r="C1207" s="94">
        <v>43470</v>
      </c>
      <c r="D1207" s="91">
        <v>40.164393683671022</v>
      </c>
      <c r="E1207" s="91">
        <v>120.59631724353227</v>
      </c>
      <c r="F1207" s="95">
        <f t="shared" si="43"/>
        <v>40.164393683671022</v>
      </c>
      <c r="G1207" s="115" t="str">
        <f t="shared" si="44"/>
        <v/>
      </c>
      <c r="H1207" s="109"/>
      <c r="I1207" s="109"/>
      <c r="J1207" s="109"/>
      <c r="K1207" s="109"/>
      <c r="L1207" s="109"/>
      <c r="M1207" s="109"/>
      <c r="N1207" s="109"/>
      <c r="O1207" s="109"/>
    </row>
    <row r="1208" spans="1:15" ht="11.25" customHeight="1">
      <c r="C1208" s="94">
        <v>43471</v>
      </c>
      <c r="D1208" s="91">
        <v>23.406447041667292</v>
      </c>
      <c r="E1208" s="91">
        <v>120.59631724353227</v>
      </c>
      <c r="F1208" s="95">
        <f t="shared" si="43"/>
        <v>23.406447041667292</v>
      </c>
      <c r="G1208" s="115" t="str">
        <f t="shared" si="44"/>
        <v/>
      </c>
      <c r="H1208" s="109"/>
      <c r="I1208" s="109"/>
      <c r="J1208" s="109"/>
      <c r="K1208" s="109"/>
      <c r="L1208" s="109"/>
      <c r="M1208" s="109"/>
      <c r="N1208" s="109"/>
      <c r="O1208" s="109"/>
    </row>
    <row r="1209" spans="1:15" ht="11.25" customHeight="1">
      <c r="C1209" s="94">
        <v>43472</v>
      </c>
      <c r="D1209" s="91">
        <v>48.050071631669155</v>
      </c>
      <c r="E1209" s="91">
        <v>120.59631724353227</v>
      </c>
      <c r="F1209" s="95">
        <f t="shared" si="43"/>
        <v>48.050071631669155</v>
      </c>
      <c r="G1209" s="115" t="str">
        <f t="shared" si="44"/>
        <v/>
      </c>
      <c r="H1209" s="109"/>
      <c r="I1209" s="109"/>
      <c r="J1209" s="109"/>
      <c r="K1209" s="109"/>
      <c r="L1209" s="109"/>
      <c r="M1209" s="109"/>
      <c r="N1209" s="109"/>
      <c r="O1209" s="109"/>
    </row>
    <row r="1210" spans="1:15" ht="11.25" customHeight="1">
      <c r="C1210" s="94">
        <v>43473</v>
      </c>
      <c r="D1210" s="91">
        <v>49.386536037670083</v>
      </c>
      <c r="E1210" s="91">
        <v>120.59631724353227</v>
      </c>
      <c r="F1210" s="95">
        <f t="shared" si="43"/>
        <v>49.386536037670083</v>
      </c>
      <c r="G1210" s="115" t="str">
        <f t="shared" si="44"/>
        <v/>
      </c>
      <c r="H1210" s="109"/>
      <c r="I1210" s="109"/>
      <c r="J1210" s="109"/>
      <c r="K1210" s="109"/>
      <c r="L1210" s="109"/>
      <c r="M1210" s="109"/>
      <c r="N1210" s="109"/>
      <c r="O1210" s="109"/>
    </row>
    <row r="1211" spans="1:15" ht="11.25" customHeight="1">
      <c r="C1211" s="94">
        <v>43474</v>
      </c>
      <c r="D1211" s="91">
        <v>33.719116509774096</v>
      </c>
      <c r="E1211" s="91">
        <v>120.59631724353227</v>
      </c>
      <c r="F1211" s="95">
        <f t="shared" si="43"/>
        <v>33.719116509774096</v>
      </c>
      <c r="G1211" s="115" t="str">
        <f t="shared" si="44"/>
        <v/>
      </c>
      <c r="H1211" s="109"/>
      <c r="I1211" s="109"/>
      <c r="J1211" s="109"/>
      <c r="K1211" s="109"/>
      <c r="L1211" s="109"/>
      <c r="M1211" s="109"/>
      <c r="N1211" s="109"/>
      <c r="O1211" s="109"/>
    </row>
    <row r="1212" spans="1:15" ht="11.25" customHeight="1">
      <c r="C1212" s="94">
        <v>43475</v>
      </c>
      <c r="D1212" s="91">
        <v>47.290569803776897</v>
      </c>
      <c r="E1212" s="91">
        <v>120.59631724353227</v>
      </c>
      <c r="F1212" s="95">
        <f t="shared" si="43"/>
        <v>47.290569803776897</v>
      </c>
      <c r="G1212" s="115" t="str">
        <f t="shared" si="44"/>
        <v/>
      </c>
      <c r="H1212" s="109"/>
      <c r="I1212" s="109"/>
      <c r="J1212" s="109"/>
      <c r="K1212" s="109"/>
      <c r="L1212" s="109"/>
      <c r="M1212" s="109"/>
      <c r="N1212" s="109"/>
      <c r="O1212" s="109"/>
    </row>
    <row r="1213" spans="1:15" ht="11.25" customHeight="1">
      <c r="C1213" s="94">
        <v>43476</v>
      </c>
      <c r="D1213" s="91">
        <v>49.306202171775034</v>
      </c>
      <c r="E1213" s="91">
        <v>120.59631724353227</v>
      </c>
      <c r="F1213" s="95">
        <f t="shared" si="43"/>
        <v>49.306202171775034</v>
      </c>
      <c r="G1213" s="115" t="str">
        <f t="shared" si="44"/>
        <v/>
      </c>
      <c r="H1213" s="109"/>
      <c r="I1213" s="109"/>
      <c r="J1213" s="109"/>
      <c r="K1213" s="109"/>
      <c r="L1213" s="109"/>
      <c r="M1213" s="109"/>
      <c r="N1213" s="109"/>
      <c r="O1213" s="109"/>
    </row>
    <row r="1214" spans="1:15" ht="11.25" customHeight="1">
      <c r="C1214" s="94">
        <v>43477</v>
      </c>
      <c r="D1214" s="91">
        <v>21.417700821775025</v>
      </c>
      <c r="E1214" s="91">
        <v>120.59631724353227</v>
      </c>
      <c r="F1214" s="95">
        <f t="shared" si="43"/>
        <v>21.417700821775025</v>
      </c>
      <c r="G1214" s="115" t="str">
        <f t="shared" si="44"/>
        <v/>
      </c>
      <c r="H1214" s="109"/>
      <c r="I1214" s="109"/>
      <c r="J1214" s="109"/>
      <c r="K1214" s="109"/>
      <c r="L1214" s="109"/>
      <c r="M1214" s="109"/>
      <c r="N1214" s="109"/>
      <c r="O1214" s="109"/>
    </row>
    <row r="1215" spans="1:15" ht="11.25" customHeight="1">
      <c r="C1215" s="94">
        <v>43478</v>
      </c>
      <c r="D1215" s="91">
        <v>27.372357911775957</v>
      </c>
      <c r="E1215" s="91">
        <v>120.59631724353227</v>
      </c>
      <c r="F1215" s="95">
        <f t="shared" si="43"/>
        <v>27.372357911775957</v>
      </c>
      <c r="G1215" s="115" t="str">
        <f t="shared" si="44"/>
        <v/>
      </c>
      <c r="H1215" s="109"/>
      <c r="I1215" s="109"/>
      <c r="J1215" s="109"/>
      <c r="K1215" s="109"/>
      <c r="L1215" s="109"/>
      <c r="M1215" s="109"/>
      <c r="N1215" s="109"/>
      <c r="O1215" s="109"/>
    </row>
    <row r="1216" spans="1:15" ht="11.25" customHeight="1">
      <c r="C1216" s="94">
        <v>43479</v>
      </c>
      <c r="D1216" s="91">
        <v>38.601003241775963</v>
      </c>
      <c r="E1216" s="91">
        <v>120.59631724353227</v>
      </c>
      <c r="F1216" s="95">
        <f t="shared" si="43"/>
        <v>38.601003241775963</v>
      </c>
      <c r="G1216" s="115" t="str">
        <f t="shared" si="44"/>
        <v/>
      </c>
      <c r="H1216" s="109"/>
      <c r="I1216" s="109"/>
      <c r="J1216" s="109"/>
      <c r="K1216" s="109"/>
      <c r="L1216" s="109"/>
      <c r="M1216" s="109"/>
      <c r="N1216" s="109"/>
      <c r="O1216" s="109"/>
    </row>
    <row r="1217" spans="2:15" ht="11.25" customHeight="1">
      <c r="B1217" s="54" t="s">
        <v>20</v>
      </c>
      <c r="C1217" s="94">
        <v>43480</v>
      </c>
      <c r="D1217" s="91">
        <v>66.269905331775973</v>
      </c>
      <c r="E1217" s="91">
        <v>120.59631724353227</v>
      </c>
      <c r="F1217" s="95">
        <f t="shared" si="43"/>
        <v>66.269905331775973</v>
      </c>
      <c r="G1217" s="115" t="str">
        <f t="shared" si="44"/>
        <v/>
      </c>
      <c r="H1217" s="109"/>
      <c r="I1217" s="109"/>
      <c r="J1217" s="109"/>
      <c r="K1217" s="109"/>
      <c r="L1217" s="109"/>
      <c r="M1217" s="109"/>
      <c r="N1217" s="109"/>
      <c r="O1217" s="109"/>
    </row>
    <row r="1218" spans="2:15" ht="11.25" customHeight="1">
      <c r="C1218" s="94">
        <v>43481</v>
      </c>
      <c r="D1218" s="91">
        <v>57.049382584859849</v>
      </c>
      <c r="E1218" s="91">
        <v>120.59631724353227</v>
      </c>
      <c r="F1218" s="95">
        <f t="shared" si="43"/>
        <v>57.049382584859849</v>
      </c>
      <c r="G1218" s="115" t="str">
        <f t="shared" si="44"/>
        <v/>
      </c>
      <c r="H1218" s="109"/>
      <c r="I1218" s="109"/>
      <c r="J1218" s="109"/>
      <c r="K1218" s="109"/>
      <c r="L1218" s="109"/>
      <c r="M1218" s="109"/>
      <c r="N1218" s="109"/>
      <c r="O1218" s="109"/>
    </row>
    <row r="1219" spans="2:15" ht="11.25" customHeight="1">
      <c r="C1219" s="94">
        <v>43482</v>
      </c>
      <c r="D1219" s="91">
        <v>47.086793530857058</v>
      </c>
      <c r="E1219" s="91">
        <v>120.59631724353227</v>
      </c>
      <c r="F1219" s="95">
        <f t="shared" si="43"/>
        <v>47.086793530857058</v>
      </c>
      <c r="G1219" s="115" t="str">
        <f t="shared" si="44"/>
        <v/>
      </c>
      <c r="H1219" s="109"/>
      <c r="I1219" s="109"/>
      <c r="J1219" s="109"/>
      <c r="K1219" s="109"/>
      <c r="L1219" s="109"/>
      <c r="M1219" s="109"/>
      <c r="N1219" s="109"/>
      <c r="O1219" s="109"/>
    </row>
    <row r="1220" spans="2:15" ht="11.25" customHeight="1">
      <c r="C1220" s="94">
        <v>43483</v>
      </c>
      <c r="D1220" s="91">
        <v>75.72736085885893</v>
      </c>
      <c r="E1220" s="91">
        <v>120.59631724353227</v>
      </c>
      <c r="F1220" s="95">
        <f t="shared" si="43"/>
        <v>75.72736085885893</v>
      </c>
      <c r="G1220" s="115" t="str">
        <f t="shared" si="44"/>
        <v/>
      </c>
      <c r="H1220" s="109"/>
      <c r="I1220" s="109"/>
      <c r="J1220" s="109"/>
      <c r="K1220" s="109"/>
      <c r="L1220" s="109"/>
      <c r="M1220" s="109"/>
      <c r="N1220" s="109"/>
      <c r="O1220" s="109"/>
    </row>
    <row r="1221" spans="2:15" ht="11.25" customHeight="1">
      <c r="C1221" s="94">
        <v>43484</v>
      </c>
      <c r="D1221" s="91">
        <v>43.378133048858913</v>
      </c>
      <c r="E1221" s="91">
        <v>120.59631724353227</v>
      </c>
      <c r="F1221" s="95">
        <f t="shared" si="43"/>
        <v>43.378133048858913</v>
      </c>
      <c r="G1221" s="115" t="str">
        <f t="shared" si="44"/>
        <v/>
      </c>
      <c r="H1221" s="109"/>
      <c r="I1221" s="109"/>
      <c r="J1221" s="109"/>
      <c r="K1221" s="109"/>
      <c r="L1221" s="109"/>
      <c r="M1221" s="109"/>
      <c r="N1221" s="109"/>
      <c r="O1221" s="109"/>
    </row>
    <row r="1222" spans="2:15" ht="11.25" customHeight="1">
      <c r="C1222" s="94">
        <v>43485</v>
      </c>
      <c r="D1222" s="91">
        <v>21.839733468858917</v>
      </c>
      <c r="E1222" s="91">
        <v>120.59631724353227</v>
      </c>
      <c r="F1222" s="95">
        <f t="shared" si="43"/>
        <v>21.839733468858917</v>
      </c>
      <c r="G1222" s="115" t="str">
        <f t="shared" si="44"/>
        <v/>
      </c>
      <c r="H1222" s="109"/>
      <c r="I1222" s="109"/>
      <c r="J1222" s="109"/>
      <c r="K1222" s="109"/>
      <c r="L1222" s="109"/>
      <c r="M1222" s="109"/>
      <c r="N1222" s="109"/>
      <c r="O1222" s="109"/>
    </row>
    <row r="1223" spans="2:15" ht="11.25" customHeight="1">
      <c r="C1223" s="94">
        <v>43486</v>
      </c>
      <c r="D1223" s="91">
        <v>65.404301698859854</v>
      </c>
      <c r="E1223" s="91">
        <v>120.59631724353227</v>
      </c>
      <c r="F1223" s="95">
        <f t="shared" si="43"/>
        <v>65.404301698859854</v>
      </c>
      <c r="G1223" s="115" t="str">
        <f t="shared" si="44"/>
        <v/>
      </c>
      <c r="H1223" s="109"/>
      <c r="I1223" s="109"/>
      <c r="J1223" s="109"/>
      <c r="K1223" s="109"/>
      <c r="L1223" s="109"/>
      <c r="M1223" s="109"/>
      <c r="N1223" s="109"/>
      <c r="O1223" s="109"/>
    </row>
    <row r="1224" spans="2:15" ht="11.25" customHeight="1">
      <c r="C1224" s="94">
        <v>43487</v>
      </c>
      <c r="D1224" s="91">
        <v>50.40606404885893</v>
      </c>
      <c r="E1224" s="91">
        <v>120.59631724353227</v>
      </c>
      <c r="F1224" s="95">
        <f t="shared" si="43"/>
        <v>50.40606404885893</v>
      </c>
      <c r="G1224" s="115" t="str">
        <f t="shared" si="44"/>
        <v/>
      </c>
      <c r="H1224" s="109"/>
      <c r="I1224" s="109"/>
      <c r="J1224" s="109"/>
      <c r="K1224" s="109"/>
      <c r="L1224" s="109"/>
      <c r="M1224" s="109"/>
      <c r="N1224" s="109"/>
      <c r="O1224" s="109"/>
    </row>
    <row r="1225" spans="2:15" ht="11.25" customHeight="1">
      <c r="C1225" s="94">
        <v>43488</v>
      </c>
      <c r="D1225" s="91">
        <v>86.933992344619128</v>
      </c>
      <c r="E1225" s="91">
        <v>120.59631724353227</v>
      </c>
      <c r="F1225" s="95">
        <f t="shared" si="43"/>
        <v>86.933992344619128</v>
      </c>
      <c r="G1225" s="115" t="str">
        <f t="shared" si="44"/>
        <v/>
      </c>
      <c r="H1225" s="109"/>
      <c r="I1225" s="109"/>
      <c r="J1225" s="109"/>
      <c r="K1225" s="109"/>
      <c r="L1225" s="109"/>
      <c r="M1225" s="109"/>
      <c r="N1225" s="109"/>
      <c r="O1225" s="109"/>
    </row>
    <row r="1226" spans="2:15" ht="11.25" customHeight="1">
      <c r="C1226" s="94">
        <v>43489</v>
      </c>
      <c r="D1226" s="91">
        <v>93.897589926620057</v>
      </c>
      <c r="E1226" s="91">
        <v>120.59631724353227</v>
      </c>
      <c r="F1226" s="95">
        <f t="shared" si="43"/>
        <v>93.897589926620057</v>
      </c>
      <c r="G1226" s="115" t="str">
        <f t="shared" si="44"/>
        <v/>
      </c>
      <c r="H1226" s="109"/>
      <c r="I1226" s="109"/>
      <c r="J1226" s="109"/>
      <c r="K1226" s="109"/>
      <c r="L1226" s="109"/>
      <c r="M1226" s="109"/>
      <c r="N1226" s="109"/>
      <c r="O1226" s="109"/>
    </row>
    <row r="1227" spans="2:15" ht="11.25" customHeight="1">
      <c r="C1227" s="94">
        <v>43490</v>
      </c>
      <c r="D1227" s="91">
        <v>99.325622760620988</v>
      </c>
      <c r="E1227" s="91">
        <v>120.59631724353227</v>
      </c>
      <c r="F1227" s="95">
        <f t="shared" si="43"/>
        <v>99.325622760620988</v>
      </c>
      <c r="G1227" s="115" t="str">
        <f t="shared" si="44"/>
        <v/>
      </c>
      <c r="H1227" s="109"/>
      <c r="I1227" s="109"/>
      <c r="J1227" s="109"/>
      <c r="K1227" s="109"/>
      <c r="L1227" s="109"/>
      <c r="M1227" s="109"/>
      <c r="N1227" s="109"/>
      <c r="O1227" s="109"/>
    </row>
    <row r="1228" spans="2:15" ht="11.25" customHeight="1">
      <c r="C1228" s="94">
        <v>43491</v>
      </c>
      <c r="D1228" s="91">
        <v>91.521473510619117</v>
      </c>
      <c r="E1228" s="91">
        <v>120.59631724353227</v>
      </c>
      <c r="F1228" s="95">
        <f t="shared" si="43"/>
        <v>91.521473510619117</v>
      </c>
      <c r="G1228" s="115" t="str">
        <f t="shared" si="44"/>
        <v/>
      </c>
      <c r="H1228" s="109"/>
      <c r="I1228" s="109"/>
      <c r="J1228" s="109"/>
      <c r="K1228" s="109"/>
      <c r="L1228" s="109"/>
      <c r="M1228" s="109"/>
      <c r="N1228" s="109"/>
      <c r="O1228" s="109"/>
    </row>
    <row r="1229" spans="2:15" ht="11.25" customHeight="1">
      <c r="C1229" s="94">
        <v>43492</v>
      </c>
      <c r="D1229" s="91">
        <v>77.209113650621902</v>
      </c>
      <c r="E1229" s="91">
        <v>120.59631724353227</v>
      </c>
      <c r="F1229" s="95">
        <f t="shared" si="43"/>
        <v>77.209113650621902</v>
      </c>
      <c r="G1229" s="115" t="str">
        <f t="shared" si="44"/>
        <v/>
      </c>
      <c r="H1229" s="109"/>
      <c r="I1229" s="109"/>
      <c r="J1229" s="109"/>
      <c r="K1229" s="109"/>
      <c r="L1229" s="109"/>
      <c r="M1229" s="109"/>
      <c r="N1229" s="109"/>
      <c r="O1229" s="109"/>
    </row>
    <row r="1230" spans="2:15" ht="11.25" customHeight="1">
      <c r="C1230" s="94">
        <v>43493</v>
      </c>
      <c r="D1230" s="91">
        <v>99.019040460619109</v>
      </c>
      <c r="E1230" s="91">
        <v>120.59631724353227</v>
      </c>
      <c r="F1230" s="95">
        <f t="shared" si="43"/>
        <v>99.019040460619109</v>
      </c>
      <c r="G1230" s="115" t="str">
        <f t="shared" si="44"/>
        <v/>
      </c>
      <c r="H1230" s="109"/>
      <c r="I1230" s="109"/>
      <c r="J1230" s="109"/>
      <c r="K1230" s="109"/>
      <c r="L1230" s="109"/>
      <c r="M1230" s="109"/>
      <c r="N1230" s="109"/>
      <c r="O1230" s="109"/>
    </row>
    <row r="1231" spans="2:15" ht="11.25" customHeight="1">
      <c r="C1231" s="94">
        <v>43494</v>
      </c>
      <c r="D1231" s="91">
        <v>101.45238873061912</v>
      </c>
      <c r="E1231" s="91">
        <v>120.59631724353227</v>
      </c>
      <c r="F1231" s="95">
        <f t="shared" si="43"/>
        <v>101.45238873061912</v>
      </c>
      <c r="G1231" s="115" t="str">
        <f t="shared" si="44"/>
        <v/>
      </c>
      <c r="H1231" s="109"/>
      <c r="I1231" s="109"/>
      <c r="J1231" s="109"/>
      <c r="K1231" s="109"/>
      <c r="L1231" s="109"/>
      <c r="M1231" s="109"/>
      <c r="N1231" s="109"/>
      <c r="O1231" s="109"/>
    </row>
    <row r="1232" spans="2:15" ht="11.25" customHeight="1">
      <c r="C1232" s="94">
        <v>43495</v>
      </c>
      <c r="D1232" s="91">
        <v>167.32990158214932</v>
      </c>
      <c r="E1232" s="91">
        <v>120.59631724353227</v>
      </c>
      <c r="F1232" s="95">
        <f t="shared" si="43"/>
        <v>120.59631724353227</v>
      </c>
      <c r="G1232" s="115" t="str">
        <f t="shared" si="44"/>
        <v/>
      </c>
      <c r="H1232" s="109"/>
      <c r="I1232" s="109"/>
      <c r="J1232" s="109"/>
      <c r="K1232" s="109"/>
      <c r="L1232" s="109"/>
      <c r="M1232" s="109"/>
      <c r="N1232" s="109"/>
      <c r="O1232" s="109"/>
    </row>
    <row r="1233" spans="2:15" ht="11.25" customHeight="1">
      <c r="C1233" s="94">
        <v>43496</v>
      </c>
      <c r="D1233" s="91">
        <v>172.57129317015026</v>
      </c>
      <c r="E1233" s="91">
        <v>120.59631724353227</v>
      </c>
      <c r="F1233" s="95">
        <f t="shared" si="43"/>
        <v>120.59631724353227</v>
      </c>
      <c r="G1233" s="115" t="str">
        <f t="shared" si="44"/>
        <v/>
      </c>
      <c r="H1233" s="109"/>
      <c r="I1233" s="109"/>
      <c r="J1233" s="109"/>
      <c r="K1233" s="109"/>
      <c r="L1233" s="109"/>
      <c r="M1233" s="109"/>
      <c r="N1233" s="109"/>
      <c r="O1233" s="109"/>
    </row>
    <row r="1234" spans="2:15" ht="11.25" customHeight="1">
      <c r="C1234" s="94">
        <v>43497</v>
      </c>
      <c r="D1234" s="91">
        <v>185.58193324014655</v>
      </c>
      <c r="E1234" s="91">
        <v>120.04142913099631</v>
      </c>
      <c r="F1234" s="95">
        <f t="shared" si="43"/>
        <v>120.04142913099631</v>
      </c>
      <c r="G1234" s="115" t="str">
        <f t="shared" si="44"/>
        <v/>
      </c>
      <c r="H1234" s="109"/>
      <c r="I1234" s="109"/>
      <c r="J1234" s="109"/>
      <c r="K1234" s="109"/>
      <c r="L1234" s="109"/>
      <c r="M1234" s="109"/>
      <c r="N1234" s="109"/>
      <c r="O1234" s="109"/>
    </row>
    <row r="1235" spans="2:15" ht="11.25" customHeight="1">
      <c r="C1235" s="94">
        <v>43498</v>
      </c>
      <c r="D1235" s="91">
        <v>185.57443929814841</v>
      </c>
      <c r="E1235" s="91">
        <v>120.04142913099631</v>
      </c>
      <c r="F1235" s="95">
        <f t="shared" si="43"/>
        <v>120.04142913099631</v>
      </c>
      <c r="G1235" s="115" t="str">
        <f t="shared" si="44"/>
        <v/>
      </c>
      <c r="H1235" s="109"/>
      <c r="I1235" s="109"/>
      <c r="J1235" s="109"/>
      <c r="K1235" s="109"/>
      <c r="L1235" s="109"/>
      <c r="M1235" s="109"/>
      <c r="N1235" s="109"/>
      <c r="O1235" s="109"/>
    </row>
    <row r="1236" spans="2:15" ht="11.25" customHeight="1">
      <c r="C1236" s="94">
        <v>43499</v>
      </c>
      <c r="D1236" s="91">
        <v>184.96758135014844</v>
      </c>
      <c r="E1236" s="91">
        <v>120.04142913099631</v>
      </c>
      <c r="F1236" s="95">
        <f t="shared" si="43"/>
        <v>120.04142913099631</v>
      </c>
      <c r="G1236" s="115" t="str">
        <f t="shared" si="44"/>
        <v/>
      </c>
      <c r="H1236" s="109"/>
      <c r="I1236" s="109"/>
      <c r="J1236" s="109"/>
      <c r="K1236" s="109"/>
      <c r="L1236" s="109"/>
      <c r="M1236" s="109"/>
      <c r="N1236" s="109"/>
      <c r="O1236" s="109"/>
    </row>
    <row r="1237" spans="2:15" ht="11.25" customHeight="1">
      <c r="C1237" s="94">
        <v>43500</v>
      </c>
      <c r="D1237" s="91">
        <v>193.9985455941484</v>
      </c>
      <c r="E1237" s="91">
        <v>120.04142913099631</v>
      </c>
      <c r="F1237" s="95">
        <f t="shared" si="43"/>
        <v>120.04142913099631</v>
      </c>
      <c r="G1237" s="115" t="str">
        <f t="shared" si="44"/>
        <v/>
      </c>
      <c r="H1237" s="109"/>
      <c r="I1237" s="109"/>
      <c r="J1237" s="109"/>
      <c r="K1237" s="109"/>
      <c r="L1237" s="109"/>
      <c r="M1237" s="109"/>
      <c r="N1237" s="109"/>
      <c r="O1237" s="109"/>
    </row>
    <row r="1238" spans="2:15" ht="11.25" customHeight="1">
      <c r="C1238" s="94">
        <v>43501</v>
      </c>
      <c r="D1238" s="91">
        <v>194.73273308214843</v>
      </c>
      <c r="E1238" s="91">
        <v>120.04142913099631</v>
      </c>
      <c r="F1238" s="95">
        <f t="shared" si="43"/>
        <v>120.04142913099631</v>
      </c>
      <c r="G1238" s="115" t="str">
        <f t="shared" si="44"/>
        <v/>
      </c>
      <c r="H1238" s="109"/>
      <c r="I1238" s="109"/>
      <c r="J1238" s="109"/>
      <c r="K1238" s="109"/>
      <c r="L1238" s="109"/>
      <c r="M1238" s="109"/>
      <c r="N1238" s="109"/>
      <c r="O1238" s="109"/>
    </row>
    <row r="1239" spans="2:15" ht="11.25" customHeight="1">
      <c r="C1239" s="94">
        <v>43502</v>
      </c>
      <c r="D1239" s="91">
        <v>141.24960643784806</v>
      </c>
      <c r="E1239" s="91">
        <v>120.04142913099631</v>
      </c>
      <c r="F1239" s="95">
        <f t="shared" si="43"/>
        <v>120.04142913099631</v>
      </c>
      <c r="G1239" s="115" t="str">
        <f t="shared" si="44"/>
        <v/>
      </c>
      <c r="H1239" s="109"/>
      <c r="I1239" s="109"/>
      <c r="J1239" s="109"/>
      <c r="K1239" s="109"/>
      <c r="L1239" s="109"/>
      <c r="M1239" s="109"/>
      <c r="N1239" s="109"/>
      <c r="O1239" s="109"/>
    </row>
    <row r="1240" spans="2:15" ht="11.25" customHeight="1">
      <c r="C1240" s="94">
        <v>43503</v>
      </c>
      <c r="D1240" s="91">
        <v>141.99456505784809</v>
      </c>
      <c r="E1240" s="91">
        <v>120.04142913099631</v>
      </c>
      <c r="F1240" s="95">
        <f t="shared" si="43"/>
        <v>120.04142913099631</v>
      </c>
      <c r="G1240" s="115" t="str">
        <f t="shared" si="44"/>
        <v/>
      </c>
      <c r="H1240" s="109"/>
      <c r="I1240" s="109"/>
      <c r="J1240" s="109"/>
      <c r="K1240" s="109"/>
      <c r="L1240" s="109"/>
      <c r="M1240" s="109"/>
      <c r="N1240" s="109"/>
      <c r="O1240" s="109"/>
    </row>
    <row r="1241" spans="2:15" ht="11.25" customHeight="1">
      <c r="C1241" s="94">
        <v>43504</v>
      </c>
      <c r="D1241" s="91">
        <v>133.18816221984807</v>
      </c>
      <c r="E1241" s="91">
        <v>120.04142913099631</v>
      </c>
      <c r="F1241" s="95">
        <f t="shared" si="43"/>
        <v>120.04142913099631</v>
      </c>
      <c r="G1241" s="115" t="str">
        <f t="shared" si="44"/>
        <v/>
      </c>
      <c r="H1241" s="109"/>
      <c r="I1241" s="109"/>
      <c r="J1241" s="109"/>
      <c r="K1241" s="109"/>
      <c r="L1241" s="109"/>
      <c r="M1241" s="109"/>
      <c r="N1241" s="109"/>
      <c r="O1241" s="109"/>
    </row>
    <row r="1242" spans="2:15" ht="11.25" customHeight="1">
      <c r="C1242" s="94">
        <v>43505</v>
      </c>
      <c r="D1242" s="91">
        <v>126.08179446984809</v>
      </c>
      <c r="E1242" s="91">
        <v>120.04142913099631</v>
      </c>
      <c r="F1242" s="95">
        <f t="shared" si="43"/>
        <v>120.04142913099631</v>
      </c>
      <c r="G1242" s="115" t="str">
        <f t="shared" si="44"/>
        <v/>
      </c>
      <c r="H1242" s="109"/>
      <c r="I1242" s="109"/>
      <c r="J1242" s="109"/>
      <c r="K1242" s="109"/>
      <c r="L1242" s="109"/>
      <c r="M1242" s="109"/>
      <c r="N1242" s="109"/>
      <c r="O1242" s="109"/>
    </row>
    <row r="1243" spans="2:15" ht="11.25" customHeight="1">
      <c r="C1243" s="94">
        <v>43506</v>
      </c>
      <c r="D1243" s="91">
        <v>114.24660454384994</v>
      </c>
      <c r="E1243" s="91">
        <v>120.04142913099631</v>
      </c>
      <c r="F1243" s="95">
        <f t="shared" si="43"/>
        <v>114.24660454384994</v>
      </c>
      <c r="G1243" s="115" t="str">
        <f t="shared" si="44"/>
        <v/>
      </c>
      <c r="H1243" s="109"/>
      <c r="I1243" s="109"/>
      <c r="J1243" s="109"/>
      <c r="K1243" s="109"/>
      <c r="L1243" s="109"/>
      <c r="M1243" s="109"/>
      <c r="N1243" s="109"/>
      <c r="O1243" s="109"/>
    </row>
    <row r="1244" spans="2:15" ht="11.25" customHeight="1">
      <c r="C1244" s="94">
        <v>43507</v>
      </c>
      <c r="D1244" s="91">
        <v>123.23982218384808</v>
      </c>
      <c r="E1244" s="91">
        <v>120.04142913099631</v>
      </c>
      <c r="F1244" s="95">
        <f t="shared" si="43"/>
        <v>120.04142913099631</v>
      </c>
      <c r="G1244" s="115" t="str">
        <f t="shared" si="44"/>
        <v/>
      </c>
      <c r="H1244" s="109"/>
      <c r="I1244" s="109"/>
      <c r="J1244" s="109"/>
      <c r="K1244" s="109"/>
      <c r="L1244" s="109"/>
      <c r="M1244" s="109"/>
      <c r="N1244" s="109"/>
      <c r="O1244" s="109"/>
    </row>
    <row r="1245" spans="2:15" ht="11.25" customHeight="1">
      <c r="C1245" s="94">
        <v>43508</v>
      </c>
      <c r="D1245" s="91">
        <v>139.96621025384809</v>
      </c>
      <c r="E1245" s="91">
        <v>120.04142913099631</v>
      </c>
      <c r="F1245" s="95">
        <f t="shared" si="43"/>
        <v>120.04142913099631</v>
      </c>
      <c r="G1245" s="115" t="str">
        <f t="shared" si="44"/>
        <v/>
      </c>
      <c r="H1245" s="109"/>
      <c r="I1245" s="109"/>
      <c r="J1245" s="109"/>
      <c r="K1245" s="109"/>
      <c r="L1245" s="109"/>
      <c r="M1245" s="109"/>
      <c r="N1245" s="109"/>
      <c r="O1245" s="109"/>
    </row>
    <row r="1246" spans="2:15" ht="11.25" customHeight="1">
      <c r="C1246" s="94">
        <v>43509</v>
      </c>
      <c r="D1246" s="91">
        <v>120.51201069644542</v>
      </c>
      <c r="E1246" s="91">
        <v>120.04142913099631</v>
      </c>
      <c r="F1246" s="95">
        <f t="shared" si="43"/>
        <v>120.04142913099631</v>
      </c>
      <c r="G1246" s="115" t="str">
        <f t="shared" si="44"/>
        <v/>
      </c>
      <c r="H1246" s="109"/>
      <c r="I1246" s="109"/>
      <c r="J1246" s="109"/>
      <c r="K1246" s="109"/>
      <c r="L1246" s="109"/>
      <c r="M1246" s="109"/>
      <c r="N1246" s="109"/>
      <c r="O1246" s="109"/>
    </row>
    <row r="1247" spans="2:15" ht="11.25" customHeight="1">
      <c r="C1247" s="94">
        <v>43510</v>
      </c>
      <c r="D1247" s="91">
        <v>103.62366132644726</v>
      </c>
      <c r="E1247" s="91">
        <v>120.04142913099631</v>
      </c>
      <c r="F1247" s="95">
        <f t="shared" si="43"/>
        <v>103.62366132644726</v>
      </c>
      <c r="G1247" s="115" t="str">
        <f t="shared" si="44"/>
        <v/>
      </c>
      <c r="H1247" s="109"/>
      <c r="I1247" s="109"/>
      <c r="J1247" s="109"/>
      <c r="K1247" s="109"/>
      <c r="L1247" s="109"/>
      <c r="M1247" s="109"/>
      <c r="N1247" s="109"/>
      <c r="O1247" s="109"/>
    </row>
    <row r="1248" spans="2:15" ht="11.25" customHeight="1">
      <c r="B1248" s="54" t="s">
        <v>21</v>
      </c>
      <c r="C1248" s="94">
        <v>43511</v>
      </c>
      <c r="D1248" s="91">
        <v>107.92361247844542</v>
      </c>
      <c r="E1248" s="91">
        <v>120.04142913099631</v>
      </c>
      <c r="F1248" s="95">
        <f t="shared" si="43"/>
        <v>107.92361247844542</v>
      </c>
      <c r="G1248" s="115" t="str">
        <f t="shared" si="44"/>
        <v/>
      </c>
      <c r="H1248" s="109"/>
      <c r="I1248" s="109"/>
      <c r="J1248" s="109"/>
      <c r="K1248" s="109"/>
      <c r="L1248" s="109"/>
      <c r="M1248" s="109"/>
      <c r="N1248" s="109"/>
      <c r="O1248" s="109"/>
    </row>
    <row r="1249" spans="3:15" ht="11.25" customHeight="1">
      <c r="C1249" s="94">
        <v>43512</v>
      </c>
      <c r="D1249" s="91">
        <v>94.661395232447276</v>
      </c>
      <c r="E1249" s="91">
        <v>120.04142913099631</v>
      </c>
      <c r="F1249" s="95">
        <f t="shared" si="43"/>
        <v>94.661395232447276</v>
      </c>
      <c r="G1249" s="115" t="str">
        <f t="shared" si="44"/>
        <v/>
      </c>
      <c r="H1249" s="109"/>
      <c r="I1249" s="109"/>
      <c r="J1249" s="109"/>
      <c r="K1249" s="109"/>
      <c r="L1249" s="109"/>
      <c r="M1249" s="109"/>
      <c r="N1249" s="109"/>
      <c r="O1249" s="109"/>
    </row>
    <row r="1250" spans="3:15" ht="11.25" customHeight="1">
      <c r="C1250" s="94">
        <v>43513</v>
      </c>
      <c r="D1250" s="91">
        <v>84.417533128447275</v>
      </c>
      <c r="E1250" s="91">
        <v>120.04142913099631</v>
      </c>
      <c r="F1250" s="95">
        <f t="shared" si="43"/>
        <v>84.417533128447275</v>
      </c>
      <c r="G1250" s="115" t="str">
        <f t="shared" si="44"/>
        <v/>
      </c>
      <c r="H1250" s="109"/>
      <c r="I1250" s="109"/>
      <c r="J1250" s="109"/>
      <c r="K1250" s="109"/>
      <c r="L1250" s="109"/>
      <c r="M1250" s="109"/>
      <c r="N1250" s="109"/>
      <c r="O1250" s="109"/>
    </row>
    <row r="1251" spans="3:15" ht="11.25" customHeight="1">
      <c r="C1251" s="94">
        <v>43514</v>
      </c>
      <c r="D1251" s="91">
        <v>109.91697916244728</v>
      </c>
      <c r="E1251" s="91">
        <v>120.04142913099631</v>
      </c>
      <c r="F1251" s="95">
        <f t="shared" si="43"/>
        <v>109.91697916244728</v>
      </c>
      <c r="G1251" s="115" t="str">
        <f t="shared" si="44"/>
        <v/>
      </c>
      <c r="H1251" s="109"/>
      <c r="I1251" s="109"/>
      <c r="J1251" s="109"/>
      <c r="K1251" s="109"/>
      <c r="L1251" s="109"/>
      <c r="M1251" s="109"/>
      <c r="N1251" s="109"/>
      <c r="O1251" s="109"/>
    </row>
    <row r="1252" spans="3:15" ht="11.25" customHeight="1">
      <c r="C1252" s="94">
        <v>43515</v>
      </c>
      <c r="D1252" s="91">
        <v>119.44313481844542</v>
      </c>
      <c r="E1252" s="91">
        <v>120.04142913099631</v>
      </c>
      <c r="F1252" s="95">
        <f t="shared" si="43"/>
        <v>119.44313481844542</v>
      </c>
      <c r="G1252" s="115" t="str">
        <f t="shared" si="44"/>
        <v/>
      </c>
      <c r="H1252" s="109"/>
      <c r="I1252" s="109"/>
      <c r="J1252" s="109"/>
      <c r="K1252" s="109"/>
      <c r="L1252" s="109"/>
      <c r="M1252" s="109"/>
      <c r="N1252" s="109"/>
      <c r="O1252" s="109"/>
    </row>
    <row r="1253" spans="3:15" ht="11.25" customHeight="1">
      <c r="C1253" s="94">
        <v>43516</v>
      </c>
      <c r="D1253" s="91">
        <v>87.669133587945765</v>
      </c>
      <c r="E1253" s="91">
        <v>120.04142913099631</v>
      </c>
      <c r="F1253" s="95">
        <f t="shared" si="43"/>
        <v>87.669133587945765</v>
      </c>
      <c r="G1253" s="115" t="str">
        <f t="shared" si="44"/>
        <v/>
      </c>
      <c r="H1253" s="109"/>
      <c r="I1253" s="109"/>
      <c r="J1253" s="109"/>
      <c r="K1253" s="109"/>
      <c r="L1253" s="109"/>
      <c r="M1253" s="109"/>
      <c r="N1253" s="109"/>
      <c r="O1253" s="109"/>
    </row>
    <row r="1254" spans="3:15" ht="11.25" customHeight="1">
      <c r="C1254" s="94">
        <v>43517</v>
      </c>
      <c r="D1254" s="91">
        <v>79.117863777947633</v>
      </c>
      <c r="E1254" s="91">
        <v>120.04142913099631</v>
      </c>
      <c r="F1254" s="95">
        <f t="shared" si="43"/>
        <v>79.117863777947633</v>
      </c>
      <c r="G1254" s="115" t="str">
        <f t="shared" si="44"/>
        <v/>
      </c>
      <c r="H1254" s="109"/>
      <c r="I1254" s="109"/>
      <c r="J1254" s="109"/>
      <c r="K1254" s="109"/>
      <c r="L1254" s="109"/>
      <c r="M1254" s="109"/>
      <c r="N1254" s="109"/>
      <c r="O1254" s="109"/>
    </row>
    <row r="1255" spans="3:15" ht="11.25" customHeight="1">
      <c r="C1255" s="94">
        <v>43518</v>
      </c>
      <c r="D1255" s="91">
        <v>75.298925477949496</v>
      </c>
      <c r="E1255" s="91">
        <v>120.04142913099631</v>
      </c>
      <c r="F1255" s="95">
        <f t="shared" si="43"/>
        <v>75.298925477949496</v>
      </c>
      <c r="G1255" s="115" t="str">
        <f t="shared" si="44"/>
        <v/>
      </c>
      <c r="H1255" s="109"/>
      <c r="I1255" s="109"/>
      <c r="J1255" s="109"/>
      <c r="K1255" s="109"/>
      <c r="L1255" s="109"/>
      <c r="M1255" s="109"/>
      <c r="N1255" s="109"/>
      <c r="O1255" s="109"/>
    </row>
    <row r="1256" spans="3:15" ht="11.25" customHeight="1">
      <c r="C1256" s="94">
        <v>43519</v>
      </c>
      <c r="D1256" s="91">
        <v>64.675635013947627</v>
      </c>
      <c r="E1256" s="91">
        <v>120.04142913099631</v>
      </c>
      <c r="F1256" s="95">
        <f t="shared" si="43"/>
        <v>64.675635013947627</v>
      </c>
      <c r="G1256" s="115" t="str">
        <f t="shared" si="44"/>
        <v/>
      </c>
      <c r="H1256" s="109"/>
      <c r="I1256" s="109"/>
      <c r="J1256" s="109"/>
      <c r="K1256" s="109"/>
      <c r="L1256" s="109"/>
      <c r="M1256" s="109"/>
      <c r="N1256" s="109"/>
      <c r="O1256" s="109"/>
    </row>
    <row r="1257" spans="3:15" ht="11.25" customHeight="1">
      <c r="C1257" s="94">
        <v>43520</v>
      </c>
      <c r="D1257" s="91">
        <v>66.564979371945768</v>
      </c>
      <c r="E1257" s="91">
        <v>120.04142913099631</v>
      </c>
      <c r="F1257" s="95">
        <f t="shared" si="43"/>
        <v>66.564979371945768</v>
      </c>
      <c r="G1257" s="115" t="str">
        <f t="shared" si="44"/>
        <v/>
      </c>
      <c r="H1257" s="109"/>
      <c r="I1257" s="109"/>
      <c r="J1257" s="109"/>
      <c r="K1257" s="109"/>
      <c r="L1257" s="109"/>
      <c r="M1257" s="109"/>
      <c r="N1257" s="109"/>
      <c r="O1257" s="109"/>
    </row>
    <row r="1258" spans="3:15" ht="11.25" customHeight="1">
      <c r="C1258" s="94">
        <v>43521</v>
      </c>
      <c r="D1258" s="91">
        <v>91.917289957949492</v>
      </c>
      <c r="E1258" s="91">
        <v>120.04142913099631</v>
      </c>
      <c r="F1258" s="95">
        <f t="shared" si="43"/>
        <v>91.917289957949492</v>
      </c>
      <c r="G1258" s="115" t="str">
        <f t="shared" si="44"/>
        <v/>
      </c>
      <c r="H1258" s="109"/>
      <c r="I1258" s="109"/>
      <c r="J1258" s="109"/>
      <c r="K1258" s="109"/>
      <c r="L1258" s="109"/>
      <c r="M1258" s="109"/>
      <c r="N1258" s="109"/>
      <c r="O1258" s="109"/>
    </row>
    <row r="1259" spans="3:15" ht="11.25" customHeight="1">
      <c r="C1259" s="94">
        <v>43522</v>
      </c>
      <c r="D1259" s="91">
        <v>75.530994327947624</v>
      </c>
      <c r="E1259" s="91">
        <v>120.04142913099631</v>
      </c>
      <c r="F1259" s="95">
        <f t="shared" ref="F1259:F1322" si="45">IF(D1259&gt;E1259,E1259,D1259)</f>
        <v>75.530994327947624</v>
      </c>
      <c r="G1259" s="115" t="str">
        <f t="shared" ref="G1259:G1322" si="46">IF(C1259=DATE(YEAR(C1259),12,31),600,"")</f>
        <v/>
      </c>
      <c r="H1259" s="109"/>
      <c r="I1259" s="109"/>
      <c r="J1259" s="109"/>
      <c r="K1259" s="109"/>
      <c r="L1259" s="109"/>
      <c r="M1259" s="109"/>
      <c r="N1259" s="109"/>
      <c r="O1259" s="109"/>
    </row>
    <row r="1260" spans="3:15" ht="11.25" customHeight="1">
      <c r="C1260" s="94">
        <v>43523</v>
      </c>
      <c r="D1260" s="91">
        <v>69.289270910230613</v>
      </c>
      <c r="E1260" s="91">
        <v>120.04142913099631</v>
      </c>
      <c r="F1260" s="95">
        <f t="shared" si="45"/>
        <v>69.289270910230613</v>
      </c>
      <c r="G1260" s="115" t="str">
        <f t="shared" si="46"/>
        <v/>
      </c>
      <c r="H1260" s="109"/>
      <c r="I1260" s="109"/>
      <c r="J1260" s="109"/>
      <c r="K1260" s="109"/>
      <c r="L1260" s="109"/>
      <c r="M1260" s="109"/>
      <c r="N1260" s="109"/>
      <c r="O1260" s="109"/>
    </row>
    <row r="1261" spans="3:15" ht="11.25" customHeight="1">
      <c r="C1261" s="94">
        <v>43524</v>
      </c>
      <c r="D1261" s="91">
        <v>63.050235326230613</v>
      </c>
      <c r="E1261" s="91">
        <v>120.04142913099631</v>
      </c>
      <c r="F1261" s="95">
        <f t="shared" si="45"/>
        <v>63.050235326230613</v>
      </c>
      <c r="G1261" s="115" t="str">
        <f t="shared" si="46"/>
        <v/>
      </c>
      <c r="H1261" s="109"/>
      <c r="I1261" s="109"/>
      <c r="J1261" s="109"/>
      <c r="K1261" s="109"/>
      <c r="L1261" s="109"/>
      <c r="M1261" s="109"/>
      <c r="N1261" s="109"/>
      <c r="O1261" s="109"/>
    </row>
    <row r="1262" spans="3:15" ht="11.25" customHeight="1">
      <c r="C1262" s="94">
        <v>43525</v>
      </c>
      <c r="D1262" s="91">
        <v>70.281357594230599</v>
      </c>
      <c r="E1262" s="91">
        <v>132.90693384979679</v>
      </c>
      <c r="F1262" s="95">
        <f t="shared" si="45"/>
        <v>70.281357594230599</v>
      </c>
      <c r="G1262" s="115" t="str">
        <f t="shared" si="46"/>
        <v/>
      </c>
      <c r="H1262" s="109"/>
      <c r="I1262" s="109"/>
      <c r="J1262" s="109"/>
      <c r="K1262" s="109"/>
      <c r="L1262" s="109"/>
      <c r="M1262" s="109"/>
      <c r="N1262" s="109"/>
      <c r="O1262" s="109"/>
    </row>
    <row r="1263" spans="3:15" ht="11.25" customHeight="1">
      <c r="C1263" s="94">
        <v>43526</v>
      </c>
      <c r="D1263" s="91">
        <v>55.068870526230612</v>
      </c>
      <c r="E1263" s="91">
        <v>132.90693384979679</v>
      </c>
      <c r="F1263" s="95">
        <f t="shared" si="45"/>
        <v>55.068870526230612</v>
      </c>
      <c r="G1263" s="115" t="str">
        <f t="shared" si="46"/>
        <v/>
      </c>
      <c r="H1263" s="109"/>
      <c r="I1263" s="109"/>
      <c r="J1263" s="109"/>
      <c r="K1263" s="109"/>
      <c r="L1263" s="109"/>
      <c r="M1263" s="109"/>
      <c r="N1263" s="109"/>
      <c r="O1263" s="109"/>
    </row>
    <row r="1264" spans="3:15" ht="11.25" customHeight="1">
      <c r="C1264" s="94">
        <v>43527</v>
      </c>
      <c r="D1264" s="91">
        <v>40.962997326230607</v>
      </c>
      <c r="E1264" s="91">
        <v>132.90693384979679</v>
      </c>
      <c r="F1264" s="95">
        <f t="shared" si="45"/>
        <v>40.962997326230607</v>
      </c>
      <c r="G1264" s="115" t="str">
        <f t="shared" si="46"/>
        <v/>
      </c>
      <c r="H1264" s="109"/>
      <c r="I1264" s="109"/>
      <c r="J1264" s="109"/>
      <c r="K1264" s="109"/>
      <c r="L1264" s="109"/>
      <c r="M1264" s="109"/>
      <c r="N1264" s="109"/>
      <c r="O1264" s="109"/>
    </row>
    <row r="1265" spans="2:15" ht="11.25" customHeight="1">
      <c r="C1265" s="94">
        <v>43528</v>
      </c>
      <c r="D1265" s="91">
        <v>48.809925076230606</v>
      </c>
      <c r="E1265" s="91">
        <v>132.90693384979679</v>
      </c>
      <c r="F1265" s="95">
        <f t="shared" si="45"/>
        <v>48.809925076230606</v>
      </c>
      <c r="G1265" s="115" t="str">
        <f t="shared" si="46"/>
        <v/>
      </c>
      <c r="H1265" s="109"/>
      <c r="I1265" s="109"/>
      <c r="J1265" s="109"/>
      <c r="K1265" s="109"/>
      <c r="L1265" s="109"/>
      <c r="M1265" s="109"/>
      <c r="N1265" s="109"/>
      <c r="O1265" s="109"/>
    </row>
    <row r="1266" spans="2:15" ht="11.25" customHeight="1">
      <c r="C1266" s="94">
        <v>43529</v>
      </c>
      <c r="D1266" s="91">
        <v>50.552694536232472</v>
      </c>
      <c r="E1266" s="91">
        <v>132.90693384979679</v>
      </c>
      <c r="F1266" s="95">
        <f t="shared" si="45"/>
        <v>50.552694536232472</v>
      </c>
      <c r="G1266" s="115" t="str">
        <f t="shared" si="46"/>
        <v/>
      </c>
      <c r="H1266" s="109"/>
      <c r="I1266" s="109"/>
      <c r="J1266" s="109"/>
      <c r="K1266" s="109"/>
      <c r="L1266" s="109"/>
      <c r="M1266" s="109"/>
      <c r="N1266" s="109"/>
      <c r="O1266" s="109"/>
    </row>
    <row r="1267" spans="2:15" ht="11.25" customHeight="1">
      <c r="C1267" s="94">
        <v>43530</v>
      </c>
      <c r="D1267" s="91">
        <v>97.019147523550728</v>
      </c>
      <c r="E1267" s="91">
        <v>132.90693384979679</v>
      </c>
      <c r="F1267" s="95">
        <f t="shared" si="45"/>
        <v>97.019147523550728</v>
      </c>
      <c r="G1267" s="115" t="str">
        <f t="shared" si="46"/>
        <v/>
      </c>
      <c r="H1267" s="109"/>
      <c r="I1267" s="109"/>
      <c r="J1267" s="109"/>
      <c r="K1267" s="109"/>
      <c r="L1267" s="109"/>
      <c r="M1267" s="109"/>
      <c r="N1267" s="109"/>
      <c r="O1267" s="109"/>
    </row>
    <row r="1268" spans="2:15" ht="11.25" customHeight="1">
      <c r="C1268" s="94">
        <v>43531</v>
      </c>
      <c r="D1268" s="91">
        <v>113.84208296755631</v>
      </c>
      <c r="E1268" s="91">
        <v>132.90693384979679</v>
      </c>
      <c r="F1268" s="95">
        <f t="shared" si="45"/>
        <v>113.84208296755631</v>
      </c>
      <c r="G1268" s="115" t="str">
        <f t="shared" si="46"/>
        <v/>
      </c>
      <c r="H1268" s="109"/>
      <c r="I1268" s="109"/>
      <c r="J1268" s="109"/>
      <c r="K1268" s="109"/>
      <c r="L1268" s="109"/>
      <c r="M1268" s="109"/>
      <c r="N1268" s="109"/>
      <c r="O1268" s="109"/>
    </row>
    <row r="1269" spans="2:15" ht="11.25" customHeight="1">
      <c r="C1269" s="94">
        <v>43532</v>
      </c>
      <c r="D1269" s="91">
        <v>134.52197430355446</v>
      </c>
      <c r="E1269" s="91">
        <v>132.90693384979679</v>
      </c>
      <c r="F1269" s="95">
        <f t="shared" si="45"/>
        <v>132.90693384979679</v>
      </c>
      <c r="G1269" s="115" t="str">
        <f t="shared" si="46"/>
        <v/>
      </c>
      <c r="H1269" s="109"/>
      <c r="I1269" s="109"/>
      <c r="J1269" s="109"/>
      <c r="K1269" s="109"/>
      <c r="L1269" s="109"/>
      <c r="M1269" s="109"/>
      <c r="N1269" s="109"/>
      <c r="O1269" s="109"/>
    </row>
    <row r="1270" spans="2:15" ht="11.25" customHeight="1">
      <c r="C1270" s="94">
        <v>43533</v>
      </c>
      <c r="D1270" s="91">
        <v>133.51658054355258</v>
      </c>
      <c r="E1270" s="91">
        <v>132.90693384979679</v>
      </c>
      <c r="F1270" s="95">
        <f t="shared" si="45"/>
        <v>132.90693384979679</v>
      </c>
      <c r="G1270" s="115" t="str">
        <f t="shared" si="46"/>
        <v/>
      </c>
      <c r="H1270" s="109"/>
      <c r="I1270" s="109"/>
      <c r="J1270" s="109"/>
      <c r="K1270" s="109"/>
      <c r="L1270" s="109"/>
      <c r="M1270" s="109"/>
      <c r="N1270" s="109"/>
      <c r="O1270" s="109"/>
    </row>
    <row r="1271" spans="2:15" ht="11.25" customHeight="1">
      <c r="C1271" s="94">
        <v>43534</v>
      </c>
      <c r="D1271" s="91">
        <v>106.09207119355446</v>
      </c>
      <c r="E1271" s="91">
        <v>132.90693384979679</v>
      </c>
      <c r="F1271" s="95">
        <f t="shared" si="45"/>
        <v>106.09207119355446</v>
      </c>
      <c r="G1271" s="115" t="str">
        <f t="shared" si="46"/>
        <v/>
      </c>
      <c r="H1271" s="109"/>
      <c r="I1271" s="109"/>
      <c r="J1271" s="109"/>
      <c r="K1271" s="109"/>
      <c r="L1271" s="109"/>
      <c r="M1271" s="109"/>
      <c r="N1271" s="109"/>
      <c r="O1271" s="109"/>
    </row>
    <row r="1272" spans="2:15" ht="11.25" customHeight="1">
      <c r="C1272" s="94">
        <v>43535</v>
      </c>
      <c r="D1272" s="91">
        <v>131.25724003755448</v>
      </c>
      <c r="E1272" s="91">
        <v>132.90693384979679</v>
      </c>
      <c r="F1272" s="95">
        <f t="shared" si="45"/>
        <v>131.25724003755448</v>
      </c>
      <c r="G1272" s="115" t="str">
        <f t="shared" si="46"/>
        <v/>
      </c>
      <c r="H1272" s="109"/>
      <c r="I1272" s="109"/>
      <c r="J1272" s="109"/>
      <c r="K1272" s="109"/>
      <c r="L1272" s="109"/>
      <c r="M1272" s="109"/>
      <c r="N1272" s="109"/>
      <c r="O1272" s="109"/>
    </row>
    <row r="1273" spans="2:15" ht="11.25" customHeight="1">
      <c r="C1273" s="94">
        <v>43536</v>
      </c>
      <c r="D1273" s="91">
        <v>122.23211537355259</v>
      </c>
      <c r="E1273" s="91">
        <v>132.90693384979679</v>
      </c>
      <c r="F1273" s="95">
        <f t="shared" si="45"/>
        <v>122.23211537355259</v>
      </c>
      <c r="G1273" s="115" t="str">
        <f t="shared" si="46"/>
        <v/>
      </c>
      <c r="H1273" s="109"/>
      <c r="I1273" s="109"/>
      <c r="J1273" s="109"/>
      <c r="K1273" s="109"/>
      <c r="L1273" s="109"/>
      <c r="M1273" s="109"/>
      <c r="N1273" s="109"/>
      <c r="O1273" s="109"/>
    </row>
    <row r="1274" spans="2:15" ht="11.25" customHeight="1">
      <c r="C1274" s="94">
        <v>43537</v>
      </c>
      <c r="D1274" s="91">
        <v>66.423159921277957</v>
      </c>
      <c r="E1274" s="91">
        <v>132.90693384979679</v>
      </c>
      <c r="F1274" s="95">
        <f t="shared" si="45"/>
        <v>66.423159921277957</v>
      </c>
      <c r="G1274" s="115" t="str">
        <f t="shared" si="46"/>
        <v/>
      </c>
      <c r="H1274" s="109"/>
      <c r="I1274" s="109"/>
      <c r="J1274" s="109"/>
      <c r="K1274" s="109"/>
      <c r="L1274" s="109"/>
      <c r="M1274" s="109"/>
      <c r="N1274" s="109"/>
      <c r="O1274" s="109"/>
    </row>
    <row r="1275" spans="2:15" ht="11.25" customHeight="1">
      <c r="C1275" s="94">
        <v>43538</v>
      </c>
      <c r="D1275" s="91">
        <v>83.605284791279814</v>
      </c>
      <c r="E1275" s="91">
        <v>132.90693384979679</v>
      </c>
      <c r="F1275" s="95">
        <f t="shared" si="45"/>
        <v>83.605284791279814</v>
      </c>
      <c r="G1275" s="115" t="str">
        <f t="shared" si="46"/>
        <v/>
      </c>
      <c r="H1275" s="109"/>
      <c r="I1275" s="109"/>
      <c r="J1275" s="109"/>
      <c r="K1275" s="109"/>
      <c r="L1275" s="109"/>
      <c r="M1275" s="109"/>
      <c r="N1275" s="109"/>
      <c r="O1275" s="109"/>
    </row>
    <row r="1276" spans="2:15" ht="11.25" customHeight="1">
      <c r="B1276" s="54" t="s">
        <v>22</v>
      </c>
      <c r="C1276" s="94">
        <v>43539</v>
      </c>
      <c r="D1276" s="91">
        <v>97.31405930127795</v>
      </c>
      <c r="E1276" s="91">
        <v>132.90693384979679</v>
      </c>
      <c r="F1276" s="95">
        <f t="shared" si="45"/>
        <v>97.31405930127795</v>
      </c>
      <c r="G1276" s="115" t="str">
        <f t="shared" si="46"/>
        <v/>
      </c>
      <c r="H1276" s="109"/>
      <c r="I1276" s="109"/>
      <c r="J1276" s="109"/>
      <c r="K1276" s="109"/>
      <c r="L1276" s="109"/>
      <c r="M1276" s="109"/>
      <c r="N1276" s="109"/>
      <c r="O1276" s="109"/>
    </row>
    <row r="1277" spans="2:15" ht="11.25" customHeight="1">
      <c r="C1277" s="94">
        <v>43540</v>
      </c>
      <c r="D1277" s="91">
        <v>74.730085641279814</v>
      </c>
      <c r="E1277" s="91">
        <v>132.90693384979679</v>
      </c>
      <c r="F1277" s="95">
        <f t="shared" si="45"/>
        <v>74.730085641279814</v>
      </c>
      <c r="G1277" s="115" t="str">
        <f t="shared" si="46"/>
        <v/>
      </c>
      <c r="H1277" s="109"/>
      <c r="I1277" s="109"/>
      <c r="J1277" s="109"/>
      <c r="K1277" s="109"/>
      <c r="L1277" s="109"/>
      <c r="M1277" s="109"/>
      <c r="N1277" s="109"/>
      <c r="O1277" s="109"/>
    </row>
    <row r="1278" spans="2:15" ht="11.25" customHeight="1">
      <c r="C1278" s="94">
        <v>43541</v>
      </c>
      <c r="D1278" s="91">
        <v>41.10151062127796</v>
      </c>
      <c r="E1278" s="91">
        <v>132.90693384979679</v>
      </c>
      <c r="F1278" s="95">
        <f t="shared" si="45"/>
        <v>41.10151062127796</v>
      </c>
      <c r="G1278" s="115" t="str">
        <f t="shared" si="46"/>
        <v/>
      </c>
      <c r="H1278" s="109"/>
      <c r="I1278" s="109"/>
      <c r="J1278" s="109"/>
      <c r="K1278" s="109"/>
      <c r="L1278" s="109"/>
      <c r="M1278" s="109"/>
      <c r="N1278" s="109"/>
      <c r="O1278" s="109"/>
    </row>
    <row r="1279" spans="2:15" ht="11.25" customHeight="1">
      <c r="C1279" s="94">
        <v>43542</v>
      </c>
      <c r="D1279" s="91">
        <v>61.183520481277952</v>
      </c>
      <c r="E1279" s="91">
        <v>132.90693384979679</v>
      </c>
      <c r="F1279" s="95">
        <f t="shared" si="45"/>
        <v>61.183520481277952</v>
      </c>
      <c r="G1279" s="115" t="str">
        <f t="shared" si="46"/>
        <v/>
      </c>
      <c r="H1279" s="109"/>
      <c r="I1279" s="109"/>
      <c r="J1279" s="109"/>
      <c r="K1279" s="109"/>
      <c r="L1279" s="109"/>
      <c r="M1279" s="109"/>
      <c r="N1279" s="109"/>
      <c r="O1279" s="109"/>
    </row>
    <row r="1280" spans="2:15" ht="11.25" customHeight="1">
      <c r="C1280" s="94">
        <v>43543</v>
      </c>
      <c r="D1280" s="91">
        <v>62.019924013279812</v>
      </c>
      <c r="E1280" s="91">
        <v>132.90693384979679</v>
      </c>
      <c r="F1280" s="95">
        <f t="shared" si="45"/>
        <v>62.019924013279812</v>
      </c>
      <c r="G1280" s="115" t="str">
        <f t="shared" si="46"/>
        <v/>
      </c>
      <c r="H1280" s="109"/>
      <c r="I1280" s="109"/>
      <c r="J1280" s="109"/>
      <c r="K1280" s="109"/>
      <c r="L1280" s="109"/>
      <c r="M1280" s="109"/>
      <c r="N1280" s="109"/>
      <c r="O1280" s="109"/>
    </row>
    <row r="1281" spans="3:15" ht="11.25" customHeight="1">
      <c r="C1281" s="94">
        <v>43544</v>
      </c>
      <c r="D1281" s="91">
        <v>59.071055764690456</v>
      </c>
      <c r="E1281" s="91">
        <v>132.90693384979679</v>
      </c>
      <c r="F1281" s="95">
        <f t="shared" si="45"/>
        <v>59.071055764690456</v>
      </c>
      <c r="G1281" s="115" t="str">
        <f t="shared" si="46"/>
        <v/>
      </c>
      <c r="H1281" s="109"/>
      <c r="I1281" s="109"/>
      <c r="J1281" s="109"/>
      <c r="K1281" s="109"/>
      <c r="L1281" s="109"/>
      <c r="M1281" s="109"/>
      <c r="N1281" s="109"/>
      <c r="O1281" s="109"/>
    </row>
    <row r="1282" spans="3:15" ht="11.25" customHeight="1">
      <c r="C1282" s="94">
        <v>43545</v>
      </c>
      <c r="D1282" s="91">
        <v>74.935512428690458</v>
      </c>
      <c r="E1282" s="91">
        <v>132.90693384979679</v>
      </c>
      <c r="F1282" s="95">
        <f t="shared" si="45"/>
        <v>74.935512428690458</v>
      </c>
      <c r="G1282" s="115" t="str">
        <f t="shared" si="46"/>
        <v/>
      </c>
      <c r="H1282" s="109"/>
      <c r="I1282" s="109"/>
      <c r="J1282" s="109"/>
      <c r="K1282" s="109"/>
      <c r="L1282" s="109"/>
      <c r="M1282" s="109"/>
      <c r="N1282" s="109"/>
      <c r="O1282" s="109"/>
    </row>
    <row r="1283" spans="3:15" ht="11.25" customHeight="1">
      <c r="C1283" s="94">
        <v>43546</v>
      </c>
      <c r="D1283" s="91">
        <v>98.979232132692331</v>
      </c>
      <c r="E1283" s="91">
        <v>132.90693384979679</v>
      </c>
      <c r="F1283" s="95">
        <f t="shared" si="45"/>
        <v>98.979232132692331</v>
      </c>
      <c r="G1283" s="115" t="str">
        <f t="shared" si="46"/>
        <v/>
      </c>
      <c r="H1283" s="109"/>
      <c r="I1283" s="109"/>
      <c r="J1283" s="109"/>
      <c r="K1283" s="109"/>
      <c r="L1283" s="109"/>
      <c r="M1283" s="109"/>
      <c r="N1283" s="109"/>
      <c r="O1283" s="109"/>
    </row>
    <row r="1284" spans="3:15" ht="11.25" customHeight="1">
      <c r="C1284" s="94">
        <v>43547</v>
      </c>
      <c r="D1284" s="91">
        <v>68.350062472690468</v>
      </c>
      <c r="E1284" s="91">
        <v>132.90693384979679</v>
      </c>
      <c r="F1284" s="95">
        <f t="shared" si="45"/>
        <v>68.350062472690468</v>
      </c>
      <c r="G1284" s="115" t="str">
        <f t="shared" si="46"/>
        <v/>
      </c>
      <c r="H1284" s="109"/>
      <c r="I1284" s="109"/>
      <c r="J1284" s="109"/>
      <c r="K1284" s="109"/>
      <c r="L1284" s="109"/>
      <c r="M1284" s="109"/>
      <c r="N1284" s="109"/>
      <c r="O1284" s="109"/>
    </row>
    <row r="1285" spans="3:15" ht="11.25" customHeight="1">
      <c r="C1285" s="94">
        <v>43548</v>
      </c>
      <c r="D1285" s="91">
        <v>41.342092642692322</v>
      </c>
      <c r="E1285" s="91">
        <v>132.90693384979679</v>
      </c>
      <c r="F1285" s="95">
        <f t="shared" si="45"/>
        <v>41.342092642692322</v>
      </c>
      <c r="G1285" s="115" t="str">
        <f t="shared" si="46"/>
        <v/>
      </c>
      <c r="H1285" s="109"/>
      <c r="I1285" s="109"/>
      <c r="J1285" s="109"/>
      <c r="K1285" s="109"/>
      <c r="L1285" s="109"/>
      <c r="M1285" s="109"/>
      <c r="N1285" s="109"/>
      <c r="O1285" s="109"/>
    </row>
    <row r="1286" spans="3:15" ht="11.25" customHeight="1">
      <c r="C1286" s="94">
        <v>43549</v>
      </c>
      <c r="D1286" s="91">
        <v>42.097826022690462</v>
      </c>
      <c r="E1286" s="91">
        <v>132.90693384979679</v>
      </c>
      <c r="F1286" s="95">
        <f t="shared" si="45"/>
        <v>42.097826022690462</v>
      </c>
      <c r="G1286" s="115" t="str">
        <f t="shared" si="46"/>
        <v/>
      </c>
      <c r="H1286" s="109"/>
      <c r="I1286" s="109"/>
      <c r="J1286" s="109"/>
      <c r="K1286" s="109"/>
      <c r="L1286" s="109"/>
      <c r="M1286" s="109"/>
      <c r="N1286" s="109"/>
      <c r="O1286" s="109"/>
    </row>
    <row r="1287" spans="3:15" ht="11.25" customHeight="1">
      <c r="C1287" s="94">
        <v>43550</v>
      </c>
      <c r="D1287" s="91">
        <v>37.964593062692323</v>
      </c>
      <c r="E1287" s="91">
        <v>132.90693384979679</v>
      </c>
      <c r="F1287" s="95">
        <f t="shared" si="45"/>
        <v>37.964593062692323</v>
      </c>
      <c r="G1287" s="115" t="str">
        <f t="shared" si="46"/>
        <v/>
      </c>
      <c r="H1287" s="109"/>
      <c r="I1287" s="109"/>
      <c r="J1287" s="109"/>
      <c r="K1287" s="109"/>
      <c r="L1287" s="109"/>
      <c r="M1287" s="109"/>
      <c r="N1287" s="109"/>
      <c r="O1287" s="109"/>
    </row>
    <row r="1288" spans="3:15" ht="11.25" customHeight="1">
      <c r="C1288" s="94">
        <v>43551</v>
      </c>
      <c r="D1288" s="91">
        <v>39.213666627381343</v>
      </c>
      <c r="E1288" s="91">
        <v>132.90693384979679</v>
      </c>
      <c r="F1288" s="95">
        <f t="shared" si="45"/>
        <v>39.213666627381343</v>
      </c>
      <c r="G1288" s="115" t="str">
        <f t="shared" si="46"/>
        <v/>
      </c>
      <c r="H1288" s="109"/>
      <c r="I1288" s="109"/>
      <c r="J1288" s="109"/>
      <c r="K1288" s="109"/>
      <c r="L1288" s="109"/>
      <c r="M1288" s="109"/>
      <c r="N1288" s="109"/>
      <c r="O1288" s="109"/>
    </row>
    <row r="1289" spans="3:15" ht="11.25" customHeight="1">
      <c r="C1289" s="94">
        <v>43552</v>
      </c>
      <c r="D1289" s="91">
        <v>50.573830553377618</v>
      </c>
      <c r="E1289" s="91">
        <v>132.90693384979679</v>
      </c>
      <c r="F1289" s="95">
        <f t="shared" si="45"/>
        <v>50.573830553377618</v>
      </c>
      <c r="G1289" s="115" t="str">
        <f t="shared" si="46"/>
        <v/>
      </c>
      <c r="H1289" s="109"/>
      <c r="I1289" s="109"/>
      <c r="J1289" s="109"/>
      <c r="K1289" s="109"/>
      <c r="L1289" s="109"/>
      <c r="M1289" s="109"/>
      <c r="N1289" s="109"/>
      <c r="O1289" s="109"/>
    </row>
    <row r="1290" spans="3:15" ht="11.25" customHeight="1">
      <c r="C1290" s="94">
        <v>43553</v>
      </c>
      <c r="D1290" s="91">
        <v>62.572995467381347</v>
      </c>
      <c r="E1290" s="91">
        <v>132.90693384979679</v>
      </c>
      <c r="F1290" s="95">
        <f t="shared" si="45"/>
        <v>62.572995467381347</v>
      </c>
      <c r="G1290" s="115" t="str">
        <f t="shared" si="46"/>
        <v/>
      </c>
      <c r="H1290" s="109"/>
      <c r="I1290" s="109"/>
      <c r="J1290" s="109"/>
      <c r="K1290" s="109"/>
      <c r="L1290" s="109"/>
      <c r="M1290" s="109"/>
      <c r="N1290" s="109"/>
      <c r="O1290" s="109"/>
    </row>
    <row r="1291" spans="3:15" ht="11.25" customHeight="1">
      <c r="C1291" s="94">
        <v>43554</v>
      </c>
      <c r="D1291" s="91">
        <v>40.591657867379489</v>
      </c>
      <c r="E1291" s="91">
        <v>132.90693384979679</v>
      </c>
      <c r="F1291" s="95">
        <f t="shared" si="45"/>
        <v>40.591657867379489</v>
      </c>
      <c r="G1291" s="115" t="str">
        <f t="shared" si="46"/>
        <v/>
      </c>
      <c r="H1291" s="109"/>
      <c r="I1291" s="109"/>
      <c r="J1291" s="109"/>
      <c r="K1291" s="109"/>
      <c r="L1291" s="109"/>
      <c r="M1291" s="109"/>
      <c r="N1291" s="109"/>
      <c r="O1291" s="109"/>
    </row>
    <row r="1292" spans="3:15" ht="11.25" customHeight="1">
      <c r="C1292" s="94">
        <v>43555</v>
      </c>
      <c r="D1292" s="91">
        <v>51.834302707379486</v>
      </c>
      <c r="E1292" s="91">
        <v>132.90693384979679</v>
      </c>
      <c r="F1292" s="95">
        <f t="shared" si="45"/>
        <v>51.834302707379486</v>
      </c>
      <c r="G1292" s="115" t="str">
        <f t="shared" si="46"/>
        <v/>
      </c>
      <c r="H1292" s="109"/>
      <c r="I1292" s="109"/>
      <c r="J1292" s="109"/>
      <c r="K1292" s="109"/>
      <c r="L1292" s="109"/>
      <c r="M1292" s="109"/>
      <c r="N1292" s="109"/>
      <c r="O1292" s="109"/>
    </row>
    <row r="1293" spans="3:15" ht="11.25" customHeight="1">
      <c r="C1293" s="94">
        <v>43556</v>
      </c>
      <c r="D1293" s="91">
        <v>76.663596839381356</v>
      </c>
      <c r="E1293" s="91">
        <v>128.77123560535</v>
      </c>
      <c r="F1293" s="95">
        <f t="shared" si="45"/>
        <v>76.663596839381356</v>
      </c>
      <c r="G1293" s="115" t="str">
        <f t="shared" si="46"/>
        <v/>
      </c>
      <c r="H1293" s="109"/>
      <c r="I1293" s="109"/>
      <c r="J1293" s="109"/>
      <c r="K1293" s="109"/>
      <c r="L1293" s="109"/>
      <c r="M1293" s="109"/>
      <c r="N1293" s="109"/>
      <c r="O1293" s="109"/>
    </row>
    <row r="1294" spans="3:15" ht="11.25" customHeight="1">
      <c r="C1294" s="94">
        <v>43557</v>
      </c>
      <c r="D1294" s="91">
        <v>73.117987955377629</v>
      </c>
      <c r="E1294" s="91">
        <v>128.77123560535</v>
      </c>
      <c r="F1294" s="95">
        <f t="shared" si="45"/>
        <v>73.117987955377629</v>
      </c>
      <c r="G1294" s="115" t="str">
        <f t="shared" si="46"/>
        <v/>
      </c>
      <c r="H1294" s="109"/>
      <c r="I1294" s="109"/>
      <c r="J1294" s="109"/>
      <c r="K1294" s="109"/>
      <c r="L1294" s="109"/>
      <c r="M1294" s="109"/>
      <c r="N1294" s="109"/>
      <c r="O1294" s="109"/>
    </row>
    <row r="1295" spans="3:15" ht="11.25" customHeight="1">
      <c r="C1295" s="94">
        <v>43558</v>
      </c>
      <c r="D1295" s="91">
        <v>45.025457179779593</v>
      </c>
      <c r="E1295" s="91">
        <v>128.77123560535</v>
      </c>
      <c r="F1295" s="95">
        <f t="shared" si="45"/>
        <v>45.025457179779593</v>
      </c>
      <c r="G1295" s="115" t="str">
        <f t="shared" si="46"/>
        <v/>
      </c>
      <c r="H1295" s="109"/>
      <c r="I1295" s="109"/>
      <c r="J1295" s="109"/>
      <c r="K1295" s="109"/>
      <c r="L1295" s="109"/>
      <c r="M1295" s="109"/>
      <c r="N1295" s="109"/>
      <c r="O1295" s="109"/>
    </row>
    <row r="1296" spans="3:15" ht="11.25" customHeight="1">
      <c r="C1296" s="94">
        <v>43559</v>
      </c>
      <c r="D1296" s="91">
        <v>42.334654523779598</v>
      </c>
      <c r="E1296" s="91">
        <v>128.77123560535</v>
      </c>
      <c r="F1296" s="95">
        <f t="shared" si="45"/>
        <v>42.334654523779598</v>
      </c>
      <c r="G1296" s="115" t="str">
        <f t="shared" si="46"/>
        <v/>
      </c>
      <c r="H1296" s="109"/>
      <c r="I1296" s="109"/>
      <c r="J1296" s="109"/>
      <c r="K1296" s="109"/>
      <c r="L1296" s="109"/>
      <c r="M1296" s="109"/>
      <c r="N1296" s="109"/>
      <c r="O1296" s="109"/>
    </row>
    <row r="1297" spans="2:15" ht="11.25" customHeight="1">
      <c r="C1297" s="94">
        <v>43560</v>
      </c>
      <c r="D1297" s="91">
        <v>53.15974707177773</v>
      </c>
      <c r="E1297" s="91">
        <v>128.77123560535</v>
      </c>
      <c r="F1297" s="95">
        <f t="shared" si="45"/>
        <v>53.15974707177773</v>
      </c>
      <c r="G1297" s="115" t="str">
        <f t="shared" si="46"/>
        <v/>
      </c>
      <c r="H1297" s="109"/>
      <c r="I1297" s="109"/>
      <c r="J1297" s="109"/>
      <c r="K1297" s="109"/>
      <c r="L1297" s="109"/>
      <c r="M1297" s="109"/>
      <c r="N1297" s="109"/>
      <c r="O1297" s="109"/>
    </row>
    <row r="1298" spans="2:15" ht="11.25" customHeight="1">
      <c r="C1298" s="94">
        <v>43561</v>
      </c>
      <c r="D1298" s="91">
        <v>35.480903467779591</v>
      </c>
      <c r="E1298" s="91">
        <v>128.77123560535</v>
      </c>
      <c r="F1298" s="95">
        <f t="shared" si="45"/>
        <v>35.480903467779591</v>
      </c>
      <c r="G1298" s="115" t="str">
        <f t="shared" si="46"/>
        <v/>
      </c>
      <c r="H1298" s="109"/>
      <c r="I1298" s="109"/>
      <c r="J1298" s="109"/>
      <c r="K1298" s="109"/>
      <c r="L1298" s="109"/>
      <c r="M1298" s="109"/>
      <c r="N1298" s="109"/>
      <c r="O1298" s="109"/>
    </row>
    <row r="1299" spans="2:15" ht="11.25" customHeight="1">
      <c r="C1299" s="94">
        <v>43562</v>
      </c>
      <c r="D1299" s="91">
        <v>30.381967119777727</v>
      </c>
      <c r="E1299" s="91">
        <v>128.77123560535</v>
      </c>
      <c r="F1299" s="95">
        <f t="shared" si="45"/>
        <v>30.381967119777727</v>
      </c>
      <c r="G1299" s="115" t="str">
        <f t="shared" si="46"/>
        <v/>
      </c>
      <c r="H1299" s="109"/>
      <c r="I1299" s="109"/>
      <c r="J1299" s="109"/>
      <c r="K1299" s="109"/>
      <c r="L1299" s="109"/>
      <c r="M1299" s="109"/>
      <c r="N1299" s="109"/>
      <c r="O1299" s="109"/>
    </row>
    <row r="1300" spans="2:15" ht="11.25" customHeight="1">
      <c r="C1300" s="94">
        <v>43563</v>
      </c>
      <c r="D1300" s="91">
        <v>38.908794747777726</v>
      </c>
      <c r="E1300" s="91">
        <v>128.77123560535</v>
      </c>
      <c r="F1300" s="95">
        <f t="shared" si="45"/>
        <v>38.908794747777726</v>
      </c>
      <c r="G1300" s="115" t="str">
        <f t="shared" si="46"/>
        <v/>
      </c>
      <c r="H1300" s="109"/>
      <c r="I1300" s="109"/>
      <c r="J1300" s="109"/>
      <c r="K1300" s="109"/>
      <c r="L1300" s="109"/>
      <c r="M1300" s="109"/>
      <c r="N1300" s="109"/>
      <c r="O1300" s="109"/>
    </row>
    <row r="1301" spans="2:15" ht="11.25" customHeight="1">
      <c r="C1301" s="94">
        <v>43564</v>
      </c>
      <c r="D1301" s="91">
        <v>35.47107080377959</v>
      </c>
      <c r="E1301" s="91">
        <v>128.77123560535</v>
      </c>
      <c r="F1301" s="95">
        <f t="shared" si="45"/>
        <v>35.47107080377959</v>
      </c>
      <c r="G1301" s="115" t="str">
        <f t="shared" si="46"/>
        <v/>
      </c>
      <c r="H1301" s="109"/>
      <c r="I1301" s="109"/>
      <c r="J1301" s="109"/>
      <c r="K1301" s="109"/>
      <c r="L1301" s="109"/>
      <c r="M1301" s="109"/>
      <c r="N1301" s="109"/>
      <c r="O1301" s="109"/>
    </row>
    <row r="1302" spans="2:15" ht="11.25" customHeight="1">
      <c r="C1302" s="94">
        <v>43565</v>
      </c>
      <c r="D1302" s="91">
        <v>73.712806241523097</v>
      </c>
      <c r="E1302" s="91">
        <v>128.77123560535</v>
      </c>
      <c r="F1302" s="95">
        <f t="shared" si="45"/>
        <v>73.712806241523097</v>
      </c>
      <c r="G1302" s="115" t="str">
        <f t="shared" si="46"/>
        <v/>
      </c>
      <c r="H1302" s="109"/>
      <c r="I1302" s="109"/>
      <c r="J1302" s="109"/>
      <c r="K1302" s="109"/>
      <c r="L1302" s="109"/>
      <c r="M1302" s="109"/>
      <c r="N1302" s="109"/>
      <c r="O1302" s="109"/>
    </row>
    <row r="1303" spans="2:15" ht="11.25" customHeight="1">
      <c r="C1303" s="94">
        <v>43566</v>
      </c>
      <c r="D1303" s="91">
        <v>82.085805213523102</v>
      </c>
      <c r="E1303" s="91">
        <v>128.77123560535</v>
      </c>
      <c r="F1303" s="95">
        <f t="shared" si="45"/>
        <v>82.085805213523102</v>
      </c>
      <c r="G1303" s="115" t="str">
        <f t="shared" si="46"/>
        <v/>
      </c>
      <c r="H1303" s="109"/>
      <c r="I1303" s="109"/>
      <c r="J1303" s="109"/>
      <c r="K1303" s="109"/>
      <c r="L1303" s="109"/>
      <c r="M1303" s="109"/>
      <c r="N1303" s="109"/>
      <c r="O1303" s="109"/>
    </row>
    <row r="1304" spans="2:15" ht="11.25" customHeight="1">
      <c r="C1304" s="94">
        <v>43567</v>
      </c>
      <c r="D1304" s="91">
        <v>81.396663489523092</v>
      </c>
      <c r="E1304" s="91">
        <v>128.77123560535</v>
      </c>
      <c r="F1304" s="95">
        <f t="shared" si="45"/>
        <v>81.396663489523092</v>
      </c>
      <c r="G1304" s="115" t="str">
        <f t="shared" si="46"/>
        <v/>
      </c>
      <c r="H1304" s="109"/>
      <c r="I1304" s="109"/>
      <c r="J1304" s="109"/>
      <c r="K1304" s="109"/>
      <c r="L1304" s="109"/>
      <c r="M1304" s="109"/>
      <c r="N1304" s="109"/>
      <c r="O1304" s="109"/>
    </row>
    <row r="1305" spans="2:15" ht="11.25" customHeight="1">
      <c r="C1305" s="94">
        <v>43568</v>
      </c>
      <c r="D1305" s="91">
        <v>71.818522277523101</v>
      </c>
      <c r="E1305" s="91">
        <v>128.77123560535</v>
      </c>
      <c r="F1305" s="95">
        <f t="shared" si="45"/>
        <v>71.818522277523101</v>
      </c>
      <c r="G1305" s="115" t="str">
        <f t="shared" si="46"/>
        <v/>
      </c>
      <c r="H1305" s="109"/>
      <c r="I1305" s="109"/>
      <c r="J1305" s="109"/>
      <c r="K1305" s="109"/>
      <c r="L1305" s="109"/>
      <c r="M1305" s="109"/>
      <c r="N1305" s="109"/>
      <c r="O1305" s="109"/>
    </row>
    <row r="1306" spans="2:15" ht="11.25" customHeight="1">
      <c r="C1306" s="94">
        <v>43569</v>
      </c>
      <c r="D1306" s="91">
        <v>65.274229237523102</v>
      </c>
      <c r="E1306" s="91">
        <v>128.77123560535</v>
      </c>
      <c r="F1306" s="95">
        <f t="shared" si="45"/>
        <v>65.274229237523102</v>
      </c>
      <c r="G1306" s="115" t="str">
        <f t="shared" si="46"/>
        <v/>
      </c>
      <c r="H1306" s="109"/>
      <c r="I1306" s="109"/>
      <c r="J1306" s="109"/>
      <c r="K1306" s="109"/>
      <c r="L1306" s="109"/>
      <c r="M1306" s="109"/>
      <c r="N1306" s="109"/>
      <c r="O1306" s="109"/>
    </row>
    <row r="1307" spans="2:15" ht="11.25" customHeight="1">
      <c r="B1307" s="54" t="s">
        <v>23</v>
      </c>
      <c r="C1307" s="94">
        <v>43570</v>
      </c>
      <c r="D1307" s="91">
        <v>75.212506453521229</v>
      </c>
      <c r="E1307" s="91">
        <v>128.77123560535</v>
      </c>
      <c r="F1307" s="95">
        <f t="shared" si="45"/>
        <v>75.212506453521229</v>
      </c>
      <c r="G1307" s="115" t="str">
        <f t="shared" si="46"/>
        <v/>
      </c>
      <c r="H1307" s="109"/>
      <c r="I1307" s="109"/>
      <c r="J1307" s="109"/>
      <c r="K1307" s="109"/>
      <c r="L1307" s="109"/>
      <c r="M1307" s="109"/>
      <c r="N1307" s="109"/>
      <c r="O1307" s="109"/>
    </row>
    <row r="1308" spans="2:15" ht="11.25" customHeight="1">
      <c r="C1308" s="94">
        <v>43571</v>
      </c>
      <c r="D1308" s="91">
        <v>82.935088981523094</v>
      </c>
      <c r="E1308" s="91">
        <v>128.77123560535</v>
      </c>
      <c r="F1308" s="95">
        <f t="shared" si="45"/>
        <v>82.935088981523094</v>
      </c>
      <c r="G1308" s="115" t="str">
        <f t="shared" si="46"/>
        <v/>
      </c>
      <c r="H1308" s="109"/>
      <c r="I1308" s="109"/>
      <c r="J1308" s="109"/>
      <c r="K1308" s="109"/>
      <c r="L1308" s="109"/>
      <c r="M1308" s="109"/>
      <c r="N1308" s="109"/>
      <c r="O1308" s="109"/>
    </row>
    <row r="1309" spans="2:15" ht="11.25" customHeight="1">
      <c r="C1309" s="94">
        <v>43572</v>
      </c>
      <c r="D1309" s="91">
        <v>100.01955431620908</v>
      </c>
      <c r="E1309" s="91">
        <v>128.77123560535</v>
      </c>
      <c r="F1309" s="95">
        <f t="shared" si="45"/>
        <v>100.01955431620908</v>
      </c>
      <c r="G1309" s="115" t="str">
        <f t="shared" si="46"/>
        <v/>
      </c>
      <c r="H1309" s="109"/>
      <c r="I1309" s="109"/>
      <c r="J1309" s="109"/>
      <c r="K1309" s="109"/>
      <c r="L1309" s="109"/>
      <c r="M1309" s="109"/>
      <c r="N1309" s="109"/>
      <c r="O1309" s="109"/>
    </row>
    <row r="1310" spans="2:15" ht="11.25" customHeight="1">
      <c r="C1310" s="94">
        <v>43573</v>
      </c>
      <c r="D1310" s="91">
        <v>97.641006000207213</v>
      </c>
      <c r="E1310" s="91">
        <v>128.77123560535</v>
      </c>
      <c r="F1310" s="95">
        <f t="shared" si="45"/>
        <v>97.641006000207213</v>
      </c>
      <c r="G1310" s="115" t="str">
        <f t="shared" si="46"/>
        <v/>
      </c>
      <c r="H1310" s="109"/>
      <c r="I1310" s="109"/>
      <c r="J1310" s="109"/>
      <c r="K1310" s="109"/>
      <c r="L1310" s="109"/>
      <c r="M1310" s="109"/>
      <c r="N1310" s="109"/>
      <c r="O1310" s="109"/>
    </row>
    <row r="1311" spans="2:15" ht="11.25" customHeight="1">
      <c r="C1311" s="94">
        <v>43574</v>
      </c>
      <c r="D1311" s="91">
        <v>76.378897956209073</v>
      </c>
      <c r="E1311" s="91">
        <v>128.77123560535</v>
      </c>
      <c r="F1311" s="95">
        <f t="shared" si="45"/>
        <v>76.378897956209073</v>
      </c>
      <c r="G1311" s="115" t="str">
        <f t="shared" si="46"/>
        <v/>
      </c>
      <c r="H1311" s="109"/>
      <c r="I1311" s="109"/>
      <c r="J1311" s="109"/>
      <c r="K1311" s="109"/>
      <c r="L1311" s="109"/>
      <c r="M1311" s="109"/>
      <c r="N1311" s="109"/>
      <c r="O1311" s="109"/>
    </row>
    <row r="1312" spans="2:15" ht="11.25" customHeight="1">
      <c r="C1312" s="94">
        <v>43575</v>
      </c>
      <c r="D1312" s="91">
        <v>73.471277276207203</v>
      </c>
      <c r="E1312" s="91">
        <v>128.77123560535</v>
      </c>
      <c r="F1312" s="95">
        <f t="shared" si="45"/>
        <v>73.471277276207203</v>
      </c>
      <c r="G1312" s="115" t="str">
        <f t="shared" si="46"/>
        <v/>
      </c>
      <c r="H1312" s="109"/>
      <c r="I1312" s="109"/>
      <c r="J1312" s="109"/>
      <c r="K1312" s="109"/>
      <c r="L1312" s="109"/>
      <c r="M1312" s="109"/>
      <c r="N1312" s="109"/>
      <c r="O1312" s="109"/>
    </row>
    <row r="1313" spans="3:15" ht="11.25" customHeight="1">
      <c r="C1313" s="94">
        <v>43576</v>
      </c>
      <c r="D1313" s="91">
        <v>82.185639796209074</v>
      </c>
      <c r="E1313" s="91">
        <v>128.77123560535</v>
      </c>
      <c r="F1313" s="95">
        <f t="shared" si="45"/>
        <v>82.185639796209074</v>
      </c>
      <c r="G1313" s="115" t="str">
        <f t="shared" si="46"/>
        <v/>
      </c>
      <c r="H1313" s="109"/>
      <c r="I1313" s="109"/>
      <c r="J1313" s="109"/>
      <c r="K1313" s="109"/>
      <c r="L1313" s="109"/>
      <c r="M1313" s="109"/>
      <c r="N1313" s="109"/>
      <c r="O1313" s="109"/>
    </row>
    <row r="1314" spans="3:15" ht="11.25" customHeight="1">
      <c r="C1314" s="94">
        <v>43577</v>
      </c>
      <c r="D1314" s="91">
        <v>83.159873272209083</v>
      </c>
      <c r="E1314" s="91">
        <v>128.77123560535</v>
      </c>
      <c r="F1314" s="95">
        <f t="shared" si="45"/>
        <v>83.159873272209083</v>
      </c>
      <c r="G1314" s="115" t="str">
        <f t="shared" si="46"/>
        <v/>
      </c>
      <c r="H1314" s="109"/>
      <c r="I1314" s="109"/>
      <c r="J1314" s="109"/>
      <c r="K1314" s="109"/>
      <c r="L1314" s="109"/>
      <c r="M1314" s="109"/>
      <c r="N1314" s="109"/>
      <c r="O1314" s="109"/>
    </row>
    <row r="1315" spans="3:15" ht="11.25" customHeight="1">
      <c r="C1315" s="94">
        <v>43578</v>
      </c>
      <c r="D1315" s="91">
        <v>84.985026912207204</v>
      </c>
      <c r="E1315" s="91">
        <v>128.77123560535</v>
      </c>
      <c r="F1315" s="95">
        <f t="shared" si="45"/>
        <v>84.985026912207204</v>
      </c>
      <c r="G1315" s="115" t="str">
        <f t="shared" si="46"/>
        <v/>
      </c>
      <c r="H1315" s="109"/>
      <c r="I1315" s="109"/>
      <c r="J1315" s="109"/>
      <c r="K1315" s="109"/>
      <c r="L1315" s="109"/>
      <c r="M1315" s="109"/>
      <c r="N1315" s="109"/>
      <c r="O1315" s="109"/>
    </row>
    <row r="1316" spans="3:15" ht="11.25" customHeight="1">
      <c r="C1316" s="94">
        <v>43579</v>
      </c>
      <c r="D1316" s="91">
        <v>120.16118679154842</v>
      </c>
      <c r="E1316" s="91">
        <v>128.77123560535</v>
      </c>
      <c r="F1316" s="95">
        <f t="shared" si="45"/>
        <v>120.16118679154842</v>
      </c>
      <c r="G1316" s="115" t="str">
        <f t="shared" si="46"/>
        <v/>
      </c>
      <c r="H1316" s="109"/>
      <c r="I1316" s="109"/>
      <c r="J1316" s="109"/>
      <c r="K1316" s="109"/>
      <c r="L1316" s="109"/>
      <c r="M1316" s="109"/>
      <c r="N1316" s="109"/>
      <c r="O1316" s="109"/>
    </row>
    <row r="1317" spans="3:15" ht="11.25" customHeight="1">
      <c r="C1317" s="94">
        <v>43580</v>
      </c>
      <c r="D1317" s="91">
        <v>122.20380337154656</v>
      </c>
      <c r="E1317" s="91">
        <v>128.77123560535</v>
      </c>
      <c r="F1317" s="95">
        <f t="shared" si="45"/>
        <v>122.20380337154656</v>
      </c>
      <c r="G1317" s="115" t="str">
        <f t="shared" si="46"/>
        <v/>
      </c>
      <c r="H1317" s="109"/>
      <c r="I1317" s="109"/>
      <c r="J1317" s="109"/>
      <c r="K1317" s="109"/>
      <c r="L1317" s="109"/>
      <c r="M1317" s="109"/>
      <c r="N1317" s="109"/>
      <c r="O1317" s="109"/>
    </row>
    <row r="1318" spans="3:15" ht="11.25" customHeight="1">
      <c r="C1318" s="94">
        <v>43581</v>
      </c>
      <c r="D1318" s="91">
        <v>133.72847785954656</v>
      </c>
      <c r="E1318" s="91">
        <v>128.77123560535</v>
      </c>
      <c r="F1318" s="95">
        <f t="shared" si="45"/>
        <v>128.77123560535</v>
      </c>
      <c r="G1318" s="115" t="str">
        <f t="shared" si="46"/>
        <v/>
      </c>
      <c r="H1318" s="109"/>
      <c r="I1318" s="109"/>
      <c r="J1318" s="109"/>
      <c r="K1318" s="109"/>
      <c r="L1318" s="109"/>
      <c r="M1318" s="109"/>
      <c r="N1318" s="109"/>
      <c r="O1318" s="109"/>
    </row>
    <row r="1319" spans="3:15" ht="11.25" customHeight="1">
      <c r="C1319" s="94">
        <v>43582</v>
      </c>
      <c r="D1319" s="91">
        <v>132.6313132315484</v>
      </c>
      <c r="E1319" s="91">
        <v>128.77123560535</v>
      </c>
      <c r="F1319" s="95">
        <f t="shared" si="45"/>
        <v>128.77123560535</v>
      </c>
      <c r="G1319" s="115" t="str">
        <f t="shared" si="46"/>
        <v/>
      </c>
      <c r="H1319" s="109"/>
      <c r="I1319" s="109"/>
      <c r="J1319" s="109"/>
      <c r="K1319" s="109"/>
      <c r="L1319" s="109"/>
      <c r="M1319" s="109"/>
      <c r="N1319" s="109"/>
      <c r="O1319" s="109"/>
    </row>
    <row r="1320" spans="3:15" ht="11.25" customHeight="1">
      <c r="C1320" s="94">
        <v>43583</v>
      </c>
      <c r="D1320" s="91">
        <v>124.85783189154841</v>
      </c>
      <c r="E1320" s="91">
        <v>128.77123560535</v>
      </c>
      <c r="F1320" s="95">
        <f t="shared" si="45"/>
        <v>124.85783189154841</v>
      </c>
      <c r="G1320" s="115" t="str">
        <f t="shared" si="46"/>
        <v/>
      </c>
      <c r="H1320" s="109"/>
      <c r="I1320" s="109"/>
      <c r="J1320" s="109"/>
      <c r="K1320" s="109"/>
      <c r="L1320" s="109"/>
      <c r="M1320" s="109"/>
      <c r="N1320" s="109"/>
      <c r="O1320" s="109"/>
    </row>
    <row r="1321" spans="3:15" ht="11.25" customHeight="1">
      <c r="C1321" s="94">
        <v>43584</v>
      </c>
      <c r="D1321" s="91">
        <v>140.27523416354651</v>
      </c>
      <c r="E1321" s="91">
        <v>128.77123560535</v>
      </c>
      <c r="F1321" s="95">
        <f t="shared" si="45"/>
        <v>128.77123560535</v>
      </c>
      <c r="G1321" s="115" t="str">
        <f t="shared" si="46"/>
        <v/>
      </c>
      <c r="H1321" s="109"/>
      <c r="I1321" s="109"/>
      <c r="J1321" s="109"/>
      <c r="K1321" s="109"/>
      <c r="L1321" s="109"/>
      <c r="M1321" s="109"/>
      <c r="N1321" s="109"/>
      <c r="O1321" s="109"/>
    </row>
    <row r="1322" spans="3:15" ht="11.25" customHeight="1">
      <c r="C1322" s="94">
        <v>43585</v>
      </c>
      <c r="D1322" s="91">
        <v>140.00997154754842</v>
      </c>
      <c r="E1322" s="91">
        <v>128.77123560535</v>
      </c>
      <c r="F1322" s="95">
        <f t="shared" si="45"/>
        <v>128.77123560535</v>
      </c>
      <c r="G1322" s="115" t="str">
        <f t="shared" si="46"/>
        <v/>
      </c>
      <c r="H1322" s="109"/>
      <c r="I1322" s="109"/>
      <c r="J1322" s="109"/>
      <c r="K1322" s="109"/>
      <c r="L1322" s="109"/>
      <c r="M1322" s="109"/>
      <c r="N1322" s="109"/>
      <c r="O1322" s="109"/>
    </row>
    <row r="1323" spans="3:15" ht="11.25" customHeight="1">
      <c r="C1323" s="94">
        <v>43586</v>
      </c>
      <c r="D1323" s="91">
        <v>105.74578503098869</v>
      </c>
      <c r="E1323" s="91">
        <v>105.65373260469035</v>
      </c>
      <c r="F1323" s="95">
        <f t="shared" ref="F1323:F1386" si="47">IF(D1323&gt;E1323,E1323,D1323)</f>
        <v>105.65373260469035</v>
      </c>
      <c r="G1323" s="115" t="str">
        <f t="shared" ref="G1323:G1386" si="48">IF(C1323=DATE(YEAR(C1323),12,31),600,"")</f>
        <v/>
      </c>
      <c r="H1323" s="109"/>
      <c r="I1323" s="109"/>
      <c r="J1323" s="109"/>
      <c r="K1323" s="109"/>
      <c r="L1323" s="109"/>
      <c r="M1323" s="109"/>
      <c r="N1323" s="109"/>
      <c r="O1323" s="109"/>
    </row>
    <row r="1324" spans="3:15" ht="11.25" customHeight="1">
      <c r="C1324" s="94">
        <v>43587</v>
      </c>
      <c r="D1324" s="91">
        <v>100.10085957899055</v>
      </c>
      <c r="E1324" s="91">
        <v>105.65373260469035</v>
      </c>
      <c r="F1324" s="95">
        <f t="shared" si="47"/>
        <v>100.10085957899055</v>
      </c>
      <c r="G1324" s="115" t="str">
        <f t="shared" si="48"/>
        <v/>
      </c>
      <c r="H1324" s="109"/>
      <c r="I1324" s="109"/>
      <c r="J1324" s="109"/>
      <c r="K1324" s="109"/>
      <c r="L1324" s="109"/>
      <c r="M1324" s="109"/>
      <c r="N1324" s="109"/>
      <c r="O1324" s="109"/>
    </row>
    <row r="1325" spans="3:15" ht="11.25" customHeight="1">
      <c r="C1325" s="94">
        <v>43588</v>
      </c>
      <c r="D1325" s="91">
        <v>102.84508728298869</v>
      </c>
      <c r="E1325" s="91">
        <v>105.65373260469035</v>
      </c>
      <c r="F1325" s="95">
        <f t="shared" si="47"/>
        <v>102.84508728298869</v>
      </c>
      <c r="G1325" s="115" t="str">
        <f t="shared" si="48"/>
        <v/>
      </c>
      <c r="H1325" s="109"/>
      <c r="I1325" s="109"/>
      <c r="J1325" s="109"/>
      <c r="K1325" s="109"/>
      <c r="L1325" s="109"/>
      <c r="M1325" s="109"/>
      <c r="N1325" s="109"/>
      <c r="O1325" s="109"/>
    </row>
    <row r="1326" spans="3:15" ht="11.25" customHeight="1">
      <c r="C1326" s="94">
        <v>43589</v>
      </c>
      <c r="D1326" s="91">
        <v>101.27597645099054</v>
      </c>
      <c r="E1326" s="91">
        <v>105.65373260469035</v>
      </c>
      <c r="F1326" s="95">
        <f t="shared" si="47"/>
        <v>101.27597645099054</v>
      </c>
      <c r="G1326" s="115" t="str">
        <f t="shared" si="48"/>
        <v/>
      </c>
      <c r="H1326" s="109"/>
      <c r="I1326" s="109"/>
      <c r="J1326" s="109"/>
      <c r="K1326" s="109"/>
      <c r="L1326" s="109"/>
      <c r="M1326" s="109"/>
      <c r="N1326" s="109"/>
      <c r="O1326" s="109"/>
    </row>
    <row r="1327" spans="3:15" ht="11.25" customHeight="1">
      <c r="C1327" s="94">
        <v>43590</v>
      </c>
      <c r="D1327" s="91">
        <v>93.979603794990538</v>
      </c>
      <c r="E1327" s="91">
        <v>105.65373260469035</v>
      </c>
      <c r="F1327" s="95">
        <f t="shared" si="47"/>
        <v>93.979603794990538</v>
      </c>
      <c r="G1327" s="115" t="str">
        <f t="shared" si="48"/>
        <v/>
      </c>
      <c r="H1327" s="109"/>
      <c r="I1327" s="109"/>
      <c r="J1327" s="109"/>
      <c r="K1327" s="109"/>
      <c r="L1327" s="109"/>
      <c r="M1327" s="109"/>
      <c r="N1327" s="109"/>
      <c r="O1327" s="109"/>
    </row>
    <row r="1328" spans="3:15" ht="11.25" customHeight="1">
      <c r="C1328" s="94">
        <v>43591</v>
      </c>
      <c r="D1328" s="91">
        <v>113.62013143498868</v>
      </c>
      <c r="E1328" s="91">
        <v>105.65373260469035</v>
      </c>
      <c r="F1328" s="95">
        <f t="shared" si="47"/>
        <v>105.65373260469035</v>
      </c>
      <c r="G1328" s="115" t="str">
        <f t="shared" si="48"/>
        <v/>
      </c>
      <c r="H1328" s="109"/>
      <c r="I1328" s="109"/>
      <c r="J1328" s="109"/>
      <c r="K1328" s="109"/>
      <c r="L1328" s="109"/>
      <c r="M1328" s="109"/>
      <c r="N1328" s="109"/>
      <c r="O1328" s="109"/>
    </row>
    <row r="1329" spans="2:15" ht="11.25" customHeight="1">
      <c r="C1329" s="94">
        <v>43592</v>
      </c>
      <c r="D1329" s="91">
        <v>103.96619035099054</v>
      </c>
      <c r="E1329" s="91">
        <v>105.65373260469035</v>
      </c>
      <c r="F1329" s="95">
        <f t="shared" si="47"/>
        <v>103.96619035099054</v>
      </c>
      <c r="G1329" s="115" t="str">
        <f t="shared" si="48"/>
        <v/>
      </c>
      <c r="H1329" s="109"/>
      <c r="I1329" s="109"/>
      <c r="J1329" s="109"/>
      <c r="K1329" s="109"/>
      <c r="L1329" s="109"/>
      <c r="M1329" s="109"/>
      <c r="N1329" s="109"/>
      <c r="O1329" s="109"/>
    </row>
    <row r="1330" spans="2:15" ht="11.25" customHeight="1">
      <c r="C1330" s="94">
        <v>43593</v>
      </c>
      <c r="D1330" s="91">
        <v>66.240335729308811</v>
      </c>
      <c r="E1330" s="91">
        <v>105.65373260469035</v>
      </c>
      <c r="F1330" s="95">
        <f t="shared" si="47"/>
        <v>66.240335729308811</v>
      </c>
      <c r="G1330" s="115" t="str">
        <f t="shared" si="48"/>
        <v/>
      </c>
      <c r="H1330" s="109"/>
      <c r="I1330" s="109"/>
      <c r="J1330" s="109"/>
      <c r="K1330" s="109"/>
      <c r="L1330" s="109"/>
      <c r="M1330" s="109"/>
      <c r="N1330" s="109"/>
      <c r="O1330" s="109"/>
    </row>
    <row r="1331" spans="2:15" ht="11.25" customHeight="1">
      <c r="C1331" s="94">
        <v>43594</v>
      </c>
      <c r="D1331" s="91">
        <v>74.459838409306926</v>
      </c>
      <c r="E1331" s="91">
        <v>105.65373260469035</v>
      </c>
      <c r="F1331" s="95">
        <f t="shared" si="47"/>
        <v>74.459838409306926</v>
      </c>
      <c r="G1331" s="115" t="str">
        <f t="shared" si="48"/>
        <v/>
      </c>
      <c r="H1331" s="109"/>
      <c r="I1331" s="109"/>
      <c r="J1331" s="109"/>
      <c r="K1331" s="109"/>
      <c r="L1331" s="109"/>
      <c r="M1331" s="109"/>
      <c r="N1331" s="109"/>
      <c r="O1331" s="109"/>
    </row>
    <row r="1332" spans="2:15" ht="11.25" customHeight="1">
      <c r="C1332" s="94">
        <v>43595</v>
      </c>
      <c r="D1332" s="91">
        <v>83.681761461306934</v>
      </c>
      <c r="E1332" s="91">
        <v>105.65373260469035</v>
      </c>
      <c r="F1332" s="95">
        <f t="shared" si="47"/>
        <v>83.681761461306934</v>
      </c>
      <c r="G1332" s="115" t="str">
        <f t="shared" si="48"/>
        <v/>
      </c>
      <c r="H1332" s="109"/>
      <c r="I1332" s="109"/>
      <c r="J1332" s="109"/>
      <c r="K1332" s="109"/>
      <c r="L1332" s="109"/>
      <c r="M1332" s="109"/>
      <c r="N1332" s="109"/>
      <c r="O1332" s="109"/>
    </row>
    <row r="1333" spans="2:15" ht="11.25" customHeight="1">
      <c r="C1333" s="94">
        <v>43596</v>
      </c>
      <c r="D1333" s="91">
        <v>75.979343089306937</v>
      </c>
      <c r="E1333" s="91">
        <v>105.65373260469035</v>
      </c>
      <c r="F1333" s="95">
        <f t="shared" si="47"/>
        <v>75.979343089306937</v>
      </c>
      <c r="G1333" s="115" t="str">
        <f t="shared" si="48"/>
        <v/>
      </c>
      <c r="H1333" s="109"/>
      <c r="I1333" s="109"/>
      <c r="J1333" s="109"/>
      <c r="K1333" s="109"/>
      <c r="L1333" s="109"/>
      <c r="M1333" s="109"/>
      <c r="N1333" s="109"/>
      <c r="O1333" s="109"/>
    </row>
    <row r="1334" spans="2:15" ht="11.25" customHeight="1">
      <c r="C1334" s="94">
        <v>43597</v>
      </c>
      <c r="D1334" s="91">
        <v>66.332061533306927</v>
      </c>
      <c r="E1334" s="91">
        <v>105.65373260469035</v>
      </c>
      <c r="F1334" s="95">
        <f t="shared" si="47"/>
        <v>66.332061533306927</v>
      </c>
      <c r="G1334" s="115" t="str">
        <f t="shared" si="48"/>
        <v/>
      </c>
      <c r="H1334" s="109"/>
      <c r="I1334" s="109"/>
      <c r="J1334" s="109"/>
      <c r="K1334" s="109"/>
      <c r="L1334" s="109"/>
      <c r="M1334" s="109"/>
      <c r="N1334" s="109"/>
      <c r="O1334" s="109"/>
    </row>
    <row r="1335" spans="2:15" ht="11.25" customHeight="1">
      <c r="C1335" s="94">
        <v>43598</v>
      </c>
      <c r="D1335" s="91">
        <v>71.994792609306927</v>
      </c>
      <c r="E1335" s="91">
        <v>105.65373260469035</v>
      </c>
      <c r="F1335" s="95">
        <f t="shared" si="47"/>
        <v>71.994792609306927</v>
      </c>
      <c r="G1335" s="115" t="str">
        <f t="shared" si="48"/>
        <v/>
      </c>
      <c r="H1335" s="109"/>
      <c r="I1335" s="109"/>
      <c r="J1335" s="109"/>
      <c r="K1335" s="109"/>
      <c r="L1335" s="109"/>
      <c r="M1335" s="109"/>
      <c r="N1335" s="109"/>
      <c r="O1335" s="109"/>
    </row>
    <row r="1336" spans="2:15" ht="11.25" customHeight="1">
      <c r="C1336" s="94">
        <v>43599</v>
      </c>
      <c r="D1336" s="91">
        <v>75.318443213308797</v>
      </c>
      <c r="E1336" s="91">
        <v>105.65373260469035</v>
      </c>
      <c r="F1336" s="95">
        <f t="shared" si="47"/>
        <v>75.318443213308797</v>
      </c>
      <c r="G1336" s="115" t="str">
        <f t="shared" si="48"/>
        <v/>
      </c>
      <c r="H1336" s="109"/>
      <c r="I1336" s="109"/>
      <c r="J1336" s="109"/>
      <c r="K1336" s="109"/>
      <c r="L1336" s="109"/>
      <c r="M1336" s="109"/>
      <c r="N1336" s="109"/>
      <c r="O1336" s="109"/>
    </row>
    <row r="1337" spans="2:15" ht="11.25" customHeight="1">
      <c r="B1337" s="54" t="s">
        <v>22</v>
      </c>
      <c r="C1337" s="94">
        <v>43600</v>
      </c>
      <c r="D1337" s="91">
        <v>74.387238174155129</v>
      </c>
      <c r="E1337" s="91">
        <v>105.65373260469035</v>
      </c>
      <c r="F1337" s="95">
        <f t="shared" si="47"/>
        <v>74.387238174155129</v>
      </c>
      <c r="G1337" s="115" t="str">
        <f t="shared" si="48"/>
        <v/>
      </c>
      <c r="H1337" s="109"/>
      <c r="I1337" s="109"/>
      <c r="J1337" s="109"/>
      <c r="K1337" s="109"/>
      <c r="L1337" s="109"/>
      <c r="M1337" s="109"/>
      <c r="N1337" s="109"/>
      <c r="O1337" s="109"/>
    </row>
    <row r="1338" spans="2:15" ht="11.25" customHeight="1">
      <c r="C1338" s="94">
        <v>43601</v>
      </c>
      <c r="D1338" s="91">
        <v>68.013996766156993</v>
      </c>
      <c r="E1338" s="91">
        <v>105.65373260469035</v>
      </c>
      <c r="F1338" s="95">
        <f t="shared" si="47"/>
        <v>68.013996766156993</v>
      </c>
      <c r="G1338" s="115" t="str">
        <f t="shared" si="48"/>
        <v/>
      </c>
      <c r="H1338" s="109"/>
      <c r="I1338" s="109"/>
      <c r="J1338" s="109"/>
      <c r="K1338" s="109"/>
      <c r="L1338" s="109"/>
      <c r="M1338" s="109"/>
      <c r="N1338" s="109"/>
      <c r="O1338" s="109"/>
    </row>
    <row r="1339" spans="2:15" ht="11.25" customHeight="1">
      <c r="C1339" s="94">
        <v>43602</v>
      </c>
      <c r="D1339" s="91">
        <v>65.746196786157</v>
      </c>
      <c r="E1339" s="91">
        <v>105.65373260469035</v>
      </c>
      <c r="F1339" s="95">
        <f t="shared" si="47"/>
        <v>65.746196786157</v>
      </c>
      <c r="G1339" s="115" t="str">
        <f t="shared" si="48"/>
        <v/>
      </c>
      <c r="H1339" s="109"/>
      <c r="I1339" s="109"/>
      <c r="J1339" s="109"/>
      <c r="K1339" s="109"/>
      <c r="L1339" s="109"/>
      <c r="M1339" s="109"/>
      <c r="N1339" s="109"/>
      <c r="O1339" s="109"/>
    </row>
    <row r="1340" spans="2:15" ht="11.25" customHeight="1">
      <c r="C1340" s="94">
        <v>43603</v>
      </c>
      <c r="D1340" s="91">
        <v>64.555813354155134</v>
      </c>
      <c r="E1340" s="91">
        <v>105.65373260469035</v>
      </c>
      <c r="F1340" s="95">
        <f t="shared" si="47"/>
        <v>64.555813354155134</v>
      </c>
      <c r="G1340" s="115" t="str">
        <f t="shared" si="48"/>
        <v/>
      </c>
      <c r="H1340" s="109"/>
      <c r="I1340" s="109"/>
      <c r="J1340" s="109"/>
      <c r="K1340" s="109"/>
      <c r="L1340" s="109"/>
      <c r="M1340" s="109"/>
      <c r="N1340" s="109"/>
      <c r="O1340" s="109"/>
    </row>
    <row r="1341" spans="2:15" ht="11.25" customHeight="1">
      <c r="C1341" s="94">
        <v>43604</v>
      </c>
      <c r="D1341" s="91">
        <v>60.693564762158857</v>
      </c>
      <c r="E1341" s="91">
        <v>105.65373260469035</v>
      </c>
      <c r="F1341" s="95">
        <f t="shared" si="47"/>
        <v>60.693564762158857</v>
      </c>
      <c r="G1341" s="115" t="str">
        <f t="shared" si="48"/>
        <v/>
      </c>
      <c r="H1341" s="109"/>
      <c r="I1341" s="109"/>
      <c r="J1341" s="109"/>
      <c r="K1341" s="109"/>
      <c r="L1341" s="109"/>
      <c r="M1341" s="109"/>
      <c r="N1341" s="109"/>
      <c r="O1341" s="109"/>
    </row>
    <row r="1342" spans="2:15" ht="11.25" customHeight="1">
      <c r="C1342" s="94">
        <v>43605</v>
      </c>
      <c r="D1342" s="91">
        <v>72.660255906155129</v>
      </c>
      <c r="E1342" s="91">
        <v>105.65373260469035</v>
      </c>
      <c r="F1342" s="95">
        <f t="shared" si="47"/>
        <v>72.660255906155129</v>
      </c>
      <c r="G1342" s="115" t="str">
        <f t="shared" si="48"/>
        <v/>
      </c>
      <c r="H1342" s="109"/>
      <c r="I1342" s="109"/>
      <c r="J1342" s="109"/>
      <c r="K1342" s="109"/>
      <c r="L1342" s="109"/>
      <c r="M1342" s="109"/>
      <c r="N1342" s="109"/>
      <c r="O1342" s="109"/>
    </row>
    <row r="1343" spans="2:15" ht="11.25" customHeight="1">
      <c r="C1343" s="94">
        <v>43606</v>
      </c>
      <c r="D1343" s="91">
        <v>76.323855826155139</v>
      </c>
      <c r="E1343" s="91">
        <v>105.65373260469035</v>
      </c>
      <c r="F1343" s="95">
        <f t="shared" si="47"/>
        <v>76.323855826155139</v>
      </c>
      <c r="G1343" s="115" t="str">
        <f t="shared" si="48"/>
        <v/>
      </c>
      <c r="H1343" s="109"/>
      <c r="I1343" s="109"/>
      <c r="J1343" s="109"/>
      <c r="K1343" s="109"/>
      <c r="L1343" s="109"/>
      <c r="M1343" s="109"/>
      <c r="N1343" s="109"/>
      <c r="O1343" s="109"/>
    </row>
    <row r="1344" spans="2:15" ht="11.25" customHeight="1">
      <c r="C1344" s="94">
        <v>43607</v>
      </c>
      <c r="D1344" s="91">
        <v>66.072444093736294</v>
      </c>
      <c r="E1344" s="91">
        <v>105.65373260469035</v>
      </c>
      <c r="F1344" s="95">
        <f t="shared" si="47"/>
        <v>66.072444093736294</v>
      </c>
      <c r="G1344" s="115" t="str">
        <f t="shared" si="48"/>
        <v/>
      </c>
      <c r="H1344" s="109"/>
      <c r="I1344" s="109"/>
      <c r="J1344" s="109"/>
      <c r="K1344" s="109"/>
      <c r="L1344" s="109"/>
      <c r="M1344" s="109"/>
      <c r="N1344" s="109"/>
      <c r="O1344" s="109"/>
    </row>
    <row r="1345" spans="3:15" ht="11.25" customHeight="1">
      <c r="C1345" s="94">
        <v>43608</v>
      </c>
      <c r="D1345" s="91">
        <v>60.112883253734438</v>
      </c>
      <c r="E1345" s="91">
        <v>105.65373260469035</v>
      </c>
      <c r="F1345" s="95">
        <f t="shared" si="47"/>
        <v>60.112883253734438</v>
      </c>
      <c r="G1345" s="115" t="str">
        <f t="shared" si="48"/>
        <v/>
      </c>
      <c r="H1345" s="109"/>
      <c r="I1345" s="109"/>
      <c r="J1345" s="109"/>
      <c r="K1345" s="109"/>
      <c r="L1345" s="109"/>
      <c r="M1345" s="109"/>
      <c r="N1345" s="109"/>
      <c r="O1345" s="109"/>
    </row>
    <row r="1346" spans="3:15" ht="11.25" customHeight="1">
      <c r="C1346" s="94">
        <v>43609</v>
      </c>
      <c r="D1346" s="91">
        <v>59.233670805736296</v>
      </c>
      <c r="E1346" s="91">
        <v>105.65373260469035</v>
      </c>
      <c r="F1346" s="95">
        <f t="shared" si="47"/>
        <v>59.233670805736296</v>
      </c>
      <c r="G1346" s="115" t="str">
        <f t="shared" si="48"/>
        <v/>
      </c>
      <c r="H1346" s="109"/>
      <c r="I1346" s="109"/>
      <c r="J1346" s="109"/>
      <c r="K1346" s="109"/>
      <c r="L1346" s="109"/>
      <c r="M1346" s="109"/>
      <c r="N1346" s="109"/>
      <c r="O1346" s="109"/>
    </row>
    <row r="1347" spans="3:15" ht="11.25" customHeight="1">
      <c r="C1347" s="94">
        <v>43610</v>
      </c>
      <c r="D1347" s="91">
        <v>57.441988131732572</v>
      </c>
      <c r="E1347" s="91">
        <v>105.65373260469035</v>
      </c>
      <c r="F1347" s="95">
        <f t="shared" si="47"/>
        <v>57.441988131732572</v>
      </c>
      <c r="G1347" s="115" t="str">
        <f t="shared" si="48"/>
        <v/>
      </c>
      <c r="H1347" s="109"/>
      <c r="I1347" s="109"/>
      <c r="J1347" s="109"/>
      <c r="K1347" s="109"/>
      <c r="L1347" s="109"/>
      <c r="M1347" s="109"/>
      <c r="N1347" s="109"/>
      <c r="O1347" s="109"/>
    </row>
    <row r="1348" spans="3:15" ht="11.25" customHeight="1">
      <c r="C1348" s="94">
        <v>43611</v>
      </c>
      <c r="D1348" s="91">
        <v>54.705956471738155</v>
      </c>
      <c r="E1348" s="91">
        <v>105.65373260469035</v>
      </c>
      <c r="F1348" s="95">
        <f t="shared" si="47"/>
        <v>54.705956471738155</v>
      </c>
      <c r="G1348" s="115" t="str">
        <f t="shared" si="48"/>
        <v/>
      </c>
      <c r="H1348" s="109"/>
      <c r="I1348" s="109"/>
      <c r="J1348" s="109"/>
      <c r="K1348" s="109"/>
      <c r="L1348" s="109"/>
      <c r="M1348" s="109"/>
      <c r="N1348" s="109"/>
      <c r="O1348" s="109"/>
    </row>
    <row r="1349" spans="3:15" ht="11.25" customHeight="1">
      <c r="C1349" s="94">
        <v>43612</v>
      </c>
      <c r="D1349" s="91">
        <v>58.482604127732571</v>
      </c>
      <c r="E1349" s="91">
        <v>105.65373260469035</v>
      </c>
      <c r="F1349" s="95">
        <f t="shared" si="47"/>
        <v>58.482604127732571</v>
      </c>
      <c r="G1349" s="115" t="str">
        <f t="shared" si="48"/>
        <v/>
      </c>
      <c r="H1349" s="109"/>
      <c r="I1349" s="109"/>
      <c r="J1349" s="109"/>
      <c r="K1349" s="109"/>
      <c r="L1349" s="109"/>
      <c r="M1349" s="109"/>
      <c r="N1349" s="109"/>
      <c r="O1349" s="109"/>
    </row>
    <row r="1350" spans="3:15" ht="11.25" customHeight="1">
      <c r="C1350" s="94">
        <v>43613</v>
      </c>
      <c r="D1350" s="91">
        <v>53.428196333734434</v>
      </c>
      <c r="E1350" s="91">
        <v>105.65373260469035</v>
      </c>
      <c r="F1350" s="95">
        <f t="shared" si="47"/>
        <v>53.428196333734434</v>
      </c>
      <c r="G1350" s="115" t="str">
        <f t="shared" si="48"/>
        <v/>
      </c>
      <c r="H1350" s="109"/>
      <c r="I1350" s="109"/>
      <c r="J1350" s="109"/>
      <c r="K1350" s="109"/>
      <c r="L1350" s="109"/>
      <c r="M1350" s="109"/>
      <c r="N1350" s="109"/>
      <c r="O1350" s="109"/>
    </row>
    <row r="1351" spans="3:15" ht="11.25" customHeight="1">
      <c r="C1351" s="94">
        <v>43614</v>
      </c>
      <c r="D1351" s="91">
        <v>47.014110174643342</v>
      </c>
      <c r="E1351" s="91">
        <v>105.65373260469035</v>
      </c>
      <c r="F1351" s="95">
        <f t="shared" si="47"/>
        <v>47.014110174643342</v>
      </c>
      <c r="G1351" s="115" t="str">
        <f t="shared" si="48"/>
        <v/>
      </c>
      <c r="H1351" s="109"/>
      <c r="I1351" s="109"/>
      <c r="J1351" s="109"/>
      <c r="K1351" s="109"/>
      <c r="L1351" s="109"/>
      <c r="M1351" s="109"/>
      <c r="N1351" s="109"/>
      <c r="O1351" s="109"/>
    </row>
    <row r="1352" spans="3:15" ht="11.25" customHeight="1">
      <c r="C1352" s="94">
        <v>43615</v>
      </c>
      <c r="D1352" s="91">
        <v>47.436331922641486</v>
      </c>
      <c r="E1352" s="91">
        <v>105.65373260469035</v>
      </c>
      <c r="F1352" s="95">
        <f t="shared" si="47"/>
        <v>47.436331922641486</v>
      </c>
      <c r="G1352" s="115" t="str">
        <f t="shared" si="48"/>
        <v/>
      </c>
      <c r="H1352" s="109"/>
      <c r="I1352" s="109"/>
      <c r="J1352" s="109"/>
      <c r="K1352" s="109"/>
      <c r="L1352" s="109"/>
      <c r="M1352" s="109"/>
      <c r="N1352" s="109"/>
      <c r="O1352" s="109"/>
    </row>
    <row r="1353" spans="3:15" ht="11.25" customHeight="1">
      <c r="C1353" s="94">
        <v>43616</v>
      </c>
      <c r="D1353" s="91">
        <v>54.150731126643343</v>
      </c>
      <c r="E1353" s="91">
        <v>105.65373260469035</v>
      </c>
      <c r="F1353" s="95">
        <f t="shared" si="47"/>
        <v>54.150731126643343</v>
      </c>
      <c r="G1353" s="115" t="str">
        <f t="shared" si="48"/>
        <v/>
      </c>
      <c r="H1353" s="109"/>
      <c r="I1353" s="109"/>
      <c r="J1353" s="109"/>
      <c r="K1353" s="109"/>
      <c r="L1353" s="109"/>
      <c r="M1353" s="109"/>
      <c r="N1353" s="109"/>
      <c r="O1353" s="109"/>
    </row>
    <row r="1354" spans="3:15" ht="11.25" customHeight="1">
      <c r="C1354" s="94">
        <v>43617</v>
      </c>
      <c r="D1354" s="91">
        <v>46.084931126641479</v>
      </c>
      <c r="E1354" s="91">
        <v>65.277965296213353</v>
      </c>
      <c r="F1354" s="95">
        <f t="shared" si="47"/>
        <v>46.084931126641479</v>
      </c>
      <c r="G1354" s="115" t="str">
        <f t="shared" si="48"/>
        <v/>
      </c>
      <c r="H1354" s="109"/>
      <c r="I1354" s="109"/>
      <c r="J1354" s="109"/>
      <c r="K1354" s="109"/>
      <c r="L1354" s="109"/>
      <c r="M1354" s="109"/>
      <c r="N1354" s="109"/>
      <c r="O1354" s="109"/>
    </row>
    <row r="1355" spans="3:15" ht="11.25" customHeight="1">
      <c r="C1355" s="94">
        <v>43618</v>
      </c>
      <c r="D1355" s="91">
        <v>41.295931126643346</v>
      </c>
      <c r="E1355" s="91">
        <v>65.277965296213353</v>
      </c>
      <c r="F1355" s="95">
        <f t="shared" si="47"/>
        <v>41.295931126643346</v>
      </c>
      <c r="G1355" s="115" t="str">
        <f t="shared" si="48"/>
        <v/>
      </c>
      <c r="H1355" s="109"/>
      <c r="I1355" s="109"/>
      <c r="J1355" s="109"/>
      <c r="K1355" s="109"/>
      <c r="L1355" s="109"/>
      <c r="M1355" s="109"/>
      <c r="N1355" s="109"/>
      <c r="O1355" s="109"/>
    </row>
    <row r="1356" spans="3:15" ht="11.25" customHeight="1">
      <c r="C1356" s="94">
        <v>43619</v>
      </c>
      <c r="D1356" s="91">
        <v>49.686531126643345</v>
      </c>
      <c r="E1356" s="91">
        <v>65.277965296213353</v>
      </c>
      <c r="F1356" s="95">
        <f t="shared" si="47"/>
        <v>49.686531126643345</v>
      </c>
      <c r="G1356" s="115" t="str">
        <f t="shared" si="48"/>
        <v/>
      </c>
      <c r="H1356" s="109"/>
      <c r="I1356" s="109"/>
      <c r="J1356" s="109"/>
      <c r="K1356" s="109"/>
      <c r="L1356" s="109"/>
      <c r="M1356" s="109"/>
      <c r="N1356" s="109"/>
      <c r="O1356" s="109"/>
    </row>
    <row r="1357" spans="3:15" ht="11.25" customHeight="1">
      <c r="C1357" s="94">
        <v>43620</v>
      </c>
      <c r="D1357" s="91">
        <v>42.183331126641484</v>
      </c>
      <c r="E1357" s="91">
        <v>65.277965296213353</v>
      </c>
      <c r="F1357" s="95">
        <f t="shared" si="47"/>
        <v>42.183331126641484</v>
      </c>
      <c r="G1357" s="115" t="str">
        <f t="shared" si="48"/>
        <v/>
      </c>
      <c r="H1357" s="109"/>
      <c r="I1357" s="109"/>
      <c r="J1357" s="109"/>
      <c r="K1357" s="109"/>
      <c r="L1357" s="109"/>
      <c r="M1357" s="109"/>
      <c r="N1357" s="109"/>
      <c r="O1357" s="109"/>
    </row>
    <row r="1358" spans="3:15" ht="11.25" customHeight="1">
      <c r="C1358" s="94">
        <v>43621</v>
      </c>
      <c r="D1358" s="91">
        <v>44.163185207716381</v>
      </c>
      <c r="E1358" s="91">
        <v>65.277965296213353</v>
      </c>
      <c r="F1358" s="95">
        <f t="shared" si="47"/>
        <v>44.163185207716381</v>
      </c>
      <c r="G1358" s="115" t="str">
        <f t="shared" si="48"/>
        <v/>
      </c>
      <c r="H1358" s="109"/>
      <c r="I1358" s="109"/>
      <c r="J1358" s="109"/>
      <c r="K1358" s="109"/>
      <c r="L1358" s="109"/>
      <c r="M1358" s="109"/>
      <c r="N1358" s="109"/>
      <c r="O1358" s="109"/>
    </row>
    <row r="1359" spans="3:15" ht="11.25" customHeight="1">
      <c r="C1359" s="94">
        <v>43622</v>
      </c>
      <c r="D1359" s="91">
        <v>41.304885207716374</v>
      </c>
      <c r="E1359" s="91">
        <v>65.277965296213353</v>
      </c>
      <c r="F1359" s="95">
        <f t="shared" si="47"/>
        <v>41.304885207716374</v>
      </c>
      <c r="G1359" s="115" t="str">
        <f t="shared" si="48"/>
        <v/>
      </c>
      <c r="H1359" s="109"/>
      <c r="I1359" s="109"/>
      <c r="J1359" s="109"/>
      <c r="K1359" s="109"/>
      <c r="L1359" s="109"/>
      <c r="M1359" s="109"/>
      <c r="N1359" s="109"/>
      <c r="O1359" s="109"/>
    </row>
    <row r="1360" spans="3:15" ht="11.25" customHeight="1">
      <c r="C1360" s="94">
        <v>43623</v>
      </c>
      <c r="D1360" s="91">
        <v>46.568585207718236</v>
      </c>
      <c r="E1360" s="91">
        <v>65.277965296213353</v>
      </c>
      <c r="F1360" s="95">
        <f t="shared" si="47"/>
        <v>46.568585207718236</v>
      </c>
      <c r="G1360" s="115" t="str">
        <f t="shared" si="48"/>
        <v/>
      </c>
      <c r="H1360" s="109"/>
      <c r="I1360" s="109"/>
      <c r="J1360" s="109"/>
      <c r="K1360" s="109"/>
      <c r="L1360" s="109"/>
      <c r="M1360" s="109"/>
      <c r="N1360" s="109"/>
      <c r="O1360" s="109"/>
    </row>
    <row r="1361" spans="2:15" ht="11.25" customHeight="1">
      <c r="C1361" s="94">
        <v>43624</v>
      </c>
      <c r="D1361" s="91">
        <v>36.401185207716381</v>
      </c>
      <c r="E1361" s="91">
        <v>65.277965296213353</v>
      </c>
      <c r="F1361" s="95">
        <f t="shared" si="47"/>
        <v>36.401185207716381</v>
      </c>
      <c r="G1361" s="115" t="str">
        <f t="shared" si="48"/>
        <v/>
      </c>
      <c r="H1361" s="109"/>
      <c r="I1361" s="109"/>
      <c r="J1361" s="109"/>
      <c r="K1361" s="109"/>
      <c r="L1361" s="109"/>
      <c r="M1361" s="109"/>
      <c r="N1361" s="109"/>
      <c r="O1361" s="109"/>
    </row>
    <row r="1362" spans="2:15" ht="11.25" customHeight="1">
      <c r="C1362" s="94">
        <v>43625</v>
      </c>
      <c r="D1362" s="91">
        <v>36.240585207718233</v>
      </c>
      <c r="E1362" s="91">
        <v>65.277965296213353</v>
      </c>
      <c r="F1362" s="95">
        <f t="shared" si="47"/>
        <v>36.240585207718233</v>
      </c>
      <c r="G1362" s="115" t="str">
        <f t="shared" si="48"/>
        <v/>
      </c>
      <c r="H1362" s="109"/>
      <c r="I1362" s="109"/>
      <c r="J1362" s="109"/>
      <c r="K1362" s="109"/>
      <c r="L1362" s="109"/>
      <c r="M1362" s="109"/>
      <c r="N1362" s="109"/>
      <c r="O1362" s="109"/>
    </row>
    <row r="1363" spans="2:15" ht="11.25" customHeight="1">
      <c r="C1363" s="94">
        <v>43626</v>
      </c>
      <c r="D1363" s="91">
        <v>34.975485207718236</v>
      </c>
      <c r="E1363" s="91">
        <v>65.277965296213353</v>
      </c>
      <c r="F1363" s="95">
        <f t="shared" si="47"/>
        <v>34.975485207718236</v>
      </c>
      <c r="G1363" s="115" t="str">
        <f t="shared" si="48"/>
        <v/>
      </c>
      <c r="H1363" s="109"/>
      <c r="I1363" s="109"/>
      <c r="J1363" s="109"/>
      <c r="K1363" s="109"/>
      <c r="L1363" s="109"/>
      <c r="M1363" s="109"/>
      <c r="N1363" s="109"/>
      <c r="O1363" s="109"/>
    </row>
    <row r="1364" spans="2:15" ht="11.25" customHeight="1">
      <c r="C1364" s="94">
        <v>43627</v>
      </c>
      <c r="D1364" s="91">
        <v>40.61178520771638</v>
      </c>
      <c r="E1364" s="91">
        <v>65.277965296213353</v>
      </c>
      <c r="F1364" s="95">
        <f t="shared" si="47"/>
        <v>40.61178520771638</v>
      </c>
      <c r="G1364" s="115" t="str">
        <f t="shared" si="48"/>
        <v/>
      </c>
      <c r="H1364" s="109"/>
      <c r="I1364" s="109"/>
      <c r="J1364" s="109"/>
      <c r="K1364" s="109"/>
      <c r="L1364" s="109"/>
      <c r="M1364" s="109"/>
      <c r="N1364" s="109"/>
      <c r="O1364" s="109"/>
    </row>
    <row r="1365" spans="2:15" ht="11.25" customHeight="1">
      <c r="C1365" s="94">
        <v>43628</v>
      </c>
      <c r="D1365" s="91">
        <v>39.261803894815593</v>
      </c>
      <c r="E1365" s="91">
        <v>65.277965296213353</v>
      </c>
      <c r="F1365" s="95">
        <f t="shared" si="47"/>
        <v>39.261803894815593</v>
      </c>
      <c r="G1365" s="115" t="str">
        <f t="shared" si="48"/>
        <v/>
      </c>
      <c r="H1365" s="109"/>
      <c r="I1365" s="109"/>
      <c r="J1365" s="109"/>
      <c r="K1365" s="109"/>
      <c r="L1365" s="109"/>
      <c r="M1365" s="109"/>
      <c r="N1365" s="109"/>
      <c r="O1365" s="109"/>
    </row>
    <row r="1366" spans="2:15" ht="11.25" customHeight="1">
      <c r="C1366" s="94">
        <v>43629</v>
      </c>
      <c r="D1366" s="91">
        <v>28.651903894815593</v>
      </c>
      <c r="E1366" s="91">
        <v>65.277965296213353</v>
      </c>
      <c r="F1366" s="95">
        <f t="shared" si="47"/>
        <v>28.651903894815593</v>
      </c>
      <c r="G1366" s="115" t="str">
        <f t="shared" si="48"/>
        <v/>
      </c>
      <c r="H1366" s="109"/>
      <c r="I1366" s="109"/>
      <c r="J1366" s="109"/>
      <c r="K1366" s="109"/>
      <c r="L1366" s="109"/>
      <c r="M1366" s="109"/>
      <c r="N1366" s="109"/>
      <c r="O1366" s="109"/>
    </row>
    <row r="1367" spans="2:15" ht="11.25" customHeight="1">
      <c r="C1367" s="94">
        <v>43630</v>
      </c>
      <c r="D1367" s="91">
        <v>32.455803894815595</v>
      </c>
      <c r="E1367" s="91">
        <v>65.277965296213353</v>
      </c>
      <c r="F1367" s="95">
        <f t="shared" si="47"/>
        <v>32.455803894815595</v>
      </c>
      <c r="G1367" s="115" t="str">
        <f t="shared" si="48"/>
        <v/>
      </c>
      <c r="H1367" s="109"/>
      <c r="I1367" s="109"/>
      <c r="J1367" s="109"/>
      <c r="K1367" s="109"/>
      <c r="L1367" s="109"/>
      <c r="M1367" s="109"/>
      <c r="N1367" s="109"/>
      <c r="O1367" s="109"/>
    </row>
    <row r="1368" spans="2:15" ht="11.25" customHeight="1">
      <c r="B1368" s="54" t="s">
        <v>24</v>
      </c>
      <c r="C1368" s="94">
        <v>43631</v>
      </c>
      <c r="D1368" s="91">
        <v>29.773503894813729</v>
      </c>
      <c r="E1368" s="91">
        <v>65.277965296213353</v>
      </c>
      <c r="F1368" s="95">
        <f t="shared" si="47"/>
        <v>29.773503894813729</v>
      </c>
      <c r="G1368" s="115" t="str">
        <f t="shared" si="48"/>
        <v/>
      </c>
      <c r="H1368" s="109"/>
      <c r="I1368" s="109"/>
      <c r="J1368" s="109"/>
      <c r="K1368" s="109"/>
      <c r="L1368" s="109"/>
      <c r="M1368" s="109"/>
      <c r="N1368" s="109"/>
      <c r="O1368" s="109"/>
    </row>
    <row r="1369" spans="2:15" ht="11.25" customHeight="1">
      <c r="C1369" s="94">
        <v>43632</v>
      </c>
      <c r="D1369" s="91">
        <v>32.924003894815591</v>
      </c>
      <c r="E1369" s="91">
        <v>65.277965296213353</v>
      </c>
      <c r="F1369" s="95">
        <f t="shared" si="47"/>
        <v>32.924003894815591</v>
      </c>
      <c r="G1369" s="115" t="str">
        <f t="shared" si="48"/>
        <v/>
      </c>
      <c r="H1369" s="109"/>
      <c r="I1369" s="109"/>
      <c r="J1369" s="109"/>
      <c r="K1369" s="109"/>
      <c r="L1369" s="109"/>
      <c r="M1369" s="109"/>
      <c r="N1369" s="109"/>
      <c r="O1369" s="109"/>
    </row>
    <row r="1370" spans="2:15" ht="11.25" customHeight="1">
      <c r="C1370" s="94">
        <v>43633</v>
      </c>
      <c r="D1370" s="91">
        <v>39.106903894817457</v>
      </c>
      <c r="E1370" s="91">
        <v>65.277965296213353</v>
      </c>
      <c r="F1370" s="95">
        <f t="shared" si="47"/>
        <v>39.106903894817457</v>
      </c>
      <c r="G1370" s="115" t="str">
        <f t="shared" si="48"/>
        <v/>
      </c>
      <c r="H1370" s="109"/>
      <c r="I1370" s="109"/>
      <c r="J1370" s="109"/>
      <c r="K1370" s="109"/>
      <c r="L1370" s="109"/>
      <c r="M1370" s="109"/>
      <c r="N1370" s="109"/>
      <c r="O1370" s="109"/>
    </row>
    <row r="1371" spans="2:15" ht="11.25" customHeight="1">
      <c r="C1371" s="94">
        <v>43634</v>
      </c>
      <c r="D1371" s="91">
        <v>30.577103894813728</v>
      </c>
      <c r="E1371" s="91">
        <v>65.277965296213353</v>
      </c>
      <c r="F1371" s="95">
        <f t="shared" si="47"/>
        <v>30.577103894813728</v>
      </c>
      <c r="G1371" s="115" t="str">
        <f t="shared" si="48"/>
        <v/>
      </c>
      <c r="H1371" s="109"/>
      <c r="I1371" s="109"/>
      <c r="J1371" s="109"/>
      <c r="K1371" s="109"/>
      <c r="L1371" s="109"/>
      <c r="M1371" s="109"/>
      <c r="N1371" s="109"/>
      <c r="O1371" s="109"/>
    </row>
    <row r="1372" spans="2:15" ht="11.25" customHeight="1">
      <c r="C1372" s="94">
        <v>43635</v>
      </c>
      <c r="D1372" s="91">
        <v>41.711706325653196</v>
      </c>
      <c r="E1372" s="91">
        <v>65.277965296213353</v>
      </c>
      <c r="F1372" s="95">
        <f t="shared" si="47"/>
        <v>41.711706325653196</v>
      </c>
      <c r="G1372" s="115" t="str">
        <f t="shared" si="48"/>
        <v/>
      </c>
      <c r="H1372" s="109"/>
      <c r="I1372" s="109"/>
      <c r="J1372" s="109"/>
      <c r="K1372" s="109"/>
      <c r="L1372" s="109"/>
      <c r="M1372" s="109"/>
      <c r="N1372" s="109"/>
      <c r="O1372" s="109"/>
    </row>
    <row r="1373" spans="2:15" ht="11.25" customHeight="1">
      <c r="C1373" s="94">
        <v>43636</v>
      </c>
      <c r="D1373" s="91">
        <v>34.654706325653201</v>
      </c>
      <c r="E1373" s="91">
        <v>65.277965296213353</v>
      </c>
      <c r="F1373" s="95">
        <f t="shared" si="47"/>
        <v>34.654706325653201</v>
      </c>
      <c r="G1373" s="115" t="str">
        <f t="shared" si="48"/>
        <v/>
      </c>
      <c r="H1373" s="109"/>
      <c r="I1373" s="109"/>
      <c r="J1373" s="109"/>
      <c r="K1373" s="109"/>
      <c r="L1373" s="109"/>
      <c r="M1373" s="109"/>
      <c r="N1373" s="109"/>
      <c r="O1373" s="109"/>
    </row>
    <row r="1374" spans="2:15" ht="11.25" customHeight="1">
      <c r="C1374" s="94">
        <v>43637</v>
      </c>
      <c r="D1374" s="91">
        <v>40.438406325653197</v>
      </c>
      <c r="E1374" s="91">
        <v>65.277965296213353</v>
      </c>
      <c r="F1374" s="95">
        <f t="shared" si="47"/>
        <v>40.438406325653197</v>
      </c>
      <c r="G1374" s="115" t="str">
        <f t="shared" si="48"/>
        <v/>
      </c>
      <c r="H1374" s="109"/>
      <c r="I1374" s="109"/>
      <c r="J1374" s="109"/>
      <c r="K1374" s="109"/>
      <c r="L1374" s="109"/>
      <c r="M1374" s="109"/>
      <c r="N1374" s="109"/>
      <c r="O1374" s="109"/>
    </row>
    <row r="1375" spans="2:15" ht="11.25" customHeight="1">
      <c r="C1375" s="94">
        <v>43638</v>
      </c>
      <c r="D1375" s="91">
        <v>28.86030632565506</v>
      </c>
      <c r="E1375" s="91">
        <v>65.277965296213353</v>
      </c>
      <c r="F1375" s="95">
        <f t="shared" si="47"/>
        <v>28.86030632565506</v>
      </c>
      <c r="G1375" s="115" t="str">
        <f t="shared" si="48"/>
        <v/>
      </c>
      <c r="H1375" s="109"/>
      <c r="I1375" s="109"/>
      <c r="J1375" s="109"/>
      <c r="K1375" s="109"/>
      <c r="L1375" s="109"/>
      <c r="M1375" s="109"/>
      <c r="N1375" s="109"/>
      <c r="O1375" s="109"/>
    </row>
    <row r="1376" spans="2:15" ht="11.25" customHeight="1">
      <c r="C1376" s="94">
        <v>43639</v>
      </c>
      <c r="D1376" s="91">
        <v>27.151306325651333</v>
      </c>
      <c r="E1376" s="91">
        <v>65.277965296213353</v>
      </c>
      <c r="F1376" s="95">
        <f t="shared" si="47"/>
        <v>27.151306325651333</v>
      </c>
      <c r="G1376" s="115" t="str">
        <f t="shared" si="48"/>
        <v/>
      </c>
      <c r="H1376" s="109"/>
      <c r="I1376" s="109"/>
      <c r="J1376" s="109"/>
      <c r="K1376" s="109"/>
      <c r="L1376" s="109"/>
      <c r="M1376" s="109"/>
      <c r="N1376" s="109"/>
      <c r="O1376" s="109"/>
    </row>
    <row r="1377" spans="3:15" ht="11.25" customHeight="1">
      <c r="C1377" s="94">
        <v>43640</v>
      </c>
      <c r="D1377" s="91">
        <v>32.900106325653191</v>
      </c>
      <c r="E1377" s="91">
        <v>65.277965296213353</v>
      </c>
      <c r="F1377" s="95">
        <f t="shared" si="47"/>
        <v>32.900106325653191</v>
      </c>
      <c r="G1377" s="115" t="str">
        <f t="shared" si="48"/>
        <v/>
      </c>
      <c r="H1377" s="109"/>
      <c r="I1377" s="109"/>
      <c r="J1377" s="109"/>
      <c r="K1377" s="109"/>
      <c r="L1377" s="109"/>
      <c r="M1377" s="109"/>
      <c r="N1377" s="109"/>
      <c r="O1377" s="109"/>
    </row>
    <row r="1378" spans="3:15" ht="11.25" customHeight="1">
      <c r="C1378" s="94">
        <v>43641</v>
      </c>
      <c r="D1378" s="91">
        <v>46.088606325655057</v>
      </c>
      <c r="E1378" s="91">
        <v>65.277965296213353</v>
      </c>
      <c r="F1378" s="95">
        <f t="shared" si="47"/>
        <v>46.088606325655057</v>
      </c>
      <c r="G1378" s="115" t="str">
        <f t="shared" si="48"/>
        <v/>
      </c>
      <c r="H1378" s="109"/>
      <c r="I1378" s="109"/>
      <c r="J1378" s="109"/>
      <c r="K1378" s="109"/>
      <c r="L1378" s="109"/>
      <c r="M1378" s="109"/>
      <c r="N1378" s="109"/>
      <c r="O1378" s="109"/>
    </row>
    <row r="1379" spans="3:15" ht="11.25" customHeight="1">
      <c r="C1379" s="94">
        <v>43642</v>
      </c>
      <c r="D1379" s="91">
        <v>29.643409891292453</v>
      </c>
      <c r="E1379" s="91">
        <v>65.277965296213353</v>
      </c>
      <c r="F1379" s="95">
        <f t="shared" si="47"/>
        <v>29.643409891292453</v>
      </c>
      <c r="G1379" s="115" t="str">
        <f t="shared" si="48"/>
        <v/>
      </c>
      <c r="H1379" s="109"/>
      <c r="I1379" s="109"/>
      <c r="J1379" s="109"/>
      <c r="K1379" s="109"/>
      <c r="L1379" s="109"/>
      <c r="M1379" s="109"/>
      <c r="N1379" s="109"/>
      <c r="O1379" s="109"/>
    </row>
    <row r="1380" spans="3:15" ht="11.25" customHeight="1">
      <c r="C1380" s="94">
        <v>43643</v>
      </c>
      <c r="D1380" s="91">
        <v>25.588109891296174</v>
      </c>
      <c r="E1380" s="91">
        <v>65.277965296213353</v>
      </c>
      <c r="F1380" s="95">
        <f t="shared" si="47"/>
        <v>25.588109891296174</v>
      </c>
      <c r="G1380" s="115" t="str">
        <f t="shared" si="48"/>
        <v/>
      </c>
      <c r="H1380" s="109"/>
      <c r="I1380" s="109"/>
      <c r="J1380" s="109"/>
      <c r="K1380" s="109"/>
      <c r="L1380" s="109"/>
      <c r="M1380" s="109"/>
      <c r="N1380" s="109"/>
      <c r="O1380" s="109"/>
    </row>
    <row r="1381" spans="3:15" ht="11.25" customHeight="1">
      <c r="C1381" s="94">
        <v>43644</v>
      </c>
      <c r="D1381" s="91">
        <v>35.40990989129245</v>
      </c>
      <c r="E1381" s="91">
        <v>65.277965296213353</v>
      </c>
      <c r="F1381" s="95">
        <f t="shared" si="47"/>
        <v>35.40990989129245</v>
      </c>
      <c r="G1381" s="115" t="str">
        <f t="shared" si="48"/>
        <v/>
      </c>
      <c r="H1381" s="109"/>
      <c r="I1381" s="109"/>
      <c r="J1381" s="109"/>
      <c r="K1381" s="109"/>
      <c r="L1381" s="109"/>
      <c r="M1381" s="109"/>
      <c r="N1381" s="109"/>
      <c r="O1381" s="109"/>
    </row>
    <row r="1382" spans="3:15" ht="11.25" customHeight="1">
      <c r="C1382" s="94">
        <v>43645</v>
      </c>
      <c r="D1382" s="91">
        <v>19.301609891294312</v>
      </c>
      <c r="E1382" s="91">
        <v>65.277965296213353</v>
      </c>
      <c r="F1382" s="95">
        <f t="shared" si="47"/>
        <v>19.301609891294312</v>
      </c>
      <c r="G1382" s="115" t="str">
        <f t="shared" si="48"/>
        <v/>
      </c>
      <c r="H1382" s="109"/>
      <c r="I1382" s="109"/>
      <c r="J1382" s="109"/>
      <c r="K1382" s="109"/>
      <c r="L1382" s="109"/>
      <c r="M1382" s="109"/>
      <c r="N1382" s="109"/>
      <c r="O1382" s="109"/>
    </row>
    <row r="1383" spans="3:15" ht="11.25" customHeight="1">
      <c r="C1383" s="94">
        <v>43646</v>
      </c>
      <c r="D1383" s="91">
        <v>18.178709891294318</v>
      </c>
      <c r="E1383" s="91">
        <v>65.277965296213353</v>
      </c>
      <c r="F1383" s="95">
        <f t="shared" si="47"/>
        <v>18.178709891294318</v>
      </c>
      <c r="G1383" s="115" t="str">
        <f t="shared" si="48"/>
        <v/>
      </c>
      <c r="H1383" s="109"/>
      <c r="I1383" s="109"/>
      <c r="J1383" s="109"/>
      <c r="K1383" s="109"/>
      <c r="L1383" s="109"/>
      <c r="M1383" s="109"/>
      <c r="N1383" s="109"/>
      <c r="O1383" s="109"/>
    </row>
    <row r="1384" spans="3:15" ht="11.25" customHeight="1">
      <c r="C1384" s="94">
        <v>43647</v>
      </c>
      <c r="D1384" s="91">
        <v>29.170809891294319</v>
      </c>
      <c r="E1384" s="91">
        <v>28.803266986435492</v>
      </c>
      <c r="F1384" s="95">
        <f t="shared" si="47"/>
        <v>28.803266986435492</v>
      </c>
      <c r="G1384" s="115" t="str">
        <f t="shared" si="48"/>
        <v/>
      </c>
      <c r="H1384" s="109"/>
      <c r="I1384" s="109"/>
      <c r="J1384" s="109"/>
      <c r="K1384" s="109"/>
      <c r="L1384" s="109"/>
      <c r="M1384" s="109"/>
      <c r="N1384" s="109"/>
      <c r="O1384" s="109"/>
    </row>
    <row r="1385" spans="3:15" ht="11.25" customHeight="1">
      <c r="C1385" s="94">
        <v>43648</v>
      </c>
      <c r="D1385" s="91">
        <v>23.836309891292455</v>
      </c>
      <c r="E1385" s="91">
        <v>28.803266986435492</v>
      </c>
      <c r="F1385" s="95">
        <f t="shared" si="47"/>
        <v>23.836309891292455</v>
      </c>
      <c r="G1385" s="115" t="str">
        <f t="shared" si="48"/>
        <v/>
      </c>
      <c r="H1385" s="109"/>
      <c r="I1385" s="109"/>
      <c r="J1385" s="109"/>
      <c r="K1385" s="109"/>
      <c r="L1385" s="109"/>
      <c r="M1385" s="109"/>
      <c r="N1385" s="109"/>
      <c r="O1385" s="109"/>
    </row>
    <row r="1386" spans="3:15" ht="11.25" customHeight="1">
      <c r="C1386" s="94">
        <v>43649</v>
      </c>
      <c r="D1386" s="91">
        <v>24.171580756324534</v>
      </c>
      <c r="E1386" s="91">
        <v>28.803266986435492</v>
      </c>
      <c r="F1386" s="95">
        <f t="shared" si="47"/>
        <v>24.171580756324534</v>
      </c>
      <c r="G1386" s="115" t="str">
        <f t="shared" si="48"/>
        <v/>
      </c>
      <c r="H1386" s="109"/>
      <c r="I1386" s="109"/>
      <c r="J1386" s="109"/>
      <c r="K1386" s="109"/>
      <c r="L1386" s="109"/>
      <c r="M1386" s="109"/>
      <c r="N1386" s="109"/>
      <c r="O1386" s="109"/>
    </row>
    <row r="1387" spans="3:15" ht="11.25" customHeight="1">
      <c r="C1387" s="94">
        <v>43650</v>
      </c>
      <c r="D1387" s="91">
        <v>24.525180756322669</v>
      </c>
      <c r="E1387" s="91">
        <v>28.803266986435492</v>
      </c>
      <c r="F1387" s="95">
        <f t="shared" ref="F1387:F1450" si="49">IF(D1387&gt;E1387,E1387,D1387)</f>
        <v>24.525180756322669</v>
      </c>
      <c r="G1387" s="115" t="str">
        <f t="shared" ref="G1387:G1450" si="50">IF(C1387=DATE(YEAR(C1387),12,31),600,"")</f>
        <v/>
      </c>
      <c r="H1387" s="109"/>
      <c r="I1387" s="109"/>
      <c r="J1387" s="109"/>
      <c r="K1387" s="109"/>
      <c r="L1387" s="109"/>
      <c r="M1387" s="109"/>
      <c r="N1387" s="109"/>
      <c r="O1387" s="109"/>
    </row>
    <row r="1388" spans="3:15" ht="11.25" customHeight="1">
      <c r="C1388" s="94">
        <v>43651</v>
      </c>
      <c r="D1388" s="91">
        <v>40.275780756324529</v>
      </c>
      <c r="E1388" s="91">
        <v>28.803266986435492</v>
      </c>
      <c r="F1388" s="95">
        <f t="shared" si="49"/>
        <v>28.803266986435492</v>
      </c>
      <c r="G1388" s="115" t="str">
        <f t="shared" si="50"/>
        <v/>
      </c>
      <c r="H1388" s="109"/>
      <c r="I1388" s="109"/>
      <c r="J1388" s="109"/>
      <c r="K1388" s="109"/>
      <c r="L1388" s="109"/>
      <c r="M1388" s="109"/>
      <c r="N1388" s="109"/>
      <c r="O1388" s="109"/>
    </row>
    <row r="1389" spans="3:15" ht="11.25" customHeight="1">
      <c r="C1389" s="94">
        <v>43652</v>
      </c>
      <c r="D1389" s="91">
        <v>13.178880756322666</v>
      </c>
      <c r="E1389" s="91">
        <v>28.803266986435492</v>
      </c>
      <c r="F1389" s="95">
        <f t="shared" si="49"/>
        <v>13.178880756322666</v>
      </c>
      <c r="G1389" s="115" t="str">
        <f t="shared" si="50"/>
        <v/>
      </c>
      <c r="H1389" s="109"/>
      <c r="I1389" s="109"/>
      <c r="J1389" s="109"/>
      <c r="K1389" s="109"/>
      <c r="L1389" s="109"/>
      <c r="M1389" s="109"/>
      <c r="N1389" s="109"/>
      <c r="O1389" s="109"/>
    </row>
    <row r="1390" spans="3:15" ht="11.25" customHeight="1">
      <c r="C1390" s="94">
        <v>43653</v>
      </c>
      <c r="D1390" s="91">
        <v>7.1900807563226703</v>
      </c>
      <c r="E1390" s="91">
        <v>28.803266986435492</v>
      </c>
      <c r="F1390" s="95">
        <f t="shared" si="49"/>
        <v>7.1900807563226703</v>
      </c>
      <c r="G1390" s="115" t="str">
        <f t="shared" si="50"/>
        <v/>
      </c>
      <c r="H1390" s="109"/>
      <c r="I1390" s="109"/>
      <c r="J1390" s="109"/>
      <c r="K1390" s="109"/>
      <c r="L1390" s="109"/>
      <c r="M1390" s="109"/>
      <c r="N1390" s="109"/>
      <c r="O1390" s="109"/>
    </row>
    <row r="1391" spans="3:15" ht="11.25" customHeight="1">
      <c r="C1391" s="94">
        <v>43654</v>
      </c>
      <c r="D1391" s="91">
        <v>8.1274807563245268</v>
      </c>
      <c r="E1391" s="91">
        <v>28.803266986435492</v>
      </c>
      <c r="F1391" s="95">
        <f t="shared" si="49"/>
        <v>8.1274807563245268</v>
      </c>
      <c r="G1391" s="115" t="str">
        <f t="shared" si="50"/>
        <v/>
      </c>
      <c r="H1391" s="109"/>
      <c r="I1391" s="109"/>
      <c r="J1391" s="109"/>
      <c r="K1391" s="109"/>
      <c r="L1391" s="109"/>
      <c r="M1391" s="109"/>
      <c r="N1391" s="109"/>
      <c r="O1391" s="109"/>
    </row>
    <row r="1392" spans="3:15" ht="11.25" customHeight="1">
      <c r="C1392" s="94">
        <v>43655</v>
      </c>
      <c r="D1392" s="91">
        <v>10.879480756322664</v>
      </c>
      <c r="E1392" s="91">
        <v>28.803266986435492</v>
      </c>
      <c r="F1392" s="95">
        <f t="shared" si="49"/>
        <v>10.879480756322664</v>
      </c>
      <c r="G1392" s="115" t="str">
        <f t="shared" si="50"/>
        <v/>
      </c>
      <c r="H1392" s="109"/>
      <c r="I1392" s="109"/>
      <c r="J1392" s="109"/>
      <c r="K1392" s="109"/>
      <c r="L1392" s="109"/>
      <c r="M1392" s="109"/>
      <c r="N1392" s="109"/>
      <c r="O1392" s="109"/>
    </row>
    <row r="1393" spans="2:15" ht="11.25" customHeight="1">
      <c r="C1393" s="94">
        <v>43656</v>
      </c>
      <c r="D1393" s="91">
        <v>20.654325364394115</v>
      </c>
      <c r="E1393" s="91">
        <v>28.803266986435492</v>
      </c>
      <c r="F1393" s="95">
        <f t="shared" si="49"/>
        <v>20.654325364394115</v>
      </c>
      <c r="G1393" s="115" t="str">
        <f t="shared" si="50"/>
        <v/>
      </c>
      <c r="H1393" s="109"/>
      <c r="I1393" s="109"/>
      <c r="J1393" s="109"/>
      <c r="K1393" s="109"/>
      <c r="L1393" s="109"/>
      <c r="M1393" s="109"/>
      <c r="N1393" s="109"/>
      <c r="O1393" s="109"/>
    </row>
    <row r="1394" spans="2:15" ht="11.25" customHeight="1">
      <c r="C1394" s="94">
        <v>43657</v>
      </c>
      <c r="D1394" s="91">
        <v>33.782525364395973</v>
      </c>
      <c r="E1394" s="91">
        <v>28.803266986435492</v>
      </c>
      <c r="F1394" s="95">
        <f t="shared" si="49"/>
        <v>28.803266986435492</v>
      </c>
      <c r="G1394" s="115" t="str">
        <f t="shared" si="50"/>
        <v/>
      </c>
      <c r="H1394" s="109"/>
      <c r="I1394" s="109"/>
      <c r="J1394" s="109"/>
      <c r="K1394" s="109"/>
      <c r="L1394" s="109"/>
      <c r="M1394" s="109"/>
      <c r="N1394" s="109"/>
      <c r="O1394" s="109"/>
    </row>
    <row r="1395" spans="2:15" ht="11.25" customHeight="1">
      <c r="C1395" s="94">
        <v>43658</v>
      </c>
      <c r="D1395" s="91">
        <v>47.436525364394107</v>
      </c>
      <c r="E1395" s="91">
        <v>28.803266986435492</v>
      </c>
      <c r="F1395" s="95">
        <f t="shared" si="49"/>
        <v>28.803266986435492</v>
      </c>
      <c r="G1395" s="115" t="str">
        <f t="shared" si="50"/>
        <v/>
      </c>
      <c r="H1395" s="109"/>
      <c r="I1395" s="109"/>
      <c r="J1395" s="109"/>
      <c r="K1395" s="109"/>
      <c r="L1395" s="109"/>
      <c r="M1395" s="109"/>
      <c r="N1395" s="109"/>
      <c r="O1395" s="109"/>
    </row>
    <row r="1396" spans="2:15" ht="11.25" customHeight="1">
      <c r="C1396" s="94">
        <v>43659</v>
      </c>
      <c r="D1396" s="91">
        <v>12.604325364394114</v>
      </c>
      <c r="E1396" s="91">
        <v>28.803266986435492</v>
      </c>
      <c r="F1396" s="95">
        <f t="shared" si="49"/>
        <v>12.604325364394114</v>
      </c>
      <c r="G1396" s="115" t="str">
        <f t="shared" si="50"/>
        <v/>
      </c>
      <c r="H1396" s="109"/>
      <c r="I1396" s="109"/>
      <c r="J1396" s="109"/>
      <c r="K1396" s="109"/>
      <c r="L1396" s="109"/>
      <c r="M1396" s="109"/>
      <c r="N1396" s="109"/>
      <c r="O1396" s="109"/>
    </row>
    <row r="1397" spans="2:15" ht="11.25" customHeight="1">
      <c r="C1397" s="94">
        <v>43660</v>
      </c>
      <c r="D1397" s="91">
        <v>5.0408253643959764</v>
      </c>
      <c r="E1397" s="91">
        <v>28.803266986435492</v>
      </c>
      <c r="F1397" s="95">
        <f t="shared" si="49"/>
        <v>5.0408253643959764</v>
      </c>
      <c r="G1397" s="115" t="str">
        <f t="shared" si="50"/>
        <v/>
      </c>
      <c r="H1397" s="109"/>
      <c r="I1397" s="109"/>
      <c r="J1397" s="109"/>
      <c r="K1397" s="109"/>
      <c r="L1397" s="109"/>
      <c r="M1397" s="109"/>
      <c r="N1397" s="109"/>
      <c r="O1397" s="109"/>
    </row>
    <row r="1398" spans="2:15" ht="11.25" customHeight="1">
      <c r="B1398" s="54" t="s">
        <v>24</v>
      </c>
      <c r="C1398" s="94">
        <v>43661</v>
      </c>
      <c r="D1398" s="91">
        <v>21.670225364394113</v>
      </c>
      <c r="E1398" s="91">
        <v>28.803266986435492</v>
      </c>
      <c r="F1398" s="95">
        <f t="shared" si="49"/>
        <v>21.670225364394113</v>
      </c>
      <c r="G1398" s="115" t="str">
        <f t="shared" si="50"/>
        <v/>
      </c>
      <c r="H1398" s="109"/>
      <c r="I1398" s="109"/>
      <c r="J1398" s="109"/>
      <c r="K1398" s="109"/>
      <c r="L1398" s="109"/>
      <c r="M1398" s="109"/>
      <c r="N1398" s="109"/>
      <c r="O1398" s="109"/>
    </row>
    <row r="1399" spans="2:15" ht="11.25" customHeight="1">
      <c r="C1399" s="94">
        <v>43662</v>
      </c>
      <c r="D1399" s="91">
        <v>17.974725364394114</v>
      </c>
      <c r="E1399" s="91">
        <v>28.803266986435492</v>
      </c>
      <c r="F1399" s="95">
        <f t="shared" si="49"/>
        <v>17.974725364394114</v>
      </c>
      <c r="G1399" s="115" t="str">
        <f t="shared" si="50"/>
        <v/>
      </c>
      <c r="H1399" s="109"/>
      <c r="I1399" s="109"/>
      <c r="J1399" s="109"/>
      <c r="K1399" s="109"/>
      <c r="L1399" s="109"/>
      <c r="M1399" s="109"/>
      <c r="N1399" s="109"/>
      <c r="O1399" s="109"/>
    </row>
    <row r="1400" spans="2:15" ht="11.25" customHeight="1">
      <c r="C1400" s="94">
        <v>43663</v>
      </c>
      <c r="D1400" s="91">
        <v>11.192986466132847</v>
      </c>
      <c r="E1400" s="91">
        <v>28.803266986435492</v>
      </c>
      <c r="F1400" s="95">
        <f t="shared" si="49"/>
        <v>11.192986466132847</v>
      </c>
      <c r="G1400" s="115" t="str">
        <f t="shared" si="50"/>
        <v/>
      </c>
      <c r="H1400" s="109"/>
      <c r="I1400" s="109"/>
      <c r="J1400" s="109"/>
      <c r="K1400" s="109"/>
      <c r="L1400" s="109"/>
      <c r="M1400" s="109"/>
      <c r="N1400" s="109"/>
      <c r="O1400" s="109"/>
    </row>
    <row r="1401" spans="2:15" ht="11.25" customHeight="1">
      <c r="C1401" s="94">
        <v>43664</v>
      </c>
      <c r="D1401" s="91">
        <v>7.9429864661347089</v>
      </c>
      <c r="E1401" s="91">
        <v>28.803266986435492</v>
      </c>
      <c r="F1401" s="95">
        <f t="shared" si="49"/>
        <v>7.9429864661347089</v>
      </c>
      <c r="G1401" s="115" t="str">
        <f t="shared" si="50"/>
        <v/>
      </c>
      <c r="H1401" s="109"/>
      <c r="I1401" s="109"/>
      <c r="J1401" s="109"/>
      <c r="K1401" s="109"/>
      <c r="L1401" s="109"/>
      <c r="M1401" s="109"/>
      <c r="N1401" s="109"/>
      <c r="O1401" s="109"/>
    </row>
    <row r="1402" spans="2:15" ht="11.25" customHeight="1">
      <c r="C1402" s="94">
        <v>43665</v>
      </c>
      <c r="D1402" s="91">
        <v>9.7821864661328508</v>
      </c>
      <c r="E1402" s="91">
        <v>28.803266986435492</v>
      </c>
      <c r="F1402" s="95">
        <f t="shared" si="49"/>
        <v>9.7821864661328508</v>
      </c>
      <c r="G1402" s="115" t="str">
        <f t="shared" si="50"/>
        <v/>
      </c>
      <c r="H1402" s="109"/>
      <c r="I1402" s="109"/>
      <c r="J1402" s="109"/>
      <c r="K1402" s="109"/>
      <c r="L1402" s="109"/>
      <c r="M1402" s="109"/>
      <c r="N1402" s="109"/>
      <c r="O1402" s="109"/>
    </row>
    <row r="1403" spans="2:15" ht="11.25" customHeight="1">
      <c r="C1403" s="94">
        <v>43666</v>
      </c>
      <c r="D1403" s="91">
        <v>1.0664864661328466</v>
      </c>
      <c r="E1403" s="91">
        <v>28.803266986435492</v>
      </c>
      <c r="F1403" s="95">
        <f t="shared" si="49"/>
        <v>1.0664864661328466</v>
      </c>
      <c r="G1403" s="115" t="str">
        <f t="shared" si="50"/>
        <v/>
      </c>
      <c r="H1403" s="109"/>
      <c r="I1403" s="109"/>
      <c r="J1403" s="109"/>
      <c r="K1403" s="109"/>
      <c r="L1403" s="109"/>
      <c r="M1403" s="109"/>
      <c r="N1403" s="109"/>
      <c r="O1403" s="109"/>
    </row>
    <row r="1404" spans="2:15" ht="11.25" customHeight="1">
      <c r="C1404" s="94">
        <v>43667</v>
      </c>
      <c r="D1404" s="91">
        <v>3.5552864661309869</v>
      </c>
      <c r="E1404" s="91">
        <v>28.803266986435492</v>
      </c>
      <c r="F1404" s="95">
        <f t="shared" si="49"/>
        <v>3.5552864661309869</v>
      </c>
      <c r="G1404" s="115" t="str">
        <f t="shared" si="50"/>
        <v/>
      </c>
      <c r="H1404" s="109"/>
      <c r="I1404" s="109"/>
      <c r="J1404" s="109"/>
      <c r="K1404" s="109"/>
      <c r="L1404" s="109"/>
      <c r="M1404" s="109"/>
      <c r="N1404" s="109"/>
      <c r="O1404" s="109"/>
    </row>
    <row r="1405" spans="2:15" ht="11.25" customHeight="1">
      <c r="C1405" s="94">
        <v>43668</v>
      </c>
      <c r="D1405" s="91">
        <v>4.9879864661347089</v>
      </c>
      <c r="E1405" s="91">
        <v>28.803266986435492</v>
      </c>
      <c r="F1405" s="95">
        <f t="shared" si="49"/>
        <v>4.9879864661347089</v>
      </c>
      <c r="G1405" s="115" t="str">
        <f t="shared" si="50"/>
        <v/>
      </c>
      <c r="H1405" s="109"/>
      <c r="I1405" s="109"/>
      <c r="J1405" s="109"/>
      <c r="K1405" s="109"/>
      <c r="L1405" s="109"/>
      <c r="M1405" s="109"/>
      <c r="N1405" s="109"/>
      <c r="O1405" s="109"/>
    </row>
    <row r="1406" spans="2:15" ht="11.25" customHeight="1">
      <c r="C1406" s="94">
        <v>43669</v>
      </c>
      <c r="D1406" s="91">
        <v>5.8272864661328496</v>
      </c>
      <c r="E1406" s="91">
        <v>28.803266986435492</v>
      </c>
      <c r="F1406" s="95">
        <f t="shared" si="49"/>
        <v>5.8272864661328496</v>
      </c>
      <c r="G1406" s="115" t="str">
        <f t="shared" si="50"/>
        <v/>
      </c>
      <c r="H1406" s="109"/>
      <c r="I1406" s="109"/>
      <c r="J1406" s="109"/>
      <c r="K1406" s="109"/>
      <c r="L1406" s="109"/>
      <c r="M1406" s="109"/>
      <c r="N1406" s="109"/>
      <c r="O1406" s="109"/>
    </row>
    <row r="1407" spans="2:15" ht="11.25" customHeight="1">
      <c r="C1407" s="94">
        <v>43670</v>
      </c>
      <c r="D1407" s="91">
        <v>4.6114055504418943</v>
      </c>
      <c r="E1407" s="91">
        <v>28.803266986435492</v>
      </c>
      <c r="F1407" s="95">
        <f t="shared" si="49"/>
        <v>4.6114055504418943</v>
      </c>
      <c r="G1407" s="115" t="str">
        <f t="shared" si="50"/>
        <v/>
      </c>
      <c r="H1407" s="109"/>
      <c r="I1407" s="109"/>
      <c r="J1407" s="109"/>
      <c r="K1407" s="109"/>
      <c r="L1407" s="109"/>
      <c r="M1407" s="109"/>
      <c r="N1407" s="109"/>
      <c r="O1407" s="109"/>
    </row>
    <row r="1408" spans="2:15" ht="11.25" customHeight="1">
      <c r="C1408" s="94">
        <v>43671</v>
      </c>
      <c r="D1408" s="91">
        <v>2.9684055504400311</v>
      </c>
      <c r="E1408" s="91">
        <v>28.803266986435492</v>
      </c>
      <c r="F1408" s="95">
        <f t="shared" si="49"/>
        <v>2.9684055504400311</v>
      </c>
      <c r="G1408" s="115" t="str">
        <f t="shared" si="50"/>
        <v/>
      </c>
      <c r="H1408" s="109"/>
      <c r="I1408" s="109"/>
      <c r="J1408" s="109"/>
      <c r="K1408" s="109"/>
      <c r="L1408" s="109"/>
      <c r="M1408" s="109"/>
      <c r="N1408" s="109"/>
      <c r="O1408" s="109"/>
    </row>
    <row r="1409" spans="3:15" ht="11.25" customHeight="1">
      <c r="C1409" s="94">
        <v>43672</v>
      </c>
      <c r="D1409" s="91">
        <v>1.8456055504400284</v>
      </c>
      <c r="E1409" s="91">
        <v>28.803266986435492</v>
      </c>
      <c r="F1409" s="95">
        <f t="shared" si="49"/>
        <v>1.8456055504400284</v>
      </c>
      <c r="G1409" s="115" t="str">
        <f t="shared" si="50"/>
        <v/>
      </c>
      <c r="H1409" s="109"/>
      <c r="I1409" s="109"/>
      <c r="J1409" s="109"/>
      <c r="K1409" s="109"/>
      <c r="L1409" s="109"/>
      <c r="M1409" s="109"/>
      <c r="N1409" s="109"/>
      <c r="O1409" s="109"/>
    </row>
    <row r="1410" spans="3:15" ht="11.25" customHeight="1">
      <c r="C1410" s="94">
        <v>43673</v>
      </c>
      <c r="D1410" s="91">
        <v>5.8290055504418925</v>
      </c>
      <c r="E1410" s="91">
        <v>28.803266986435492</v>
      </c>
      <c r="F1410" s="95">
        <f t="shared" si="49"/>
        <v>5.8290055504418925</v>
      </c>
      <c r="G1410" s="115" t="str">
        <f t="shared" si="50"/>
        <v/>
      </c>
      <c r="H1410" s="109"/>
      <c r="I1410" s="109"/>
      <c r="J1410" s="109"/>
      <c r="K1410" s="109"/>
      <c r="L1410" s="109"/>
      <c r="M1410" s="109"/>
      <c r="N1410" s="109"/>
      <c r="O1410" s="109"/>
    </row>
    <row r="1411" spans="3:15" ht="11.25" customHeight="1">
      <c r="C1411" s="94">
        <v>43674</v>
      </c>
      <c r="D1411" s="91">
        <v>4.9188055504381625</v>
      </c>
      <c r="E1411" s="91">
        <v>28.803266986435492</v>
      </c>
      <c r="F1411" s="95">
        <f t="shared" si="49"/>
        <v>4.9188055504381625</v>
      </c>
      <c r="G1411" s="115" t="str">
        <f t="shared" si="50"/>
        <v/>
      </c>
      <c r="H1411" s="109"/>
      <c r="I1411" s="109"/>
      <c r="J1411" s="109"/>
      <c r="K1411" s="109"/>
      <c r="L1411" s="109"/>
      <c r="M1411" s="109"/>
      <c r="N1411" s="109"/>
      <c r="O1411" s="109"/>
    </row>
    <row r="1412" spans="3:15" ht="11.25" customHeight="1">
      <c r="C1412" s="94">
        <v>43675</v>
      </c>
      <c r="D1412" s="91">
        <v>4.0187055504418892</v>
      </c>
      <c r="E1412" s="91">
        <v>28.803266986435492</v>
      </c>
      <c r="F1412" s="95">
        <f t="shared" si="49"/>
        <v>4.0187055504418892</v>
      </c>
      <c r="G1412" s="115" t="str">
        <f t="shared" si="50"/>
        <v/>
      </c>
      <c r="H1412" s="109"/>
      <c r="I1412" s="109"/>
      <c r="J1412" s="109"/>
      <c r="K1412" s="109"/>
      <c r="L1412" s="109"/>
      <c r="M1412" s="109"/>
      <c r="N1412" s="109"/>
      <c r="O1412" s="109"/>
    </row>
    <row r="1413" spans="3:15" ht="11.25" customHeight="1">
      <c r="C1413" s="94">
        <v>43676</v>
      </c>
      <c r="D1413" s="91">
        <v>3.7050055504390986</v>
      </c>
      <c r="E1413" s="91">
        <v>28.803266986435492</v>
      </c>
      <c r="F1413" s="95">
        <f t="shared" si="49"/>
        <v>3.7050055504390986</v>
      </c>
      <c r="G1413" s="115" t="str">
        <f t="shared" si="50"/>
        <v/>
      </c>
      <c r="H1413" s="109"/>
      <c r="I1413" s="109"/>
      <c r="J1413" s="109"/>
      <c r="K1413" s="109"/>
      <c r="L1413" s="109"/>
      <c r="M1413" s="109"/>
      <c r="N1413" s="109"/>
      <c r="O1413" s="109"/>
    </row>
    <row r="1414" spans="3:15" ht="11.25" customHeight="1">
      <c r="C1414" s="94">
        <v>43677</v>
      </c>
      <c r="D1414" s="91">
        <v>2.4357594445340363</v>
      </c>
      <c r="E1414" s="91">
        <v>28.803266986435492</v>
      </c>
      <c r="F1414" s="95">
        <f t="shared" si="49"/>
        <v>2.4357594445340363</v>
      </c>
      <c r="G1414" s="115" t="str">
        <f t="shared" si="50"/>
        <v/>
      </c>
      <c r="H1414" s="109"/>
      <c r="I1414" s="109"/>
      <c r="J1414" s="109"/>
      <c r="K1414" s="109"/>
      <c r="L1414" s="109"/>
      <c r="M1414" s="109"/>
      <c r="N1414" s="109"/>
      <c r="O1414" s="109"/>
    </row>
    <row r="1415" spans="3:15" ht="11.25" customHeight="1">
      <c r="C1415" s="94">
        <v>43678</v>
      </c>
      <c r="D1415" s="91">
        <v>7.921759444534036</v>
      </c>
      <c r="E1415" s="91">
        <v>17.69576376333022</v>
      </c>
      <c r="F1415" s="95">
        <f t="shared" si="49"/>
        <v>7.921759444534036</v>
      </c>
      <c r="G1415" s="115" t="str">
        <f t="shared" si="50"/>
        <v/>
      </c>
      <c r="H1415" s="109"/>
      <c r="I1415" s="109"/>
      <c r="J1415" s="109"/>
      <c r="K1415" s="109"/>
      <c r="L1415" s="109"/>
      <c r="M1415" s="109"/>
      <c r="N1415" s="109"/>
      <c r="O1415" s="109"/>
    </row>
    <row r="1416" spans="3:15" ht="11.25" customHeight="1">
      <c r="C1416" s="94">
        <v>43679</v>
      </c>
      <c r="D1416" s="91">
        <v>8.0706594445349626</v>
      </c>
      <c r="E1416" s="91">
        <v>17.69576376333022</v>
      </c>
      <c r="F1416" s="95">
        <f t="shared" si="49"/>
        <v>8.0706594445349626</v>
      </c>
      <c r="G1416" s="115" t="str">
        <f t="shared" si="50"/>
        <v/>
      </c>
      <c r="H1416" s="109"/>
      <c r="I1416" s="109"/>
      <c r="J1416" s="109"/>
      <c r="K1416" s="109"/>
      <c r="L1416" s="109"/>
      <c r="M1416" s="109"/>
      <c r="N1416" s="109"/>
      <c r="O1416" s="109"/>
    </row>
    <row r="1417" spans="3:15" ht="11.25" customHeight="1">
      <c r="C1417" s="94">
        <v>43680</v>
      </c>
      <c r="D1417" s="91">
        <v>2.303459444533102</v>
      </c>
      <c r="E1417" s="91">
        <v>17.69576376333022</v>
      </c>
      <c r="F1417" s="95">
        <f t="shared" si="49"/>
        <v>2.303459444533102</v>
      </c>
      <c r="G1417" s="115" t="str">
        <f t="shared" si="50"/>
        <v/>
      </c>
      <c r="H1417" s="109"/>
      <c r="I1417" s="109"/>
      <c r="J1417" s="109"/>
      <c r="K1417" s="109"/>
      <c r="L1417" s="109"/>
      <c r="M1417" s="109"/>
      <c r="N1417" s="109"/>
      <c r="O1417" s="109"/>
    </row>
    <row r="1418" spans="3:15" ht="11.25" customHeight="1">
      <c r="C1418" s="94">
        <v>43681</v>
      </c>
      <c r="D1418" s="91">
        <v>2.2632594445358989</v>
      </c>
      <c r="E1418" s="91">
        <v>17.69576376333022</v>
      </c>
      <c r="F1418" s="95">
        <f t="shared" si="49"/>
        <v>2.2632594445358989</v>
      </c>
      <c r="G1418" s="115" t="str">
        <f t="shared" si="50"/>
        <v/>
      </c>
      <c r="H1418" s="109"/>
      <c r="I1418" s="109"/>
      <c r="J1418" s="109"/>
      <c r="K1418" s="109"/>
      <c r="L1418" s="109"/>
      <c r="M1418" s="109"/>
      <c r="N1418" s="109"/>
      <c r="O1418" s="109"/>
    </row>
    <row r="1419" spans="3:15" ht="11.25" customHeight="1">
      <c r="C1419" s="94">
        <v>43682</v>
      </c>
      <c r="D1419" s="91">
        <v>8.6283594445331033</v>
      </c>
      <c r="E1419" s="91">
        <v>17.69576376333022</v>
      </c>
      <c r="F1419" s="95">
        <f t="shared" si="49"/>
        <v>8.6283594445331033</v>
      </c>
      <c r="G1419" s="115" t="str">
        <f t="shared" si="50"/>
        <v/>
      </c>
      <c r="H1419" s="109"/>
      <c r="I1419" s="109"/>
      <c r="J1419" s="109"/>
      <c r="K1419" s="109"/>
      <c r="L1419" s="109"/>
      <c r="M1419" s="109"/>
      <c r="N1419" s="109"/>
      <c r="O1419" s="109"/>
    </row>
    <row r="1420" spans="3:15" ht="11.25" customHeight="1">
      <c r="C1420" s="94">
        <v>43683</v>
      </c>
      <c r="D1420" s="91">
        <v>12.321859444534034</v>
      </c>
      <c r="E1420" s="91">
        <v>17.69576376333022</v>
      </c>
      <c r="F1420" s="95">
        <f t="shared" si="49"/>
        <v>12.321859444534034</v>
      </c>
      <c r="G1420" s="115" t="str">
        <f t="shared" si="50"/>
        <v/>
      </c>
      <c r="H1420" s="109"/>
      <c r="I1420" s="109"/>
      <c r="J1420" s="109"/>
      <c r="K1420" s="109"/>
      <c r="L1420" s="109"/>
      <c r="M1420" s="109"/>
      <c r="N1420" s="109"/>
      <c r="O1420" s="109"/>
    </row>
    <row r="1421" spans="3:15" ht="11.25" customHeight="1">
      <c r="C1421" s="94">
        <v>43684</v>
      </c>
      <c r="D1421" s="91">
        <v>13.953842123182119</v>
      </c>
      <c r="E1421" s="91">
        <v>17.69576376333022</v>
      </c>
      <c r="F1421" s="95">
        <f t="shared" si="49"/>
        <v>13.953842123182119</v>
      </c>
      <c r="G1421" s="115" t="str">
        <f t="shared" si="50"/>
        <v/>
      </c>
      <c r="H1421" s="109"/>
      <c r="I1421" s="109"/>
      <c r="J1421" s="109"/>
      <c r="K1421" s="109"/>
      <c r="L1421" s="109"/>
      <c r="M1421" s="109"/>
      <c r="N1421" s="109"/>
      <c r="O1421" s="109"/>
    </row>
    <row r="1422" spans="3:15" ht="11.25" customHeight="1">
      <c r="C1422" s="94">
        <v>43685</v>
      </c>
      <c r="D1422" s="91">
        <v>7.5600421231811854</v>
      </c>
      <c r="E1422" s="91">
        <v>17.69576376333022</v>
      </c>
      <c r="F1422" s="95">
        <f t="shared" si="49"/>
        <v>7.5600421231811854</v>
      </c>
      <c r="G1422" s="115" t="str">
        <f t="shared" si="50"/>
        <v/>
      </c>
      <c r="H1422" s="109"/>
      <c r="I1422" s="109"/>
      <c r="J1422" s="109"/>
      <c r="K1422" s="109"/>
      <c r="L1422" s="109"/>
      <c r="M1422" s="109"/>
      <c r="N1422" s="109"/>
      <c r="O1422" s="109"/>
    </row>
    <row r="1423" spans="3:15" ht="11.25" customHeight="1">
      <c r="C1423" s="94">
        <v>43686</v>
      </c>
      <c r="D1423" s="91">
        <v>9.4049421231811863</v>
      </c>
      <c r="E1423" s="91">
        <v>17.69576376333022</v>
      </c>
      <c r="F1423" s="95">
        <f t="shared" si="49"/>
        <v>9.4049421231811863</v>
      </c>
      <c r="G1423" s="115" t="str">
        <f t="shared" si="50"/>
        <v/>
      </c>
      <c r="H1423" s="109"/>
      <c r="I1423" s="109"/>
      <c r="J1423" s="109"/>
      <c r="K1423" s="109"/>
      <c r="L1423" s="109"/>
      <c r="M1423" s="109"/>
      <c r="N1423" s="109"/>
      <c r="O1423" s="109"/>
    </row>
    <row r="1424" spans="3:15" ht="11.25" customHeight="1">
      <c r="C1424" s="94">
        <v>43687</v>
      </c>
      <c r="D1424" s="91">
        <v>7.8990421231830474</v>
      </c>
      <c r="E1424" s="91">
        <v>17.69576376333022</v>
      </c>
      <c r="F1424" s="95">
        <f t="shared" si="49"/>
        <v>7.8990421231830474</v>
      </c>
      <c r="G1424" s="115" t="str">
        <f t="shared" si="50"/>
        <v/>
      </c>
      <c r="H1424" s="109"/>
      <c r="I1424" s="109"/>
      <c r="J1424" s="109"/>
      <c r="K1424" s="109"/>
      <c r="L1424" s="109"/>
      <c r="M1424" s="109"/>
      <c r="N1424" s="109"/>
      <c r="O1424" s="109"/>
    </row>
    <row r="1425" spans="2:15" ht="11.25" customHeight="1">
      <c r="C1425" s="94">
        <v>43688</v>
      </c>
      <c r="D1425" s="91">
        <v>1.0778421231802569</v>
      </c>
      <c r="E1425" s="91">
        <v>17.69576376333022</v>
      </c>
      <c r="F1425" s="95">
        <f t="shared" si="49"/>
        <v>1.0778421231802569</v>
      </c>
      <c r="G1425" s="115" t="str">
        <f t="shared" si="50"/>
        <v/>
      </c>
      <c r="H1425" s="109"/>
      <c r="I1425" s="109"/>
      <c r="J1425" s="109"/>
      <c r="K1425" s="109"/>
      <c r="L1425" s="109"/>
      <c r="M1425" s="109"/>
      <c r="N1425" s="109"/>
      <c r="O1425" s="109"/>
    </row>
    <row r="1426" spans="2:15" ht="11.25" customHeight="1">
      <c r="C1426" s="94">
        <v>43689</v>
      </c>
      <c r="D1426" s="91">
        <v>2.5057421231811858</v>
      </c>
      <c r="E1426" s="91">
        <v>17.69576376333022</v>
      </c>
      <c r="F1426" s="95">
        <f t="shared" si="49"/>
        <v>2.5057421231811858</v>
      </c>
      <c r="G1426" s="115" t="str">
        <f t="shared" si="50"/>
        <v/>
      </c>
      <c r="H1426" s="109"/>
      <c r="I1426" s="109"/>
      <c r="J1426" s="109"/>
      <c r="K1426" s="109"/>
      <c r="L1426" s="109"/>
      <c r="M1426" s="109"/>
      <c r="N1426" s="109"/>
      <c r="O1426" s="109"/>
    </row>
    <row r="1427" spans="2:15" ht="11.25" customHeight="1">
      <c r="C1427" s="94">
        <v>43690</v>
      </c>
      <c r="D1427" s="91">
        <v>7.1567421231811892</v>
      </c>
      <c r="E1427" s="91">
        <v>17.69576376333022</v>
      </c>
      <c r="F1427" s="95">
        <f t="shared" si="49"/>
        <v>7.1567421231811892</v>
      </c>
      <c r="G1427" s="115" t="str">
        <f t="shared" si="50"/>
        <v/>
      </c>
      <c r="H1427" s="109"/>
      <c r="I1427" s="109"/>
      <c r="J1427" s="109"/>
      <c r="K1427" s="109"/>
      <c r="L1427" s="109"/>
      <c r="M1427" s="109"/>
      <c r="N1427" s="109"/>
      <c r="O1427" s="109"/>
    </row>
    <row r="1428" spans="2:15" ht="11.25" customHeight="1">
      <c r="C1428" s="94">
        <v>43691</v>
      </c>
      <c r="D1428" s="91">
        <v>12.507459146538379</v>
      </c>
      <c r="E1428" s="91">
        <v>17.69576376333022</v>
      </c>
      <c r="F1428" s="95">
        <f t="shared" si="49"/>
        <v>12.507459146538379</v>
      </c>
      <c r="G1428" s="115" t="str">
        <f t="shared" si="50"/>
        <v/>
      </c>
      <c r="H1428" s="109"/>
      <c r="I1428" s="109"/>
      <c r="J1428" s="109"/>
      <c r="K1428" s="109"/>
      <c r="L1428" s="109"/>
      <c r="M1428" s="109"/>
      <c r="N1428" s="109"/>
      <c r="O1428" s="109"/>
    </row>
    <row r="1429" spans="2:15" ht="11.25" customHeight="1">
      <c r="B1429" s="54" t="s">
        <v>23</v>
      </c>
      <c r="C1429" s="94">
        <v>43692</v>
      </c>
      <c r="D1429" s="91">
        <v>6.774159146535581</v>
      </c>
      <c r="E1429" s="91">
        <v>17.69576376333022</v>
      </c>
      <c r="F1429" s="95">
        <f t="shared" si="49"/>
        <v>6.774159146535581</v>
      </c>
      <c r="G1429" s="115" t="str">
        <f t="shared" si="50"/>
        <v/>
      </c>
      <c r="H1429" s="109"/>
      <c r="I1429" s="109"/>
      <c r="J1429" s="109"/>
      <c r="K1429" s="109"/>
      <c r="L1429" s="109"/>
      <c r="M1429" s="109"/>
      <c r="N1429" s="109"/>
      <c r="O1429" s="109"/>
    </row>
    <row r="1430" spans="2:15" ht="11.25" customHeight="1">
      <c r="C1430" s="94">
        <v>43693</v>
      </c>
      <c r="D1430" s="91">
        <v>10.204259146538375</v>
      </c>
      <c r="E1430" s="91">
        <v>17.69576376333022</v>
      </c>
      <c r="F1430" s="95">
        <f t="shared" si="49"/>
        <v>10.204259146538375</v>
      </c>
      <c r="G1430" s="115" t="str">
        <f t="shared" si="50"/>
        <v/>
      </c>
      <c r="H1430" s="109"/>
      <c r="I1430" s="109"/>
      <c r="J1430" s="109"/>
      <c r="K1430" s="109"/>
      <c r="L1430" s="109"/>
      <c r="M1430" s="109"/>
      <c r="N1430" s="109"/>
      <c r="O1430" s="109"/>
    </row>
    <row r="1431" spans="2:15" ht="11.25" customHeight="1">
      <c r="C1431" s="94">
        <v>43694</v>
      </c>
      <c r="D1431" s="91">
        <v>6.5130591465346512</v>
      </c>
      <c r="E1431" s="91">
        <v>17.69576376333022</v>
      </c>
      <c r="F1431" s="95">
        <f t="shared" si="49"/>
        <v>6.5130591465346512</v>
      </c>
      <c r="G1431" s="115" t="str">
        <f t="shared" si="50"/>
        <v/>
      </c>
      <c r="H1431" s="109"/>
      <c r="I1431" s="109"/>
      <c r="J1431" s="109"/>
      <c r="K1431" s="109"/>
      <c r="L1431" s="109"/>
      <c r="M1431" s="109"/>
      <c r="N1431" s="109"/>
      <c r="O1431" s="109"/>
    </row>
    <row r="1432" spans="2:15" ht="11.25" customHeight="1">
      <c r="C1432" s="94">
        <v>43695</v>
      </c>
      <c r="D1432" s="91">
        <v>5.2382591465365111</v>
      </c>
      <c r="E1432" s="91">
        <v>17.69576376333022</v>
      </c>
      <c r="F1432" s="95">
        <f t="shared" si="49"/>
        <v>5.2382591465365111</v>
      </c>
      <c r="G1432" s="115" t="str">
        <f t="shared" si="50"/>
        <v/>
      </c>
      <c r="H1432" s="109"/>
      <c r="I1432" s="109"/>
      <c r="J1432" s="109"/>
      <c r="K1432" s="109"/>
      <c r="L1432" s="109"/>
      <c r="M1432" s="109"/>
      <c r="N1432" s="109"/>
      <c r="O1432" s="109"/>
    </row>
    <row r="1433" spans="2:15" ht="11.25" customHeight="1">
      <c r="C1433" s="94">
        <v>43696</v>
      </c>
      <c r="D1433" s="91">
        <v>10.979259146537443</v>
      </c>
      <c r="E1433" s="91">
        <v>17.69576376333022</v>
      </c>
      <c r="F1433" s="95">
        <f t="shared" si="49"/>
        <v>10.979259146537443</v>
      </c>
      <c r="G1433" s="115" t="str">
        <f t="shared" si="50"/>
        <v/>
      </c>
      <c r="H1433" s="109"/>
      <c r="I1433" s="109"/>
      <c r="J1433" s="109"/>
      <c r="K1433" s="109"/>
      <c r="L1433" s="109"/>
      <c r="M1433" s="109"/>
      <c r="N1433" s="109"/>
      <c r="O1433" s="109"/>
    </row>
    <row r="1434" spans="2:15" ht="11.25" customHeight="1">
      <c r="C1434" s="94">
        <v>43697</v>
      </c>
      <c r="D1434" s="91">
        <v>9.7327591465374432</v>
      </c>
      <c r="E1434" s="91">
        <v>17.69576376333022</v>
      </c>
      <c r="F1434" s="95">
        <f t="shared" si="49"/>
        <v>9.7327591465374432</v>
      </c>
      <c r="G1434" s="115" t="str">
        <f t="shared" si="50"/>
        <v/>
      </c>
      <c r="H1434" s="109"/>
      <c r="I1434" s="109"/>
      <c r="J1434" s="109"/>
      <c r="K1434" s="109"/>
      <c r="L1434" s="109"/>
      <c r="M1434" s="109"/>
      <c r="N1434" s="109"/>
      <c r="O1434" s="109"/>
    </row>
    <row r="1435" spans="2:15" ht="11.25" customHeight="1">
      <c r="C1435" s="94">
        <v>43698</v>
      </c>
      <c r="D1435" s="91">
        <v>13.338738730264456</v>
      </c>
      <c r="E1435" s="91">
        <v>17.69576376333022</v>
      </c>
      <c r="F1435" s="95">
        <f t="shared" si="49"/>
        <v>13.338738730264456</v>
      </c>
      <c r="G1435" s="115" t="str">
        <f t="shared" si="50"/>
        <v/>
      </c>
      <c r="H1435" s="109"/>
      <c r="I1435" s="109"/>
      <c r="J1435" s="109"/>
      <c r="K1435" s="109"/>
      <c r="L1435" s="109"/>
      <c r="M1435" s="109"/>
      <c r="N1435" s="109"/>
      <c r="O1435" s="109"/>
    </row>
    <row r="1436" spans="2:15" ht="11.25" customHeight="1">
      <c r="C1436" s="94">
        <v>43699</v>
      </c>
      <c r="D1436" s="91">
        <v>16.770238730264456</v>
      </c>
      <c r="E1436" s="91">
        <v>17.69576376333022</v>
      </c>
      <c r="F1436" s="95">
        <f t="shared" si="49"/>
        <v>16.770238730264456</v>
      </c>
      <c r="G1436" s="115" t="str">
        <f t="shared" si="50"/>
        <v/>
      </c>
      <c r="H1436" s="109"/>
      <c r="I1436" s="109"/>
      <c r="J1436" s="109"/>
      <c r="K1436" s="109"/>
      <c r="L1436" s="109"/>
      <c r="M1436" s="109"/>
      <c r="N1436" s="109"/>
      <c r="O1436" s="109"/>
    </row>
    <row r="1437" spans="2:15" ht="11.25" customHeight="1">
      <c r="C1437" s="94">
        <v>43700</v>
      </c>
      <c r="D1437" s="91">
        <v>17.645238730265387</v>
      </c>
      <c r="E1437" s="91">
        <v>17.69576376333022</v>
      </c>
      <c r="F1437" s="95">
        <f t="shared" si="49"/>
        <v>17.645238730265387</v>
      </c>
      <c r="G1437" s="115" t="str">
        <f t="shared" si="50"/>
        <v/>
      </c>
      <c r="H1437" s="109"/>
      <c r="I1437" s="109"/>
      <c r="J1437" s="109"/>
      <c r="K1437" s="109"/>
      <c r="L1437" s="109"/>
      <c r="M1437" s="109"/>
      <c r="N1437" s="109"/>
      <c r="O1437" s="109"/>
    </row>
    <row r="1438" spans="2:15" ht="11.25" customHeight="1">
      <c r="C1438" s="94">
        <v>43701</v>
      </c>
      <c r="D1438" s="91">
        <v>9.76253873026352</v>
      </c>
      <c r="E1438" s="91">
        <v>17.69576376333022</v>
      </c>
      <c r="F1438" s="95">
        <f t="shared" si="49"/>
        <v>9.76253873026352</v>
      </c>
      <c r="G1438" s="115" t="str">
        <f t="shared" si="50"/>
        <v/>
      </c>
      <c r="H1438" s="109"/>
      <c r="I1438" s="109"/>
      <c r="J1438" s="109"/>
      <c r="K1438" s="109"/>
      <c r="L1438" s="109"/>
      <c r="M1438" s="109"/>
      <c r="N1438" s="109"/>
      <c r="O1438" s="109"/>
    </row>
    <row r="1439" spans="2:15" ht="11.25" customHeight="1">
      <c r="C1439" s="94">
        <v>43702</v>
      </c>
      <c r="D1439" s="91">
        <v>6.1917387302663194</v>
      </c>
      <c r="E1439" s="91">
        <v>17.69576376333022</v>
      </c>
      <c r="F1439" s="95">
        <f t="shared" si="49"/>
        <v>6.1917387302663194</v>
      </c>
      <c r="G1439" s="115" t="str">
        <f t="shared" si="50"/>
        <v/>
      </c>
      <c r="H1439" s="109"/>
      <c r="I1439" s="109"/>
      <c r="J1439" s="109"/>
      <c r="K1439" s="109"/>
      <c r="L1439" s="109"/>
      <c r="M1439" s="109"/>
      <c r="N1439" s="109"/>
      <c r="O1439" s="109"/>
    </row>
    <row r="1440" spans="2:15" ht="11.25" customHeight="1">
      <c r="C1440" s="94">
        <v>43703</v>
      </c>
      <c r="D1440" s="91">
        <v>21.387338730264457</v>
      </c>
      <c r="E1440" s="91">
        <v>17.69576376333022</v>
      </c>
      <c r="F1440" s="95">
        <f t="shared" si="49"/>
        <v>17.69576376333022</v>
      </c>
      <c r="G1440" s="115" t="str">
        <f t="shared" si="50"/>
        <v/>
      </c>
      <c r="H1440" s="109"/>
      <c r="I1440" s="109"/>
      <c r="J1440" s="109"/>
      <c r="K1440" s="109"/>
      <c r="L1440" s="109"/>
      <c r="M1440" s="109"/>
      <c r="N1440" s="109"/>
      <c r="O1440" s="109"/>
    </row>
    <row r="1441" spans="3:15" ht="11.25" customHeight="1">
      <c r="C1441" s="94">
        <v>43704</v>
      </c>
      <c r="D1441" s="91">
        <v>26.522638730264458</v>
      </c>
      <c r="E1441" s="91">
        <v>17.69576376333022</v>
      </c>
      <c r="F1441" s="95">
        <f t="shared" si="49"/>
        <v>17.69576376333022</v>
      </c>
      <c r="G1441" s="115" t="str">
        <f t="shared" si="50"/>
        <v/>
      </c>
      <c r="H1441" s="109"/>
      <c r="I1441" s="109"/>
      <c r="J1441" s="109"/>
      <c r="K1441" s="109"/>
      <c r="L1441" s="109"/>
      <c r="M1441" s="109"/>
      <c r="N1441" s="109"/>
      <c r="O1441" s="109"/>
    </row>
    <row r="1442" spans="3:15" ht="11.25" customHeight="1">
      <c r="C1442" s="94">
        <v>43705</v>
      </c>
      <c r="D1442" s="91">
        <v>22.041808789266643</v>
      </c>
      <c r="E1442" s="91">
        <v>17.69576376333022</v>
      </c>
      <c r="F1442" s="95">
        <f t="shared" si="49"/>
        <v>17.69576376333022</v>
      </c>
      <c r="G1442" s="115" t="str">
        <f t="shared" si="50"/>
        <v/>
      </c>
      <c r="H1442" s="109"/>
      <c r="I1442" s="109"/>
      <c r="J1442" s="109"/>
      <c r="K1442" s="109"/>
      <c r="L1442" s="109"/>
      <c r="M1442" s="109"/>
      <c r="N1442" s="109"/>
      <c r="O1442" s="109"/>
    </row>
    <row r="1443" spans="3:15" ht="11.25" customHeight="1">
      <c r="C1443" s="94">
        <v>43706</v>
      </c>
      <c r="D1443" s="91">
        <v>28.401608789263854</v>
      </c>
      <c r="E1443" s="91">
        <v>17.69576376333022</v>
      </c>
      <c r="F1443" s="95">
        <f t="shared" si="49"/>
        <v>17.69576376333022</v>
      </c>
      <c r="G1443" s="115" t="str">
        <f t="shared" si="50"/>
        <v/>
      </c>
      <c r="H1443" s="109"/>
      <c r="I1443" s="109"/>
      <c r="J1443" s="109"/>
      <c r="K1443" s="109"/>
      <c r="L1443" s="109"/>
      <c r="M1443" s="109"/>
      <c r="N1443" s="109"/>
      <c r="O1443" s="109"/>
    </row>
    <row r="1444" spans="3:15" ht="11.25" customHeight="1">
      <c r="C1444" s="94">
        <v>43707</v>
      </c>
      <c r="D1444" s="91">
        <v>25.551408789266642</v>
      </c>
      <c r="E1444" s="91">
        <v>17.69576376333022</v>
      </c>
      <c r="F1444" s="95">
        <f t="shared" si="49"/>
        <v>17.69576376333022</v>
      </c>
      <c r="G1444" s="115" t="str">
        <f t="shared" si="50"/>
        <v/>
      </c>
      <c r="H1444" s="109"/>
      <c r="I1444" s="109"/>
      <c r="J1444" s="109"/>
      <c r="K1444" s="109"/>
      <c r="L1444" s="109"/>
      <c r="M1444" s="109"/>
      <c r="N1444" s="109"/>
      <c r="O1444" s="109"/>
    </row>
    <row r="1445" spans="3:15" ht="11.25" customHeight="1">
      <c r="C1445" s="94">
        <v>43708</v>
      </c>
      <c r="D1445" s="91">
        <v>16.91890878926478</v>
      </c>
      <c r="E1445" s="91">
        <v>17.69576376333022</v>
      </c>
      <c r="F1445" s="95">
        <f t="shared" si="49"/>
        <v>16.91890878926478</v>
      </c>
      <c r="G1445" s="115" t="str">
        <f t="shared" si="50"/>
        <v/>
      </c>
      <c r="H1445" s="109"/>
      <c r="I1445" s="109"/>
      <c r="J1445" s="109"/>
      <c r="K1445" s="109"/>
      <c r="L1445" s="109"/>
      <c r="M1445" s="109"/>
      <c r="N1445" s="109"/>
      <c r="O1445" s="109"/>
    </row>
    <row r="1446" spans="3:15" ht="11.25" customHeight="1">
      <c r="C1446" s="94">
        <v>43709</v>
      </c>
      <c r="D1446" s="91">
        <v>5.6608789265716039E-2</v>
      </c>
      <c r="E1446" s="91">
        <v>22.281040209732421</v>
      </c>
      <c r="F1446" s="95">
        <f t="shared" si="49"/>
        <v>5.6608789265716039E-2</v>
      </c>
      <c r="G1446" s="115" t="str">
        <f t="shared" si="50"/>
        <v/>
      </c>
      <c r="H1446" s="109"/>
      <c r="I1446" s="109"/>
      <c r="J1446" s="109"/>
      <c r="K1446" s="109"/>
      <c r="L1446" s="109"/>
      <c r="M1446" s="109"/>
      <c r="N1446" s="109"/>
      <c r="O1446" s="109"/>
    </row>
    <row r="1447" spans="3:15" ht="11.25" customHeight="1">
      <c r="C1447" s="94">
        <v>43710</v>
      </c>
      <c r="D1447" s="91">
        <v>6.8008087892666449</v>
      </c>
      <c r="E1447" s="91">
        <v>22.281040209732421</v>
      </c>
      <c r="F1447" s="95">
        <f t="shared" si="49"/>
        <v>6.8008087892666449</v>
      </c>
      <c r="G1447" s="115" t="str">
        <f t="shared" si="50"/>
        <v/>
      </c>
      <c r="H1447" s="109"/>
      <c r="I1447" s="109"/>
      <c r="J1447" s="109"/>
      <c r="K1447" s="109"/>
      <c r="L1447" s="109"/>
      <c r="M1447" s="109"/>
      <c r="N1447" s="109"/>
      <c r="O1447" s="109"/>
    </row>
    <row r="1448" spans="3:15" ht="11.25" customHeight="1">
      <c r="C1448" s="94">
        <v>43711</v>
      </c>
      <c r="D1448" s="91">
        <v>7.4540087892647859</v>
      </c>
      <c r="E1448" s="91">
        <v>22.281040209732421</v>
      </c>
      <c r="F1448" s="95">
        <f t="shared" si="49"/>
        <v>7.4540087892647859</v>
      </c>
      <c r="G1448" s="115" t="str">
        <f t="shared" si="50"/>
        <v/>
      </c>
      <c r="H1448" s="109"/>
      <c r="I1448" s="109"/>
      <c r="J1448" s="109"/>
      <c r="K1448" s="109"/>
      <c r="L1448" s="109"/>
      <c r="M1448" s="109"/>
      <c r="N1448" s="109"/>
      <c r="O1448" s="109"/>
    </row>
    <row r="1449" spans="3:15" ht="11.25" customHeight="1">
      <c r="C1449" s="94">
        <v>43712</v>
      </c>
      <c r="D1449" s="91">
        <v>9.473986316166819</v>
      </c>
      <c r="E1449" s="91">
        <v>22.281040209732421</v>
      </c>
      <c r="F1449" s="95">
        <f t="shared" si="49"/>
        <v>9.473986316166819</v>
      </c>
      <c r="G1449" s="115" t="str">
        <f t="shared" si="50"/>
        <v/>
      </c>
      <c r="H1449" s="109"/>
      <c r="I1449" s="109"/>
      <c r="J1449" s="109"/>
      <c r="K1449" s="109"/>
      <c r="L1449" s="109"/>
      <c r="M1449" s="109"/>
      <c r="N1449" s="109"/>
      <c r="O1449" s="109"/>
    </row>
    <row r="1450" spans="3:15" ht="11.25" customHeight="1">
      <c r="C1450" s="94">
        <v>43713</v>
      </c>
      <c r="D1450" s="91">
        <v>7.5670863161686794</v>
      </c>
      <c r="E1450" s="91">
        <v>22.281040209732421</v>
      </c>
      <c r="F1450" s="95">
        <f t="shared" si="49"/>
        <v>7.5670863161686794</v>
      </c>
      <c r="G1450" s="115" t="str">
        <f t="shared" si="50"/>
        <v/>
      </c>
      <c r="H1450" s="109"/>
      <c r="I1450" s="109"/>
      <c r="J1450" s="109"/>
      <c r="K1450" s="109"/>
      <c r="L1450" s="109"/>
      <c r="M1450" s="109"/>
      <c r="N1450" s="109"/>
      <c r="O1450" s="109"/>
    </row>
    <row r="1451" spans="3:15" ht="11.25" customHeight="1">
      <c r="C1451" s="94">
        <v>43714</v>
      </c>
      <c r="D1451" s="91">
        <v>4.8946863161677499</v>
      </c>
      <c r="E1451" s="91">
        <v>22.281040209732421</v>
      </c>
      <c r="F1451" s="95">
        <f t="shared" ref="F1451:F1514" si="51">IF(D1451&gt;E1451,E1451,D1451)</f>
        <v>4.8946863161677499</v>
      </c>
      <c r="G1451" s="115" t="str">
        <f t="shared" ref="G1451:G1514" si="52">IF(C1451=DATE(YEAR(C1451),12,31),600,"")</f>
        <v/>
      </c>
      <c r="H1451" s="109"/>
      <c r="I1451" s="109"/>
      <c r="J1451" s="109"/>
      <c r="K1451" s="109"/>
      <c r="L1451" s="109"/>
      <c r="M1451" s="109"/>
      <c r="N1451" s="109"/>
      <c r="O1451" s="109"/>
    </row>
    <row r="1452" spans="3:15" ht="11.25" customHeight="1">
      <c r="C1452" s="94">
        <v>43715</v>
      </c>
      <c r="D1452" s="91">
        <v>8.6041863161677501</v>
      </c>
      <c r="E1452" s="91">
        <v>22.281040209732421</v>
      </c>
      <c r="F1452" s="95">
        <f t="shared" si="51"/>
        <v>8.6041863161677501</v>
      </c>
      <c r="G1452" s="115" t="str">
        <f t="shared" si="52"/>
        <v/>
      </c>
      <c r="H1452" s="109"/>
      <c r="I1452" s="109"/>
      <c r="J1452" s="109"/>
      <c r="K1452" s="109"/>
      <c r="L1452" s="109"/>
      <c r="M1452" s="109"/>
      <c r="N1452" s="109"/>
      <c r="O1452" s="109"/>
    </row>
    <row r="1453" spans="3:15" ht="11.25" customHeight="1">
      <c r="C1453" s="94">
        <v>43716</v>
      </c>
      <c r="D1453" s="91">
        <v>9.1698863161677515</v>
      </c>
      <c r="E1453" s="91">
        <v>22.281040209732421</v>
      </c>
      <c r="F1453" s="95">
        <f t="shared" si="51"/>
        <v>9.1698863161677515</v>
      </c>
      <c r="G1453" s="115" t="str">
        <f t="shared" si="52"/>
        <v/>
      </c>
      <c r="H1453" s="109"/>
      <c r="I1453" s="109"/>
      <c r="J1453" s="109"/>
      <c r="K1453" s="109"/>
      <c r="L1453" s="109"/>
      <c r="M1453" s="109"/>
      <c r="N1453" s="109"/>
      <c r="O1453" s="109"/>
    </row>
    <row r="1454" spans="3:15" ht="11.25" customHeight="1">
      <c r="C1454" s="94">
        <v>43717</v>
      </c>
      <c r="D1454" s="91">
        <v>19.102386316166818</v>
      </c>
      <c r="E1454" s="91">
        <v>22.281040209732421</v>
      </c>
      <c r="F1454" s="95">
        <f t="shared" si="51"/>
        <v>19.102386316166818</v>
      </c>
      <c r="G1454" s="115" t="str">
        <f t="shared" si="52"/>
        <v/>
      </c>
      <c r="H1454" s="109"/>
      <c r="I1454" s="109"/>
      <c r="J1454" s="109"/>
      <c r="K1454" s="109"/>
      <c r="L1454" s="109"/>
      <c r="M1454" s="109"/>
      <c r="N1454" s="109"/>
      <c r="O1454" s="109"/>
    </row>
    <row r="1455" spans="3:15" ht="11.25" customHeight="1">
      <c r="C1455" s="94">
        <v>43718</v>
      </c>
      <c r="D1455" s="91">
        <v>9.2536863161686771</v>
      </c>
      <c r="E1455" s="91">
        <v>22.281040209732421</v>
      </c>
      <c r="F1455" s="95">
        <f t="shared" si="51"/>
        <v>9.2536863161686771</v>
      </c>
      <c r="G1455" s="115" t="str">
        <f t="shared" si="52"/>
        <v/>
      </c>
      <c r="H1455" s="109"/>
      <c r="I1455" s="109"/>
      <c r="J1455" s="109"/>
      <c r="K1455" s="109"/>
      <c r="L1455" s="109"/>
      <c r="M1455" s="109"/>
      <c r="N1455" s="109"/>
      <c r="O1455" s="109"/>
    </row>
    <row r="1456" spans="3:15" ht="11.25" customHeight="1">
      <c r="C1456" s="94">
        <v>43719</v>
      </c>
      <c r="D1456" s="91">
        <v>17.118359862556311</v>
      </c>
      <c r="E1456" s="91">
        <v>22.281040209732421</v>
      </c>
      <c r="F1456" s="95">
        <f t="shared" si="51"/>
        <v>17.118359862556311</v>
      </c>
      <c r="G1456" s="115" t="str">
        <f t="shared" si="52"/>
        <v/>
      </c>
      <c r="H1456" s="109"/>
      <c r="I1456" s="109"/>
      <c r="J1456" s="109"/>
      <c r="K1456" s="109"/>
      <c r="L1456" s="109"/>
      <c r="M1456" s="109"/>
      <c r="N1456" s="109"/>
      <c r="O1456" s="109"/>
    </row>
    <row r="1457" spans="2:15" ht="11.25" customHeight="1">
      <c r="C1457" s="94">
        <v>43720</v>
      </c>
      <c r="D1457" s="91">
        <v>25.524759862556312</v>
      </c>
      <c r="E1457" s="91">
        <v>22.281040209732421</v>
      </c>
      <c r="F1457" s="95">
        <f t="shared" si="51"/>
        <v>22.281040209732421</v>
      </c>
      <c r="G1457" s="115" t="str">
        <f t="shared" si="52"/>
        <v/>
      </c>
      <c r="H1457" s="109"/>
      <c r="I1457" s="109"/>
      <c r="J1457" s="109"/>
      <c r="K1457" s="109"/>
      <c r="L1457" s="109"/>
      <c r="M1457" s="109"/>
      <c r="N1457" s="109"/>
      <c r="O1457" s="109"/>
    </row>
    <row r="1458" spans="2:15" ht="11.25" customHeight="1">
      <c r="C1458" s="94">
        <v>43721</v>
      </c>
      <c r="D1458" s="91">
        <v>20.05075986255445</v>
      </c>
      <c r="E1458" s="91">
        <v>22.281040209732421</v>
      </c>
      <c r="F1458" s="95">
        <f t="shared" si="51"/>
        <v>20.05075986255445</v>
      </c>
      <c r="G1458" s="115" t="str">
        <f t="shared" si="52"/>
        <v/>
      </c>
      <c r="H1458" s="109"/>
      <c r="I1458" s="109"/>
      <c r="J1458" s="109"/>
      <c r="K1458" s="109"/>
      <c r="L1458" s="109"/>
      <c r="M1458" s="109"/>
      <c r="N1458" s="109"/>
      <c r="O1458" s="109"/>
    </row>
    <row r="1459" spans="2:15" ht="11.25" customHeight="1">
      <c r="C1459" s="94">
        <v>43722</v>
      </c>
      <c r="D1459" s="91">
        <v>3.6369598625572399</v>
      </c>
      <c r="E1459" s="91">
        <v>22.281040209732421</v>
      </c>
      <c r="F1459" s="95">
        <f t="shared" si="51"/>
        <v>3.6369598625572399</v>
      </c>
      <c r="G1459" s="115" t="str">
        <f t="shared" si="52"/>
        <v/>
      </c>
      <c r="H1459" s="109"/>
      <c r="I1459" s="109"/>
      <c r="J1459" s="109"/>
      <c r="K1459" s="109"/>
      <c r="L1459" s="109"/>
      <c r="M1459" s="109"/>
      <c r="N1459" s="109"/>
      <c r="O1459" s="109"/>
    </row>
    <row r="1460" spans="2:15" ht="11.25" customHeight="1">
      <c r="B1460" s="54" t="s">
        <v>25</v>
      </c>
      <c r="C1460" s="94">
        <v>43723</v>
      </c>
      <c r="D1460" s="91">
        <v>2.6740598625553758</v>
      </c>
      <c r="E1460" s="91">
        <v>22.281040209732421</v>
      </c>
      <c r="F1460" s="95">
        <f t="shared" si="51"/>
        <v>2.6740598625553758</v>
      </c>
      <c r="G1460" s="115" t="str">
        <f t="shared" si="52"/>
        <v/>
      </c>
      <c r="H1460" s="109"/>
      <c r="I1460" s="109"/>
      <c r="J1460" s="109"/>
      <c r="K1460" s="109"/>
      <c r="L1460" s="109"/>
      <c r="M1460" s="109"/>
      <c r="N1460" s="109"/>
      <c r="O1460" s="109"/>
    </row>
    <row r="1461" spans="2:15" ht="11.25" customHeight="1">
      <c r="C1461" s="94">
        <v>43724</v>
      </c>
      <c r="D1461" s="91">
        <v>40.739559862557243</v>
      </c>
      <c r="E1461" s="91">
        <v>22.281040209732421</v>
      </c>
      <c r="F1461" s="95">
        <f t="shared" si="51"/>
        <v>22.281040209732421</v>
      </c>
      <c r="G1461" s="115" t="str">
        <f t="shared" si="52"/>
        <v/>
      </c>
      <c r="H1461" s="109"/>
      <c r="I1461" s="109"/>
      <c r="J1461" s="109"/>
      <c r="K1461" s="109"/>
      <c r="L1461" s="109"/>
      <c r="M1461" s="109"/>
      <c r="N1461" s="109"/>
      <c r="O1461" s="109"/>
    </row>
    <row r="1462" spans="2:15" ht="11.25" customHeight="1">
      <c r="C1462" s="94">
        <v>43725</v>
      </c>
      <c r="D1462" s="91">
        <v>39.242559862555375</v>
      </c>
      <c r="E1462" s="91">
        <v>22.281040209732421</v>
      </c>
      <c r="F1462" s="95">
        <f t="shared" si="51"/>
        <v>22.281040209732421</v>
      </c>
      <c r="G1462" s="115" t="str">
        <f t="shared" si="52"/>
        <v/>
      </c>
      <c r="H1462" s="109"/>
      <c r="I1462" s="109"/>
      <c r="J1462" s="109"/>
      <c r="K1462" s="109"/>
      <c r="L1462" s="109"/>
      <c r="M1462" s="109"/>
      <c r="N1462" s="109"/>
      <c r="O1462" s="109"/>
    </row>
    <row r="1463" spans="2:15" ht="11.25" customHeight="1">
      <c r="C1463" s="94">
        <v>43726</v>
      </c>
      <c r="D1463" s="91">
        <v>23.118518795825171</v>
      </c>
      <c r="E1463" s="91">
        <v>22.281040209732421</v>
      </c>
      <c r="F1463" s="95">
        <f t="shared" si="51"/>
        <v>22.281040209732421</v>
      </c>
      <c r="G1463" s="115" t="str">
        <f t="shared" si="52"/>
        <v/>
      </c>
      <c r="H1463" s="109"/>
      <c r="I1463" s="109"/>
      <c r="J1463" s="109"/>
      <c r="K1463" s="109"/>
      <c r="L1463" s="109"/>
      <c r="M1463" s="109"/>
      <c r="N1463" s="109"/>
      <c r="O1463" s="109"/>
    </row>
    <row r="1464" spans="2:15" ht="11.25" customHeight="1">
      <c r="C1464" s="94">
        <v>43727</v>
      </c>
      <c r="D1464" s="91">
        <v>27.618318795825164</v>
      </c>
      <c r="E1464" s="91">
        <v>22.281040209732421</v>
      </c>
      <c r="F1464" s="95">
        <f t="shared" si="51"/>
        <v>22.281040209732421</v>
      </c>
      <c r="G1464" s="115" t="str">
        <f t="shared" si="52"/>
        <v/>
      </c>
      <c r="H1464" s="109"/>
      <c r="I1464" s="109"/>
      <c r="J1464" s="109"/>
      <c r="K1464" s="109"/>
      <c r="L1464" s="109"/>
      <c r="M1464" s="109"/>
      <c r="N1464" s="109"/>
      <c r="O1464" s="109"/>
    </row>
    <row r="1465" spans="2:15" ht="11.25" customHeight="1">
      <c r="C1465" s="94">
        <v>43728</v>
      </c>
      <c r="D1465" s="91">
        <v>11.5241187958261</v>
      </c>
      <c r="E1465" s="91">
        <v>22.281040209732421</v>
      </c>
      <c r="F1465" s="95">
        <f t="shared" si="51"/>
        <v>11.5241187958261</v>
      </c>
      <c r="G1465" s="115" t="str">
        <f t="shared" si="52"/>
        <v/>
      </c>
      <c r="H1465" s="109"/>
      <c r="I1465" s="109"/>
      <c r="J1465" s="109"/>
      <c r="K1465" s="109"/>
      <c r="L1465" s="109"/>
      <c r="M1465" s="109"/>
      <c r="N1465" s="109"/>
      <c r="O1465" s="109"/>
    </row>
    <row r="1466" spans="2:15" ht="11.25" customHeight="1">
      <c r="C1466" s="94">
        <v>43729</v>
      </c>
      <c r="D1466" s="91">
        <v>0.93441879582516774</v>
      </c>
      <c r="E1466" s="91">
        <v>22.281040209732421</v>
      </c>
      <c r="F1466" s="95">
        <f t="shared" si="51"/>
        <v>0.93441879582516774</v>
      </c>
      <c r="G1466" s="115" t="str">
        <f t="shared" si="52"/>
        <v/>
      </c>
      <c r="H1466" s="109"/>
      <c r="I1466" s="109"/>
      <c r="J1466" s="109"/>
      <c r="K1466" s="109"/>
      <c r="L1466" s="109"/>
      <c r="M1466" s="109"/>
      <c r="N1466" s="109"/>
      <c r="O1466" s="109"/>
    </row>
    <row r="1467" spans="2:15" ht="11.25" customHeight="1">
      <c r="C1467" s="94">
        <v>43730</v>
      </c>
      <c r="D1467" s="91">
        <v>2.0038187958251692</v>
      </c>
      <c r="E1467" s="91">
        <v>22.281040209732421</v>
      </c>
      <c r="F1467" s="95">
        <f t="shared" si="51"/>
        <v>2.0038187958251692</v>
      </c>
      <c r="G1467" s="115" t="str">
        <f t="shared" si="52"/>
        <v/>
      </c>
      <c r="H1467" s="109"/>
      <c r="I1467" s="109"/>
      <c r="J1467" s="109"/>
      <c r="K1467" s="109"/>
      <c r="L1467" s="109"/>
      <c r="M1467" s="109"/>
      <c r="N1467" s="109"/>
      <c r="O1467" s="109"/>
    </row>
    <row r="1468" spans="2:15" ht="11.25" customHeight="1">
      <c r="C1468" s="94">
        <v>43731</v>
      </c>
      <c r="D1468" s="91">
        <v>10.811618795824238</v>
      </c>
      <c r="E1468" s="91">
        <v>22.281040209732421</v>
      </c>
      <c r="F1468" s="95">
        <f t="shared" si="51"/>
        <v>10.811618795824238</v>
      </c>
      <c r="G1468" s="115" t="str">
        <f t="shared" si="52"/>
        <v/>
      </c>
      <c r="H1468" s="109"/>
      <c r="I1468" s="109"/>
      <c r="J1468" s="109"/>
      <c r="K1468" s="109"/>
      <c r="L1468" s="109"/>
      <c r="M1468" s="109"/>
      <c r="N1468" s="109"/>
      <c r="O1468" s="109"/>
    </row>
    <row r="1469" spans="2:15" ht="11.25" customHeight="1">
      <c r="C1469" s="94">
        <v>43732</v>
      </c>
      <c r="D1469" s="91">
        <v>6.8628187958270281</v>
      </c>
      <c r="E1469" s="91">
        <v>22.281040209732421</v>
      </c>
      <c r="F1469" s="95">
        <f t="shared" si="51"/>
        <v>6.8628187958270281</v>
      </c>
      <c r="G1469" s="115" t="str">
        <f t="shared" si="52"/>
        <v/>
      </c>
      <c r="H1469" s="109"/>
      <c r="I1469" s="109"/>
      <c r="J1469" s="109"/>
      <c r="K1469" s="109"/>
      <c r="L1469" s="109"/>
      <c r="M1469" s="109"/>
      <c r="N1469" s="109"/>
      <c r="O1469" s="109"/>
    </row>
    <row r="1470" spans="2:15" ht="11.25" customHeight="1">
      <c r="C1470" s="94">
        <v>43733</v>
      </c>
      <c r="D1470" s="91">
        <v>21.662145676559209</v>
      </c>
      <c r="E1470" s="91">
        <v>22.281040209732421</v>
      </c>
      <c r="F1470" s="95">
        <f t="shared" si="51"/>
        <v>21.662145676559209</v>
      </c>
      <c r="G1470" s="115" t="str">
        <f t="shared" si="52"/>
        <v/>
      </c>
      <c r="H1470" s="109"/>
      <c r="I1470" s="109"/>
      <c r="J1470" s="109"/>
      <c r="K1470" s="109"/>
      <c r="L1470" s="109"/>
      <c r="M1470" s="109"/>
      <c r="N1470" s="109"/>
      <c r="O1470" s="109"/>
    </row>
    <row r="1471" spans="2:15" ht="11.25" customHeight="1">
      <c r="C1471" s="94">
        <v>43734</v>
      </c>
      <c r="D1471" s="91">
        <v>22.574145676560139</v>
      </c>
      <c r="E1471" s="91">
        <v>22.281040209732421</v>
      </c>
      <c r="F1471" s="95">
        <f t="shared" si="51"/>
        <v>22.281040209732421</v>
      </c>
      <c r="G1471" s="115" t="str">
        <f t="shared" si="52"/>
        <v/>
      </c>
      <c r="H1471" s="109"/>
      <c r="I1471" s="109"/>
      <c r="J1471" s="109"/>
      <c r="K1471" s="109"/>
      <c r="L1471" s="109"/>
      <c r="M1471" s="109"/>
      <c r="N1471" s="109"/>
      <c r="O1471" s="109"/>
    </row>
    <row r="1472" spans="2:15" ht="11.25" customHeight="1">
      <c r="C1472" s="94">
        <v>43735</v>
      </c>
      <c r="D1472" s="91">
        <v>19.652445676559211</v>
      </c>
      <c r="E1472" s="91">
        <v>22.281040209732421</v>
      </c>
      <c r="F1472" s="95">
        <f t="shared" si="51"/>
        <v>19.652445676559211</v>
      </c>
      <c r="G1472" s="115" t="str">
        <f t="shared" si="52"/>
        <v/>
      </c>
      <c r="H1472" s="109"/>
      <c r="I1472" s="109"/>
      <c r="J1472" s="109"/>
      <c r="K1472" s="109"/>
      <c r="L1472" s="109"/>
      <c r="M1472" s="109"/>
      <c r="N1472" s="109"/>
      <c r="O1472" s="109"/>
    </row>
    <row r="1473" spans="3:15" ht="11.25" customHeight="1">
      <c r="C1473" s="94">
        <v>43736</v>
      </c>
      <c r="D1473" s="91">
        <v>13.30114567656107</v>
      </c>
      <c r="E1473" s="91">
        <v>22.281040209732421</v>
      </c>
      <c r="F1473" s="95">
        <f t="shared" si="51"/>
        <v>13.30114567656107</v>
      </c>
      <c r="G1473" s="115" t="str">
        <f t="shared" si="52"/>
        <v/>
      </c>
      <c r="H1473" s="109"/>
      <c r="I1473" s="109"/>
      <c r="J1473" s="109"/>
      <c r="K1473" s="109"/>
      <c r="L1473" s="109"/>
      <c r="M1473" s="109"/>
      <c r="N1473" s="109"/>
      <c r="O1473" s="109"/>
    </row>
    <row r="1474" spans="3:15" ht="11.25" customHeight="1">
      <c r="C1474" s="94">
        <v>43737</v>
      </c>
      <c r="D1474" s="91">
        <v>11.31904567656014</v>
      </c>
      <c r="E1474" s="91">
        <v>22.281040209732421</v>
      </c>
      <c r="F1474" s="95">
        <f t="shared" si="51"/>
        <v>11.31904567656014</v>
      </c>
      <c r="G1474" s="115" t="str">
        <f t="shared" si="52"/>
        <v/>
      </c>
      <c r="H1474" s="109"/>
      <c r="I1474" s="109"/>
      <c r="J1474" s="109"/>
      <c r="K1474" s="109"/>
      <c r="L1474" s="109"/>
      <c r="M1474" s="109"/>
      <c r="N1474" s="109"/>
      <c r="O1474" s="109"/>
    </row>
    <row r="1475" spans="3:15" ht="11.25" customHeight="1">
      <c r="C1475" s="94">
        <v>43738</v>
      </c>
      <c r="D1475" s="91">
        <v>24.896845676560144</v>
      </c>
      <c r="E1475" s="91">
        <v>22.281040209732421</v>
      </c>
      <c r="F1475" s="95">
        <f t="shared" si="51"/>
        <v>22.281040209732421</v>
      </c>
      <c r="G1475" s="115" t="str">
        <f t="shared" si="52"/>
        <v/>
      </c>
      <c r="H1475" s="109"/>
      <c r="I1475" s="109"/>
      <c r="J1475" s="109"/>
      <c r="K1475" s="109"/>
      <c r="L1475" s="109"/>
      <c r="M1475" s="109"/>
      <c r="N1475" s="109"/>
      <c r="O1475" s="109"/>
    </row>
    <row r="1476" spans="3:15" ht="11.25" customHeight="1">
      <c r="C1476" s="94">
        <v>43739</v>
      </c>
      <c r="D1476" s="91">
        <v>14.787145676559208</v>
      </c>
      <c r="E1476" s="91">
        <v>44.550149357058011</v>
      </c>
      <c r="F1476" s="95">
        <f t="shared" si="51"/>
        <v>14.787145676559208</v>
      </c>
      <c r="G1476" s="115" t="str">
        <f t="shared" si="52"/>
        <v/>
      </c>
      <c r="H1476" s="109"/>
      <c r="I1476" s="109"/>
      <c r="J1476" s="109"/>
      <c r="K1476" s="109"/>
      <c r="L1476" s="109"/>
      <c r="M1476" s="109"/>
      <c r="N1476" s="109"/>
      <c r="O1476" s="109"/>
    </row>
    <row r="1477" spans="3:15" ht="11.25" customHeight="1">
      <c r="C1477" s="94">
        <v>43740</v>
      </c>
      <c r="D1477" s="91">
        <v>6.2827469593767091</v>
      </c>
      <c r="E1477" s="91">
        <v>44.550149357058011</v>
      </c>
      <c r="F1477" s="95">
        <f t="shared" si="51"/>
        <v>6.2827469593767091</v>
      </c>
      <c r="G1477" s="115" t="str">
        <f t="shared" si="52"/>
        <v/>
      </c>
      <c r="H1477" s="109"/>
      <c r="I1477" s="109"/>
      <c r="J1477" s="109"/>
      <c r="K1477" s="109"/>
      <c r="L1477" s="109"/>
      <c r="M1477" s="109"/>
      <c r="N1477" s="109"/>
      <c r="O1477" s="109"/>
    </row>
    <row r="1478" spans="3:15" ht="11.25" customHeight="1">
      <c r="C1478" s="94">
        <v>43741</v>
      </c>
      <c r="D1478" s="91">
        <v>10.331546959379502</v>
      </c>
      <c r="E1478" s="91">
        <v>44.550149357058011</v>
      </c>
      <c r="F1478" s="95">
        <f t="shared" si="51"/>
        <v>10.331546959379502</v>
      </c>
      <c r="G1478" s="115" t="str">
        <f t="shared" si="52"/>
        <v/>
      </c>
      <c r="H1478" s="109"/>
      <c r="I1478" s="109"/>
      <c r="J1478" s="109"/>
      <c r="K1478" s="109"/>
      <c r="L1478" s="109"/>
      <c r="M1478" s="109"/>
      <c r="N1478" s="109"/>
      <c r="O1478" s="109"/>
    </row>
    <row r="1479" spans="3:15" ht="11.25" customHeight="1">
      <c r="C1479" s="94">
        <v>43742</v>
      </c>
      <c r="D1479" s="91">
        <v>15.268646959375779</v>
      </c>
      <c r="E1479" s="91">
        <v>44.550149357058011</v>
      </c>
      <c r="F1479" s="95">
        <f t="shared" si="51"/>
        <v>15.268646959375779</v>
      </c>
      <c r="G1479" s="115" t="str">
        <f t="shared" si="52"/>
        <v/>
      </c>
      <c r="H1479" s="109"/>
      <c r="I1479" s="109"/>
      <c r="J1479" s="109"/>
      <c r="K1479" s="109"/>
      <c r="L1479" s="109"/>
      <c r="M1479" s="109"/>
      <c r="N1479" s="109"/>
      <c r="O1479" s="109"/>
    </row>
    <row r="1480" spans="3:15" ht="11.25" customHeight="1">
      <c r="C1480" s="94">
        <v>43743</v>
      </c>
      <c r="D1480" s="91">
        <v>2.7910469593776397</v>
      </c>
      <c r="E1480" s="91">
        <v>44.550149357058011</v>
      </c>
      <c r="F1480" s="95">
        <f t="shared" si="51"/>
        <v>2.7910469593776397</v>
      </c>
      <c r="G1480" s="115" t="str">
        <f t="shared" si="52"/>
        <v/>
      </c>
      <c r="H1480" s="109"/>
      <c r="I1480" s="109"/>
      <c r="J1480" s="109"/>
      <c r="K1480" s="109"/>
      <c r="L1480" s="109"/>
      <c r="M1480" s="109"/>
      <c r="N1480" s="109"/>
      <c r="O1480" s="109"/>
    </row>
    <row r="1481" spans="3:15" ht="11.25" customHeight="1">
      <c r="C1481" s="94">
        <v>43744</v>
      </c>
      <c r="D1481" s="91">
        <v>3.2249469593776374</v>
      </c>
      <c r="E1481" s="91">
        <v>44.550149357058011</v>
      </c>
      <c r="F1481" s="95">
        <f t="shared" si="51"/>
        <v>3.2249469593776374</v>
      </c>
      <c r="G1481" s="115" t="str">
        <f t="shared" si="52"/>
        <v/>
      </c>
      <c r="H1481" s="109"/>
      <c r="I1481" s="109"/>
      <c r="J1481" s="109"/>
      <c r="K1481" s="109"/>
      <c r="L1481" s="109"/>
      <c r="M1481" s="109"/>
      <c r="N1481" s="109"/>
      <c r="O1481" s="109"/>
    </row>
    <row r="1482" spans="3:15" ht="11.25" customHeight="1">
      <c r="C1482" s="94">
        <v>43745</v>
      </c>
      <c r="D1482" s="91">
        <v>9.1845469593767088</v>
      </c>
      <c r="E1482" s="91">
        <v>44.550149357058011</v>
      </c>
      <c r="F1482" s="95">
        <f t="shared" si="51"/>
        <v>9.1845469593767088</v>
      </c>
      <c r="G1482" s="115" t="str">
        <f t="shared" si="52"/>
        <v/>
      </c>
      <c r="H1482" s="109"/>
      <c r="I1482" s="109"/>
      <c r="J1482" s="109"/>
      <c r="K1482" s="109"/>
      <c r="L1482" s="109"/>
      <c r="M1482" s="109"/>
      <c r="N1482" s="109"/>
      <c r="O1482" s="109"/>
    </row>
    <row r="1483" spans="3:15" ht="11.25" customHeight="1">
      <c r="C1483" s="94">
        <v>43746</v>
      </c>
      <c r="D1483" s="91">
        <v>11.674146959377639</v>
      </c>
      <c r="E1483" s="91">
        <v>44.550149357058011</v>
      </c>
      <c r="F1483" s="95">
        <f t="shared" si="51"/>
        <v>11.674146959377639</v>
      </c>
      <c r="G1483" s="115" t="str">
        <f t="shared" si="52"/>
        <v/>
      </c>
      <c r="H1483" s="109"/>
      <c r="I1483" s="109"/>
      <c r="J1483" s="109"/>
      <c r="K1483" s="109"/>
      <c r="L1483" s="109"/>
      <c r="M1483" s="109"/>
      <c r="N1483" s="109"/>
      <c r="O1483" s="109"/>
    </row>
    <row r="1484" spans="3:15" ht="11.25" customHeight="1">
      <c r="C1484" s="94">
        <v>43747</v>
      </c>
      <c r="D1484" s="91">
        <v>10.977229880998282</v>
      </c>
      <c r="E1484" s="91">
        <v>44.550149357058011</v>
      </c>
      <c r="F1484" s="95">
        <f t="shared" si="51"/>
        <v>10.977229880998282</v>
      </c>
      <c r="G1484" s="115" t="str">
        <f t="shared" si="52"/>
        <v/>
      </c>
      <c r="H1484" s="109"/>
      <c r="I1484" s="109"/>
      <c r="J1484" s="109"/>
      <c r="K1484" s="109"/>
      <c r="L1484" s="109"/>
      <c r="M1484" s="109"/>
      <c r="N1484" s="109"/>
      <c r="O1484" s="109"/>
    </row>
    <row r="1485" spans="3:15" ht="11.25" customHeight="1">
      <c r="C1485" s="94">
        <v>43748</v>
      </c>
      <c r="D1485" s="91">
        <v>12.443029881001079</v>
      </c>
      <c r="E1485" s="91">
        <v>44.550149357058011</v>
      </c>
      <c r="F1485" s="95">
        <f t="shared" si="51"/>
        <v>12.443029881001079</v>
      </c>
      <c r="G1485" s="115" t="str">
        <f t="shared" si="52"/>
        <v/>
      </c>
      <c r="H1485" s="109"/>
      <c r="I1485" s="109"/>
      <c r="J1485" s="109"/>
      <c r="K1485" s="109"/>
      <c r="L1485" s="109"/>
      <c r="M1485" s="109"/>
      <c r="N1485" s="109"/>
      <c r="O1485" s="109"/>
    </row>
    <row r="1486" spans="3:15" ht="11.25" customHeight="1">
      <c r="C1486" s="94">
        <v>43749</v>
      </c>
      <c r="D1486" s="91">
        <v>8.7944298809982833</v>
      </c>
      <c r="E1486" s="91">
        <v>44.550149357058011</v>
      </c>
      <c r="F1486" s="95">
        <f t="shared" si="51"/>
        <v>8.7944298809982833</v>
      </c>
      <c r="G1486" s="115" t="str">
        <f t="shared" si="52"/>
        <v/>
      </c>
      <c r="H1486" s="109"/>
      <c r="I1486" s="109"/>
      <c r="J1486" s="109"/>
      <c r="K1486" s="109"/>
      <c r="L1486" s="109"/>
      <c r="M1486" s="109"/>
      <c r="N1486" s="109"/>
      <c r="O1486" s="109"/>
    </row>
    <row r="1487" spans="3:15" ht="11.25" customHeight="1">
      <c r="C1487" s="94">
        <v>43750</v>
      </c>
      <c r="D1487" s="91">
        <v>2.3547298810001447</v>
      </c>
      <c r="E1487" s="91">
        <v>44.550149357058011</v>
      </c>
      <c r="F1487" s="95">
        <f t="shared" si="51"/>
        <v>2.3547298810001447</v>
      </c>
      <c r="G1487" s="115" t="str">
        <f t="shared" si="52"/>
        <v/>
      </c>
      <c r="H1487" s="109"/>
      <c r="I1487" s="109"/>
      <c r="J1487" s="109"/>
      <c r="K1487" s="109"/>
      <c r="L1487" s="109"/>
      <c r="M1487" s="109"/>
      <c r="N1487" s="109"/>
      <c r="O1487" s="109"/>
    </row>
    <row r="1488" spans="3:15" ht="11.25" customHeight="1">
      <c r="C1488" s="94">
        <v>43751</v>
      </c>
      <c r="D1488" s="91">
        <v>1.3171298810001462</v>
      </c>
      <c r="E1488" s="91">
        <v>44.550149357058011</v>
      </c>
      <c r="F1488" s="95">
        <f t="shared" si="51"/>
        <v>1.3171298810001462</v>
      </c>
      <c r="G1488" s="115" t="str">
        <f t="shared" si="52"/>
        <v/>
      </c>
      <c r="H1488" s="109"/>
      <c r="I1488" s="109"/>
      <c r="J1488" s="109"/>
      <c r="K1488" s="109"/>
      <c r="L1488" s="109"/>
      <c r="M1488" s="109"/>
      <c r="N1488" s="109"/>
      <c r="O1488" s="109"/>
    </row>
    <row r="1489" spans="2:15" ht="11.25" customHeight="1">
      <c r="C1489" s="94">
        <v>43752</v>
      </c>
      <c r="D1489" s="91">
        <v>4.5437298809992139</v>
      </c>
      <c r="E1489" s="91">
        <v>44.550149357058011</v>
      </c>
      <c r="F1489" s="95">
        <f t="shared" si="51"/>
        <v>4.5437298809992139</v>
      </c>
      <c r="G1489" s="115" t="str">
        <f t="shared" si="52"/>
        <v/>
      </c>
      <c r="H1489" s="109"/>
      <c r="I1489" s="109"/>
      <c r="J1489" s="109"/>
      <c r="K1489" s="109"/>
      <c r="L1489" s="109"/>
      <c r="M1489" s="109"/>
      <c r="N1489" s="109"/>
      <c r="O1489" s="109"/>
    </row>
    <row r="1490" spans="2:15" ht="11.25" customHeight="1">
      <c r="B1490" s="54" t="s">
        <v>26</v>
      </c>
      <c r="C1490" s="94">
        <v>43753</v>
      </c>
      <c r="D1490" s="91">
        <v>9.1585298810001472</v>
      </c>
      <c r="E1490" s="91">
        <v>44.550149357058011</v>
      </c>
      <c r="F1490" s="95">
        <f t="shared" si="51"/>
        <v>9.1585298810001472</v>
      </c>
      <c r="G1490" s="115" t="str">
        <f t="shared" si="52"/>
        <v/>
      </c>
      <c r="H1490" s="109"/>
      <c r="I1490" s="109"/>
      <c r="J1490" s="109"/>
      <c r="K1490" s="109"/>
      <c r="L1490" s="109"/>
      <c r="M1490" s="109"/>
      <c r="N1490" s="109"/>
      <c r="O1490" s="109"/>
    </row>
    <row r="1491" spans="2:15" ht="11.25" customHeight="1">
      <c r="C1491" s="94">
        <v>43754</v>
      </c>
      <c r="D1491" s="91">
        <v>35.133996117213002</v>
      </c>
      <c r="E1491" s="91">
        <v>44.550149357058011</v>
      </c>
      <c r="F1491" s="95">
        <f t="shared" si="51"/>
        <v>35.133996117213002</v>
      </c>
      <c r="G1491" s="115" t="str">
        <f t="shared" si="52"/>
        <v/>
      </c>
      <c r="H1491" s="109"/>
      <c r="I1491" s="109"/>
      <c r="J1491" s="109"/>
      <c r="K1491" s="109"/>
      <c r="L1491" s="109"/>
      <c r="M1491" s="109"/>
      <c r="N1491" s="109"/>
      <c r="O1491" s="109"/>
    </row>
    <row r="1492" spans="2:15" ht="11.25" customHeight="1">
      <c r="C1492" s="94">
        <v>43755</v>
      </c>
      <c r="D1492" s="91">
        <v>45.923296117213923</v>
      </c>
      <c r="E1492" s="91">
        <v>44.550149357058011</v>
      </c>
      <c r="F1492" s="95">
        <f t="shared" si="51"/>
        <v>44.550149357058011</v>
      </c>
      <c r="G1492" s="115" t="str">
        <f t="shared" si="52"/>
        <v/>
      </c>
      <c r="H1492" s="109"/>
      <c r="I1492" s="109"/>
      <c r="J1492" s="109"/>
      <c r="K1492" s="109"/>
      <c r="L1492" s="109"/>
      <c r="M1492" s="109"/>
      <c r="N1492" s="109"/>
      <c r="O1492" s="109"/>
    </row>
    <row r="1493" spans="2:15" ht="11.25" customHeight="1">
      <c r="C1493" s="94">
        <v>43756</v>
      </c>
      <c r="D1493" s="91">
        <v>44.572796117213926</v>
      </c>
      <c r="E1493" s="91">
        <v>44.550149357058011</v>
      </c>
      <c r="F1493" s="95">
        <f t="shared" si="51"/>
        <v>44.550149357058011</v>
      </c>
      <c r="G1493" s="115" t="str">
        <f t="shared" si="52"/>
        <v/>
      </c>
      <c r="H1493" s="109"/>
      <c r="I1493" s="109"/>
      <c r="J1493" s="109"/>
      <c r="K1493" s="109"/>
      <c r="L1493" s="109"/>
      <c r="M1493" s="109"/>
      <c r="N1493" s="109"/>
      <c r="O1493" s="109"/>
    </row>
    <row r="1494" spans="2:15" ht="11.25" customHeight="1">
      <c r="C1494" s="94">
        <v>43757</v>
      </c>
      <c r="D1494" s="91">
        <v>37.309396117213922</v>
      </c>
      <c r="E1494" s="91">
        <v>44.550149357058011</v>
      </c>
      <c r="F1494" s="95">
        <f t="shared" si="51"/>
        <v>37.309396117213922</v>
      </c>
      <c r="G1494" s="115" t="str">
        <f t="shared" si="52"/>
        <v/>
      </c>
      <c r="H1494" s="109"/>
      <c r="I1494" s="109"/>
      <c r="J1494" s="109"/>
      <c r="K1494" s="109"/>
      <c r="L1494" s="109"/>
      <c r="M1494" s="109"/>
      <c r="N1494" s="109"/>
      <c r="O1494" s="109"/>
    </row>
    <row r="1495" spans="2:15" ht="11.25" customHeight="1">
      <c r="C1495" s="94">
        <v>43758</v>
      </c>
      <c r="D1495" s="91">
        <v>48.717896117214856</v>
      </c>
      <c r="E1495" s="91">
        <v>44.550149357058011</v>
      </c>
      <c r="F1495" s="95">
        <f t="shared" si="51"/>
        <v>44.550149357058011</v>
      </c>
      <c r="G1495" s="115" t="str">
        <f t="shared" si="52"/>
        <v/>
      </c>
      <c r="H1495" s="109"/>
      <c r="I1495" s="109"/>
      <c r="J1495" s="109"/>
      <c r="K1495" s="109"/>
      <c r="L1495" s="109"/>
      <c r="M1495" s="109"/>
      <c r="N1495" s="109"/>
      <c r="O1495" s="109"/>
    </row>
    <row r="1496" spans="2:15" ht="11.25" customHeight="1">
      <c r="C1496" s="94">
        <v>43759</v>
      </c>
      <c r="D1496" s="91">
        <v>71.53699611721207</v>
      </c>
      <c r="E1496" s="91">
        <v>44.550149357058011</v>
      </c>
      <c r="F1496" s="95">
        <f t="shared" si="51"/>
        <v>44.550149357058011</v>
      </c>
      <c r="G1496" s="115" t="str">
        <f t="shared" si="52"/>
        <v/>
      </c>
      <c r="H1496" s="109"/>
      <c r="I1496" s="109"/>
      <c r="J1496" s="109"/>
      <c r="K1496" s="109"/>
      <c r="L1496" s="109"/>
      <c r="M1496" s="109"/>
      <c r="N1496" s="109"/>
      <c r="O1496" s="109"/>
    </row>
    <row r="1497" spans="2:15" ht="11.25" customHeight="1">
      <c r="C1497" s="94">
        <v>43760</v>
      </c>
      <c r="D1497" s="91">
        <v>67.127296117213007</v>
      </c>
      <c r="E1497" s="91">
        <v>44.550149357058011</v>
      </c>
      <c r="F1497" s="95">
        <f t="shared" si="51"/>
        <v>44.550149357058011</v>
      </c>
      <c r="G1497" s="115" t="str">
        <f t="shared" si="52"/>
        <v/>
      </c>
      <c r="H1497" s="109"/>
      <c r="I1497" s="109"/>
      <c r="J1497" s="109"/>
      <c r="K1497" s="109"/>
      <c r="L1497" s="109"/>
      <c r="M1497" s="109"/>
      <c r="N1497" s="109"/>
      <c r="O1497" s="109"/>
    </row>
    <row r="1498" spans="2:15" ht="11.25" customHeight="1">
      <c r="C1498" s="94">
        <v>43761</v>
      </c>
      <c r="D1498" s="91">
        <v>69.631620449879208</v>
      </c>
      <c r="E1498" s="91">
        <v>44.550149357058011</v>
      </c>
      <c r="F1498" s="95">
        <f t="shared" si="51"/>
        <v>44.550149357058011</v>
      </c>
      <c r="G1498" s="115" t="str">
        <f t="shared" si="52"/>
        <v/>
      </c>
      <c r="H1498" s="109"/>
      <c r="I1498" s="109"/>
      <c r="J1498" s="109"/>
      <c r="K1498" s="109"/>
      <c r="L1498" s="109"/>
      <c r="M1498" s="109"/>
      <c r="N1498" s="109"/>
      <c r="O1498" s="109"/>
    </row>
    <row r="1499" spans="2:15" ht="11.25" customHeight="1">
      <c r="C1499" s="94">
        <v>43762</v>
      </c>
      <c r="D1499" s="91">
        <v>65.837620449877349</v>
      </c>
      <c r="E1499" s="91">
        <v>44.550149357058011</v>
      </c>
      <c r="F1499" s="95">
        <f t="shared" si="51"/>
        <v>44.550149357058011</v>
      </c>
      <c r="G1499" s="115" t="str">
        <f t="shared" si="52"/>
        <v/>
      </c>
      <c r="H1499" s="109"/>
      <c r="I1499" s="109"/>
      <c r="J1499" s="109"/>
      <c r="K1499" s="109"/>
      <c r="L1499" s="109"/>
      <c r="M1499" s="109"/>
      <c r="N1499" s="109"/>
      <c r="O1499" s="109"/>
    </row>
    <row r="1500" spans="2:15" ht="11.25" customHeight="1">
      <c r="C1500" s="94">
        <v>43763</v>
      </c>
      <c r="D1500" s="91">
        <v>59.193120449877341</v>
      </c>
      <c r="E1500" s="91">
        <v>44.550149357058011</v>
      </c>
      <c r="F1500" s="95">
        <f t="shared" si="51"/>
        <v>44.550149357058011</v>
      </c>
      <c r="G1500" s="115" t="str">
        <f t="shared" si="52"/>
        <v/>
      </c>
      <c r="H1500" s="109"/>
      <c r="I1500" s="109"/>
      <c r="J1500" s="109"/>
      <c r="K1500" s="109"/>
      <c r="L1500" s="109"/>
      <c r="M1500" s="109"/>
      <c r="N1500" s="109"/>
      <c r="O1500" s="109"/>
    </row>
    <row r="1501" spans="2:15" ht="11.25" customHeight="1">
      <c r="C1501" s="94">
        <v>43764</v>
      </c>
      <c r="D1501" s="91">
        <v>50.350620449876416</v>
      </c>
      <c r="E1501" s="91">
        <v>44.550149357058011</v>
      </c>
      <c r="F1501" s="95">
        <f t="shared" si="51"/>
        <v>44.550149357058011</v>
      </c>
      <c r="G1501" s="115" t="str">
        <f t="shared" si="52"/>
        <v/>
      </c>
      <c r="H1501" s="109"/>
      <c r="I1501" s="109"/>
      <c r="J1501" s="109"/>
      <c r="K1501" s="109"/>
      <c r="L1501" s="109"/>
      <c r="M1501" s="109"/>
      <c r="N1501" s="109"/>
      <c r="O1501" s="109"/>
    </row>
    <row r="1502" spans="2:15" ht="11.25" customHeight="1">
      <c r="C1502" s="94">
        <v>43765</v>
      </c>
      <c r="D1502" s="91">
        <v>53.539420449879209</v>
      </c>
      <c r="E1502" s="91">
        <v>44.550149357058011</v>
      </c>
      <c r="F1502" s="95">
        <f t="shared" si="51"/>
        <v>44.550149357058011</v>
      </c>
      <c r="G1502" s="115" t="str">
        <f t="shared" si="52"/>
        <v/>
      </c>
      <c r="H1502" s="109"/>
      <c r="I1502" s="109"/>
      <c r="J1502" s="109"/>
      <c r="K1502" s="109"/>
      <c r="L1502" s="109"/>
      <c r="M1502" s="109"/>
      <c r="N1502" s="109"/>
      <c r="O1502" s="109"/>
    </row>
    <row r="1503" spans="2:15" ht="11.25" customHeight="1">
      <c r="C1503" s="94">
        <v>43766</v>
      </c>
      <c r="D1503" s="91">
        <v>64.557420449877341</v>
      </c>
      <c r="E1503" s="91">
        <v>44.550149357058011</v>
      </c>
      <c r="F1503" s="95">
        <f t="shared" si="51"/>
        <v>44.550149357058011</v>
      </c>
      <c r="G1503" s="115" t="str">
        <f t="shared" si="52"/>
        <v/>
      </c>
      <c r="H1503" s="109"/>
      <c r="I1503" s="109"/>
      <c r="J1503" s="109"/>
      <c r="K1503" s="109"/>
      <c r="L1503" s="109"/>
      <c r="M1503" s="109"/>
      <c r="N1503" s="109"/>
      <c r="O1503" s="109"/>
    </row>
    <row r="1504" spans="2:15" ht="11.25" customHeight="1">
      <c r="C1504" s="94">
        <v>43767</v>
      </c>
      <c r="D1504" s="91">
        <v>70.300020449877337</v>
      </c>
      <c r="E1504" s="91">
        <v>44.550149357058011</v>
      </c>
      <c r="F1504" s="95">
        <f t="shared" si="51"/>
        <v>44.550149357058011</v>
      </c>
      <c r="G1504" s="115" t="str">
        <f t="shared" si="52"/>
        <v/>
      </c>
      <c r="H1504" s="109"/>
      <c r="I1504" s="109"/>
      <c r="J1504" s="109"/>
      <c r="K1504" s="109"/>
      <c r="L1504" s="109"/>
      <c r="M1504" s="109"/>
      <c r="N1504" s="109"/>
      <c r="O1504" s="109"/>
    </row>
    <row r="1505" spans="3:15" ht="11.25" customHeight="1">
      <c r="C1505" s="94">
        <v>43768</v>
      </c>
      <c r="D1505" s="91">
        <v>57.953495321749706</v>
      </c>
      <c r="E1505" s="91">
        <v>44.550149357058011</v>
      </c>
      <c r="F1505" s="95">
        <f t="shared" si="51"/>
        <v>44.550149357058011</v>
      </c>
      <c r="G1505" s="115" t="str">
        <f t="shared" si="52"/>
        <v/>
      </c>
      <c r="H1505" s="109"/>
      <c r="I1505" s="109"/>
      <c r="J1505" s="109"/>
      <c r="K1505" s="109"/>
      <c r="L1505" s="109"/>
      <c r="M1505" s="109"/>
      <c r="N1505" s="109"/>
      <c r="O1505" s="109"/>
    </row>
    <row r="1506" spans="3:15" ht="11.25" customHeight="1">
      <c r="C1506" s="94">
        <v>43769</v>
      </c>
      <c r="D1506" s="91">
        <v>48.92169532175064</v>
      </c>
      <c r="E1506" s="91">
        <v>44.550149357058011</v>
      </c>
      <c r="F1506" s="95">
        <f t="shared" si="51"/>
        <v>44.550149357058011</v>
      </c>
      <c r="G1506" s="115" t="str">
        <f t="shared" si="52"/>
        <v/>
      </c>
      <c r="H1506" s="109"/>
      <c r="I1506" s="109"/>
      <c r="J1506" s="109"/>
      <c r="K1506" s="109"/>
      <c r="L1506" s="109"/>
      <c r="M1506" s="109"/>
      <c r="N1506" s="109"/>
      <c r="O1506" s="109"/>
    </row>
    <row r="1507" spans="3:15" ht="11.25" customHeight="1">
      <c r="C1507" s="94">
        <v>43770</v>
      </c>
      <c r="D1507" s="91">
        <v>32.750995321750644</v>
      </c>
      <c r="E1507" s="91">
        <v>83.137557492553753</v>
      </c>
      <c r="F1507" s="95">
        <f t="shared" si="51"/>
        <v>32.750995321750644</v>
      </c>
      <c r="G1507" s="115" t="str">
        <f t="shared" si="52"/>
        <v/>
      </c>
      <c r="H1507" s="109"/>
      <c r="I1507" s="109"/>
      <c r="J1507" s="109"/>
      <c r="K1507" s="109"/>
      <c r="L1507" s="109"/>
      <c r="M1507" s="109"/>
      <c r="N1507" s="109"/>
      <c r="O1507" s="109"/>
    </row>
    <row r="1508" spans="3:15" ht="11.25" customHeight="1">
      <c r="C1508" s="94">
        <v>43771</v>
      </c>
      <c r="D1508" s="91">
        <v>33.413095321749708</v>
      </c>
      <c r="E1508" s="91">
        <v>83.137557492553753</v>
      </c>
      <c r="F1508" s="95">
        <f t="shared" si="51"/>
        <v>33.413095321749708</v>
      </c>
      <c r="G1508" s="115" t="str">
        <f t="shared" si="52"/>
        <v/>
      </c>
      <c r="H1508" s="109"/>
      <c r="I1508" s="109"/>
      <c r="J1508" s="109"/>
      <c r="K1508" s="109"/>
      <c r="L1508" s="109"/>
      <c r="M1508" s="109"/>
      <c r="N1508" s="109"/>
      <c r="O1508" s="109"/>
    </row>
    <row r="1509" spans="3:15" ht="11.25" customHeight="1">
      <c r="C1509" s="94">
        <v>43772</v>
      </c>
      <c r="D1509" s="91">
        <v>39.359695321751566</v>
      </c>
      <c r="E1509" s="91">
        <v>83.137557492553753</v>
      </c>
      <c r="F1509" s="95">
        <f t="shared" si="51"/>
        <v>39.359695321751566</v>
      </c>
      <c r="G1509" s="115" t="str">
        <f t="shared" si="52"/>
        <v/>
      </c>
      <c r="H1509" s="109"/>
      <c r="I1509" s="109"/>
      <c r="J1509" s="109"/>
      <c r="K1509" s="109"/>
      <c r="L1509" s="109"/>
      <c r="M1509" s="109"/>
      <c r="N1509" s="109"/>
      <c r="O1509" s="109"/>
    </row>
    <row r="1510" spans="3:15" ht="11.25" customHeight="1">
      <c r="C1510" s="94">
        <v>43773</v>
      </c>
      <c r="D1510" s="91">
        <v>49.605095321750639</v>
      </c>
      <c r="E1510" s="91">
        <v>83.137557492553753</v>
      </c>
      <c r="F1510" s="95">
        <f t="shared" si="51"/>
        <v>49.605095321750639</v>
      </c>
      <c r="G1510" s="115" t="str">
        <f t="shared" si="52"/>
        <v/>
      </c>
      <c r="H1510" s="109"/>
      <c r="I1510" s="109"/>
      <c r="J1510" s="109"/>
      <c r="K1510" s="109"/>
      <c r="L1510" s="109"/>
      <c r="M1510" s="109"/>
      <c r="N1510" s="109"/>
      <c r="O1510" s="109"/>
    </row>
    <row r="1511" spans="3:15" ht="11.25" customHeight="1">
      <c r="C1511" s="94">
        <v>43774</v>
      </c>
      <c r="D1511" s="91">
        <v>55.317295321749711</v>
      </c>
      <c r="E1511" s="91">
        <v>83.137557492553753</v>
      </c>
      <c r="F1511" s="95">
        <f t="shared" si="51"/>
        <v>55.317295321749711</v>
      </c>
      <c r="G1511" s="115" t="str">
        <f t="shared" si="52"/>
        <v/>
      </c>
      <c r="H1511" s="109"/>
      <c r="I1511" s="109"/>
      <c r="J1511" s="109"/>
      <c r="K1511" s="109"/>
      <c r="L1511" s="109"/>
      <c r="M1511" s="109"/>
      <c r="N1511" s="109"/>
      <c r="O1511" s="109"/>
    </row>
    <row r="1512" spans="3:15" ht="11.25" customHeight="1">
      <c r="C1512" s="94">
        <v>43775</v>
      </c>
      <c r="D1512" s="91">
        <v>96.69022090814002</v>
      </c>
      <c r="E1512" s="91">
        <v>83.137557492553753</v>
      </c>
      <c r="F1512" s="95">
        <f t="shared" si="51"/>
        <v>83.137557492553753</v>
      </c>
      <c r="G1512" s="115" t="str">
        <f t="shared" si="52"/>
        <v/>
      </c>
      <c r="H1512" s="109"/>
      <c r="I1512" s="109"/>
      <c r="J1512" s="109"/>
      <c r="K1512" s="109"/>
      <c r="L1512" s="109"/>
      <c r="M1512" s="109"/>
      <c r="N1512" s="109"/>
      <c r="O1512" s="109"/>
    </row>
    <row r="1513" spans="3:15" ht="11.25" customHeight="1">
      <c r="C1513" s="94">
        <v>43776</v>
      </c>
      <c r="D1513" s="91">
        <v>97.172820908139087</v>
      </c>
      <c r="E1513" s="91">
        <v>83.137557492553753</v>
      </c>
      <c r="F1513" s="95">
        <f t="shared" si="51"/>
        <v>83.137557492553753</v>
      </c>
      <c r="G1513" s="115" t="str">
        <f t="shared" si="52"/>
        <v/>
      </c>
      <c r="H1513" s="109"/>
      <c r="I1513" s="109"/>
      <c r="J1513" s="109"/>
      <c r="K1513" s="109"/>
      <c r="L1513" s="109"/>
      <c r="M1513" s="109"/>
      <c r="N1513" s="109"/>
      <c r="O1513" s="109"/>
    </row>
    <row r="1514" spans="3:15" ht="11.25" customHeight="1">
      <c r="C1514" s="94">
        <v>43777</v>
      </c>
      <c r="D1514" s="91">
        <v>99.457520908140026</v>
      </c>
      <c r="E1514" s="91">
        <v>83.137557492553753</v>
      </c>
      <c r="F1514" s="95">
        <f t="shared" si="51"/>
        <v>83.137557492553753</v>
      </c>
      <c r="G1514" s="115" t="str">
        <f t="shared" si="52"/>
        <v/>
      </c>
      <c r="H1514" s="109"/>
      <c r="I1514" s="109"/>
      <c r="J1514" s="109"/>
      <c r="K1514" s="109"/>
      <c r="L1514" s="109"/>
      <c r="M1514" s="109"/>
      <c r="N1514" s="109"/>
      <c r="O1514" s="109"/>
    </row>
    <row r="1515" spans="3:15" ht="11.25" customHeight="1">
      <c r="C1515" s="94">
        <v>43778</v>
      </c>
      <c r="D1515" s="91">
        <v>100.58242090814002</v>
      </c>
      <c r="E1515" s="91">
        <v>83.137557492553753</v>
      </c>
      <c r="F1515" s="95">
        <f t="shared" ref="F1515:F1567" si="53">IF(D1515&gt;E1515,E1515,D1515)</f>
        <v>83.137557492553753</v>
      </c>
      <c r="G1515" s="115" t="str">
        <f t="shared" ref="G1515:G1566" si="54">IF(C1515=DATE(YEAR(C1515),12,31),600,"")</f>
        <v/>
      </c>
      <c r="H1515" s="109"/>
      <c r="I1515" s="109"/>
      <c r="J1515" s="109"/>
      <c r="K1515" s="109"/>
      <c r="L1515" s="109"/>
      <c r="M1515" s="109"/>
      <c r="N1515" s="109"/>
      <c r="O1515" s="109"/>
    </row>
    <row r="1516" spans="3:15" ht="11.25" customHeight="1">
      <c r="C1516" s="94">
        <v>43779</v>
      </c>
      <c r="D1516" s="91">
        <v>100.16012090814002</v>
      </c>
      <c r="E1516" s="91">
        <v>83.137557492553753</v>
      </c>
      <c r="F1516" s="95">
        <f t="shared" si="53"/>
        <v>83.137557492553753</v>
      </c>
      <c r="G1516" s="115" t="str">
        <f t="shared" si="54"/>
        <v/>
      </c>
      <c r="H1516" s="109"/>
      <c r="I1516" s="109"/>
      <c r="J1516" s="109"/>
      <c r="K1516" s="109"/>
      <c r="L1516" s="109"/>
      <c r="M1516" s="109"/>
      <c r="N1516" s="109"/>
      <c r="O1516" s="109"/>
    </row>
    <row r="1517" spans="3:15" ht="11.25" customHeight="1">
      <c r="C1517" s="94">
        <v>43780</v>
      </c>
      <c r="D1517" s="91">
        <v>103.75672090813909</v>
      </c>
      <c r="E1517" s="91">
        <v>83.137557492553753</v>
      </c>
      <c r="F1517" s="95">
        <f t="shared" si="53"/>
        <v>83.137557492553753</v>
      </c>
      <c r="G1517" s="115" t="str">
        <f t="shared" si="54"/>
        <v/>
      </c>
      <c r="H1517" s="109"/>
      <c r="I1517" s="109"/>
      <c r="J1517" s="109"/>
      <c r="K1517" s="109"/>
      <c r="L1517" s="109"/>
      <c r="M1517" s="109"/>
      <c r="N1517" s="109"/>
      <c r="O1517" s="109"/>
    </row>
    <row r="1518" spans="3:15" ht="11.25" customHeight="1">
      <c r="C1518" s="94">
        <v>43781</v>
      </c>
      <c r="D1518" s="91">
        <v>108.05162090814095</v>
      </c>
      <c r="E1518" s="91">
        <v>83.137557492553753</v>
      </c>
      <c r="F1518" s="95">
        <f t="shared" si="53"/>
        <v>83.137557492553753</v>
      </c>
      <c r="G1518" s="115" t="str">
        <f t="shared" si="54"/>
        <v/>
      </c>
      <c r="H1518" s="109"/>
      <c r="I1518" s="109"/>
      <c r="J1518" s="109"/>
      <c r="K1518" s="109"/>
      <c r="L1518" s="109"/>
      <c r="M1518" s="109"/>
      <c r="N1518" s="109"/>
      <c r="O1518" s="109"/>
    </row>
    <row r="1519" spans="3:15" ht="11.25" customHeight="1">
      <c r="C1519" s="94">
        <v>43782</v>
      </c>
      <c r="D1519" s="91">
        <v>169.53390638546196</v>
      </c>
      <c r="E1519" s="91">
        <v>83.137557492553753</v>
      </c>
      <c r="F1519" s="95">
        <f t="shared" si="53"/>
        <v>83.137557492553753</v>
      </c>
      <c r="G1519" s="115" t="str">
        <f t="shared" si="54"/>
        <v/>
      </c>
      <c r="H1519" s="109"/>
      <c r="I1519" s="109"/>
      <c r="J1519" s="109"/>
      <c r="K1519" s="109"/>
      <c r="L1519" s="109"/>
      <c r="M1519" s="109"/>
      <c r="N1519" s="109"/>
      <c r="O1519" s="109"/>
    </row>
    <row r="1520" spans="3:15" ht="11.25" customHeight="1">
      <c r="C1520" s="94">
        <v>43783</v>
      </c>
      <c r="D1520" s="91">
        <v>179.08830638546013</v>
      </c>
      <c r="E1520" s="91">
        <v>83.137557492553753</v>
      </c>
      <c r="F1520" s="95">
        <f t="shared" si="53"/>
        <v>83.137557492553753</v>
      </c>
      <c r="G1520" s="115" t="str">
        <f t="shared" si="54"/>
        <v/>
      </c>
      <c r="H1520" s="109"/>
      <c r="I1520" s="109"/>
      <c r="J1520" s="109"/>
      <c r="K1520" s="109"/>
      <c r="L1520" s="109"/>
      <c r="M1520" s="109"/>
      <c r="N1520" s="109"/>
      <c r="O1520" s="109"/>
    </row>
    <row r="1521" spans="2:15" ht="11.25" customHeight="1">
      <c r="B1521" s="54" t="s">
        <v>27</v>
      </c>
      <c r="C1521" s="94">
        <v>43784</v>
      </c>
      <c r="D1521" s="91">
        <v>175.86230638546013</v>
      </c>
      <c r="E1521" s="91">
        <v>83.137557492553753</v>
      </c>
      <c r="F1521" s="95">
        <f t="shared" si="53"/>
        <v>83.137557492553753</v>
      </c>
      <c r="G1521" s="115" t="str">
        <f t="shared" si="54"/>
        <v/>
      </c>
      <c r="H1521" s="109"/>
      <c r="I1521" s="109"/>
      <c r="J1521" s="109"/>
      <c r="K1521" s="109"/>
      <c r="L1521" s="109"/>
      <c r="M1521" s="109"/>
      <c r="N1521" s="109"/>
      <c r="O1521" s="109"/>
    </row>
    <row r="1522" spans="2:15" ht="11.25" customHeight="1">
      <c r="C1522" s="94">
        <v>43785</v>
      </c>
      <c r="D1522" s="91">
        <v>172.47260638546197</v>
      </c>
      <c r="E1522" s="91">
        <v>83.137557492553753</v>
      </c>
      <c r="F1522" s="95">
        <f t="shared" si="53"/>
        <v>83.137557492553753</v>
      </c>
      <c r="G1522" s="115" t="str">
        <f t="shared" si="54"/>
        <v/>
      </c>
      <c r="H1522" s="109"/>
      <c r="I1522" s="109"/>
      <c r="J1522" s="109"/>
      <c r="K1522" s="109"/>
      <c r="L1522" s="109"/>
      <c r="M1522" s="109"/>
      <c r="N1522" s="109"/>
      <c r="O1522" s="109"/>
    </row>
    <row r="1523" spans="2:15" ht="11.25" customHeight="1">
      <c r="C1523" s="94">
        <v>43786</v>
      </c>
      <c r="D1523" s="91">
        <v>168.68210638546012</v>
      </c>
      <c r="E1523" s="91">
        <v>83.137557492553753</v>
      </c>
      <c r="F1523" s="95">
        <f t="shared" si="53"/>
        <v>83.137557492553753</v>
      </c>
      <c r="G1523" s="115" t="str">
        <f t="shared" si="54"/>
        <v/>
      </c>
      <c r="H1523" s="109"/>
      <c r="I1523" s="109"/>
      <c r="J1523" s="109"/>
      <c r="K1523" s="109"/>
      <c r="L1523" s="109"/>
      <c r="M1523" s="109"/>
      <c r="N1523" s="109"/>
      <c r="O1523" s="109"/>
    </row>
    <row r="1524" spans="2:15" ht="11.25" customHeight="1">
      <c r="C1524" s="94">
        <v>43787</v>
      </c>
      <c r="D1524" s="91">
        <v>177.03180638546107</v>
      </c>
      <c r="E1524" s="91">
        <v>83.137557492553753</v>
      </c>
      <c r="F1524" s="95">
        <f t="shared" si="53"/>
        <v>83.137557492553753</v>
      </c>
      <c r="G1524" s="115" t="str">
        <f t="shared" si="54"/>
        <v/>
      </c>
      <c r="H1524" s="109"/>
      <c r="I1524" s="109"/>
      <c r="J1524" s="109"/>
      <c r="K1524" s="109"/>
      <c r="L1524" s="109"/>
      <c r="M1524" s="109"/>
      <c r="N1524" s="109"/>
      <c r="O1524" s="109"/>
    </row>
    <row r="1525" spans="2:15" ht="11.25" customHeight="1">
      <c r="C1525" s="94">
        <v>43788</v>
      </c>
      <c r="D1525" s="91">
        <v>191.38050638546011</v>
      </c>
      <c r="E1525" s="91">
        <v>83.137557492553753</v>
      </c>
      <c r="F1525" s="95">
        <f t="shared" si="53"/>
        <v>83.137557492553753</v>
      </c>
      <c r="G1525" s="115" t="str">
        <f t="shared" si="54"/>
        <v/>
      </c>
      <c r="H1525" s="109"/>
      <c r="I1525" s="109"/>
      <c r="J1525" s="109"/>
      <c r="K1525" s="109"/>
      <c r="L1525" s="109"/>
      <c r="M1525" s="109"/>
      <c r="N1525" s="109"/>
      <c r="O1525" s="109"/>
    </row>
    <row r="1526" spans="2:15" ht="11.25" customHeight="1">
      <c r="C1526" s="94">
        <v>43789</v>
      </c>
      <c r="D1526" s="91">
        <v>165.7317124804627</v>
      </c>
      <c r="E1526" s="91">
        <v>83.137557492553753</v>
      </c>
      <c r="F1526" s="95">
        <f t="shared" si="53"/>
        <v>83.137557492553753</v>
      </c>
      <c r="G1526" s="115" t="str">
        <f t="shared" si="54"/>
        <v/>
      </c>
      <c r="H1526" s="109"/>
      <c r="I1526" s="109"/>
      <c r="J1526" s="109"/>
      <c r="K1526" s="109"/>
      <c r="L1526" s="109"/>
      <c r="M1526" s="109"/>
      <c r="N1526" s="109"/>
      <c r="O1526" s="109"/>
    </row>
    <row r="1527" spans="2:15" ht="11.25" customHeight="1">
      <c r="C1527" s="94">
        <v>43790</v>
      </c>
      <c r="D1527" s="91">
        <v>164.64921248046363</v>
      </c>
      <c r="E1527" s="91">
        <v>83.137557492553753</v>
      </c>
      <c r="F1527" s="95">
        <f t="shared" si="53"/>
        <v>83.137557492553753</v>
      </c>
      <c r="G1527" s="115" t="str">
        <f t="shared" si="54"/>
        <v/>
      </c>
      <c r="H1527" s="109"/>
      <c r="I1527" s="109"/>
      <c r="J1527" s="109"/>
      <c r="K1527" s="109"/>
      <c r="L1527" s="109"/>
      <c r="M1527" s="109"/>
      <c r="N1527" s="109"/>
      <c r="O1527" s="109"/>
    </row>
    <row r="1528" spans="2:15" ht="11.25" customHeight="1">
      <c r="C1528" s="94">
        <v>43791</v>
      </c>
      <c r="D1528" s="91">
        <v>142.72911248046458</v>
      </c>
      <c r="E1528" s="91">
        <v>83.137557492553753</v>
      </c>
      <c r="F1528" s="95">
        <f t="shared" si="53"/>
        <v>83.137557492553753</v>
      </c>
      <c r="G1528" s="115" t="str">
        <f t="shared" si="54"/>
        <v/>
      </c>
      <c r="H1528" s="109"/>
      <c r="I1528" s="109"/>
      <c r="J1528" s="109"/>
      <c r="K1528" s="109"/>
      <c r="L1528" s="109"/>
      <c r="M1528" s="109"/>
      <c r="N1528" s="109"/>
      <c r="O1528" s="109"/>
    </row>
    <row r="1529" spans="2:15" ht="11.25" customHeight="1">
      <c r="C1529" s="94">
        <v>43792</v>
      </c>
      <c r="D1529" s="91">
        <v>149.97001248046365</v>
      </c>
      <c r="E1529" s="91">
        <v>83.137557492553753</v>
      </c>
      <c r="F1529" s="95">
        <f t="shared" si="53"/>
        <v>83.137557492553753</v>
      </c>
      <c r="G1529" s="115" t="str">
        <f t="shared" si="54"/>
        <v/>
      </c>
      <c r="H1529" s="109"/>
      <c r="I1529" s="109"/>
      <c r="J1529" s="109"/>
      <c r="K1529" s="109"/>
      <c r="L1529" s="109"/>
      <c r="M1529" s="109"/>
      <c r="N1529" s="109"/>
      <c r="O1529" s="109"/>
    </row>
    <row r="1530" spans="2:15" ht="11.25" customHeight="1">
      <c r="C1530" s="94">
        <v>43793</v>
      </c>
      <c r="D1530" s="91">
        <v>152.80211248046365</v>
      </c>
      <c r="E1530" s="91">
        <v>83.137557492553753</v>
      </c>
      <c r="F1530" s="95">
        <f t="shared" si="53"/>
        <v>83.137557492553753</v>
      </c>
      <c r="G1530" s="115" t="str">
        <f t="shared" si="54"/>
        <v/>
      </c>
      <c r="H1530" s="109"/>
      <c r="I1530" s="109"/>
      <c r="J1530" s="109"/>
      <c r="K1530" s="109"/>
      <c r="L1530" s="109"/>
      <c r="M1530" s="109"/>
      <c r="N1530" s="109"/>
      <c r="O1530" s="109"/>
    </row>
    <row r="1531" spans="2:15" ht="11.25" customHeight="1">
      <c r="C1531" s="94">
        <v>43794</v>
      </c>
      <c r="D1531" s="91">
        <v>160.75901248046367</v>
      </c>
      <c r="E1531" s="91">
        <v>83.137557492553753</v>
      </c>
      <c r="F1531" s="95">
        <f t="shared" si="53"/>
        <v>83.137557492553753</v>
      </c>
      <c r="G1531" s="115" t="str">
        <f t="shared" si="54"/>
        <v/>
      </c>
      <c r="H1531" s="109"/>
      <c r="I1531" s="109"/>
      <c r="J1531" s="109"/>
      <c r="K1531" s="109"/>
      <c r="L1531" s="109"/>
      <c r="M1531" s="109"/>
      <c r="N1531" s="109"/>
      <c r="O1531" s="109"/>
    </row>
    <row r="1532" spans="2:15" ht="11.25" customHeight="1">
      <c r="C1532" s="94">
        <v>43795</v>
      </c>
      <c r="D1532" s="91">
        <v>155.05231248046178</v>
      </c>
      <c r="E1532" s="91">
        <v>83.137557492553753</v>
      </c>
      <c r="F1532" s="95">
        <f t="shared" si="53"/>
        <v>83.137557492553753</v>
      </c>
      <c r="G1532" s="115" t="str">
        <f t="shared" si="54"/>
        <v/>
      </c>
      <c r="H1532" s="109"/>
      <c r="I1532" s="109"/>
      <c r="J1532" s="109"/>
      <c r="K1532" s="109"/>
      <c r="L1532" s="109"/>
      <c r="M1532" s="109"/>
      <c r="N1532" s="109"/>
      <c r="O1532" s="109"/>
    </row>
    <row r="1533" spans="2:15" ht="11.25" customHeight="1">
      <c r="C1533" s="94">
        <v>43796</v>
      </c>
      <c r="D1533" s="91">
        <v>208.97216638452076</v>
      </c>
      <c r="E1533" s="91">
        <v>83.137557492553753</v>
      </c>
      <c r="F1533" s="95">
        <f t="shared" si="53"/>
        <v>83.137557492553753</v>
      </c>
      <c r="G1533" s="115" t="str">
        <f t="shared" si="54"/>
        <v/>
      </c>
      <c r="H1533" s="109"/>
      <c r="I1533" s="109"/>
      <c r="J1533" s="109"/>
      <c r="K1533" s="109"/>
      <c r="L1533" s="109"/>
      <c r="M1533" s="109"/>
      <c r="N1533" s="109"/>
      <c r="O1533" s="109"/>
    </row>
    <row r="1534" spans="2:15" ht="11.25" customHeight="1">
      <c r="C1534" s="94">
        <v>43797</v>
      </c>
      <c r="D1534" s="91">
        <v>218.74646638451983</v>
      </c>
      <c r="E1534" s="91">
        <v>83.137557492553753</v>
      </c>
      <c r="F1534" s="95">
        <f t="shared" si="53"/>
        <v>83.137557492553753</v>
      </c>
      <c r="G1534" s="115" t="str">
        <f t="shared" si="54"/>
        <v/>
      </c>
      <c r="H1534" s="109"/>
      <c r="I1534" s="109"/>
      <c r="J1534" s="109"/>
      <c r="K1534" s="109"/>
      <c r="L1534" s="109"/>
      <c r="M1534" s="109"/>
      <c r="N1534" s="109"/>
      <c r="O1534" s="109"/>
    </row>
    <row r="1535" spans="2:15" ht="11.25" customHeight="1">
      <c r="C1535" s="94">
        <v>43798</v>
      </c>
      <c r="D1535" s="91">
        <v>228.64096638451983</v>
      </c>
      <c r="E1535" s="91">
        <v>83.137557492553753</v>
      </c>
      <c r="F1535" s="95">
        <f t="shared" si="53"/>
        <v>83.137557492553753</v>
      </c>
      <c r="G1535" s="115" t="str">
        <f t="shared" si="54"/>
        <v/>
      </c>
      <c r="H1535" s="109"/>
      <c r="I1535" s="109"/>
      <c r="J1535" s="109"/>
      <c r="K1535" s="109"/>
      <c r="L1535" s="109"/>
      <c r="M1535" s="109"/>
      <c r="N1535" s="109"/>
      <c r="O1535" s="109"/>
    </row>
    <row r="1536" spans="2:15" ht="11.25" customHeight="1">
      <c r="C1536" s="94">
        <v>43799</v>
      </c>
      <c r="D1536" s="91">
        <v>214.75856638452075</v>
      </c>
      <c r="E1536" s="91">
        <v>83.137557492553753</v>
      </c>
      <c r="F1536" s="95">
        <f t="shared" si="53"/>
        <v>83.137557492553753</v>
      </c>
      <c r="G1536" s="115" t="str">
        <f t="shared" si="54"/>
        <v/>
      </c>
      <c r="H1536" s="109"/>
      <c r="I1536" s="109"/>
      <c r="J1536" s="109"/>
      <c r="K1536" s="109"/>
      <c r="L1536" s="109"/>
      <c r="M1536" s="109"/>
      <c r="N1536" s="109"/>
      <c r="O1536" s="109"/>
    </row>
    <row r="1537" spans="2:15" ht="11.25" customHeight="1">
      <c r="C1537" s="94">
        <v>43800</v>
      </c>
      <c r="D1537" s="91">
        <v>220.02446638451889</v>
      </c>
      <c r="E1537" s="91">
        <v>104.08859355090497</v>
      </c>
      <c r="F1537" s="95">
        <f t="shared" si="53"/>
        <v>104.08859355090497</v>
      </c>
      <c r="G1537" s="115" t="str">
        <f t="shared" si="54"/>
        <v/>
      </c>
      <c r="H1537" s="109"/>
      <c r="I1537" s="109"/>
      <c r="J1537" s="109"/>
      <c r="K1537" s="109"/>
      <c r="L1537" s="109"/>
      <c r="M1537" s="109"/>
      <c r="N1537" s="109"/>
      <c r="O1537" s="109"/>
    </row>
    <row r="1538" spans="2:15" ht="11.25" customHeight="1">
      <c r="C1538" s="94">
        <v>43801</v>
      </c>
      <c r="D1538" s="91">
        <v>220.93696638452076</v>
      </c>
      <c r="E1538" s="91">
        <v>104.08859355090497</v>
      </c>
      <c r="F1538" s="95">
        <f t="shared" si="53"/>
        <v>104.08859355090497</v>
      </c>
      <c r="G1538" s="115" t="str">
        <f t="shared" si="54"/>
        <v/>
      </c>
      <c r="H1538" s="109"/>
      <c r="I1538" s="109"/>
      <c r="J1538" s="109"/>
      <c r="K1538" s="109"/>
      <c r="L1538" s="109"/>
      <c r="M1538" s="109"/>
      <c r="N1538" s="109"/>
      <c r="O1538" s="109"/>
    </row>
    <row r="1539" spans="2:15" ht="11.25" customHeight="1">
      <c r="C1539" s="94">
        <v>43802</v>
      </c>
      <c r="D1539" s="91">
        <v>238.31986638452074</v>
      </c>
      <c r="E1539" s="91">
        <v>104.08859355090497</v>
      </c>
      <c r="F1539" s="95">
        <f t="shared" si="53"/>
        <v>104.08859355090497</v>
      </c>
      <c r="G1539" s="115" t="str">
        <f t="shared" si="54"/>
        <v/>
      </c>
      <c r="H1539" s="109"/>
      <c r="I1539" s="109"/>
      <c r="J1539" s="109"/>
      <c r="K1539" s="109"/>
      <c r="L1539" s="109"/>
      <c r="M1539" s="109"/>
      <c r="N1539" s="109"/>
      <c r="O1539" s="109"/>
    </row>
    <row r="1540" spans="2:15" ht="11.25" customHeight="1">
      <c r="C1540" s="94">
        <v>43803</v>
      </c>
      <c r="D1540" s="91">
        <v>156.94177797175308</v>
      </c>
      <c r="E1540" s="91">
        <v>104.08859355090497</v>
      </c>
      <c r="F1540" s="95">
        <f t="shared" si="53"/>
        <v>104.08859355090497</v>
      </c>
      <c r="G1540" s="115" t="str">
        <f t="shared" si="54"/>
        <v/>
      </c>
      <c r="H1540" s="109"/>
      <c r="I1540" s="109"/>
      <c r="J1540" s="109"/>
      <c r="K1540" s="109"/>
      <c r="L1540" s="109"/>
      <c r="M1540" s="109"/>
      <c r="N1540" s="109"/>
      <c r="O1540" s="109"/>
    </row>
    <row r="1541" spans="2:15" ht="11.25" customHeight="1">
      <c r="C1541" s="94">
        <v>43804</v>
      </c>
      <c r="D1541" s="91">
        <v>156.35437797175402</v>
      </c>
      <c r="E1541" s="91">
        <v>104.08859355090497</v>
      </c>
      <c r="F1541" s="95">
        <f t="shared" si="53"/>
        <v>104.08859355090497</v>
      </c>
      <c r="G1541" s="115" t="str">
        <f t="shared" si="54"/>
        <v/>
      </c>
      <c r="H1541" s="109"/>
      <c r="I1541" s="109"/>
      <c r="J1541" s="109"/>
      <c r="K1541" s="109"/>
      <c r="L1541" s="109"/>
      <c r="M1541" s="109"/>
      <c r="N1541" s="109"/>
      <c r="O1541" s="109"/>
    </row>
    <row r="1542" spans="2:15" ht="11.25" customHeight="1">
      <c r="C1542" s="94">
        <v>43805</v>
      </c>
      <c r="D1542" s="91">
        <v>145.71837797175311</v>
      </c>
      <c r="E1542" s="91">
        <v>104.08859355090497</v>
      </c>
      <c r="F1542" s="95">
        <f t="shared" si="53"/>
        <v>104.08859355090497</v>
      </c>
      <c r="G1542" s="115" t="str">
        <f t="shared" si="54"/>
        <v/>
      </c>
      <c r="H1542" s="109"/>
      <c r="I1542" s="109"/>
      <c r="J1542" s="109"/>
      <c r="K1542" s="109"/>
      <c r="L1542" s="109"/>
      <c r="M1542" s="109"/>
      <c r="N1542" s="109"/>
      <c r="O1542" s="109"/>
    </row>
    <row r="1543" spans="2:15" ht="11.25" customHeight="1">
      <c r="C1543" s="94">
        <v>43806</v>
      </c>
      <c r="D1543" s="91">
        <v>138.4799779717531</v>
      </c>
      <c r="E1543" s="91">
        <v>104.08859355090497</v>
      </c>
      <c r="F1543" s="95">
        <f t="shared" si="53"/>
        <v>104.08859355090497</v>
      </c>
      <c r="G1543" s="115" t="str">
        <f t="shared" si="54"/>
        <v/>
      </c>
      <c r="H1543" s="109"/>
      <c r="I1543" s="109"/>
      <c r="J1543" s="109"/>
      <c r="K1543" s="109"/>
      <c r="L1543" s="109"/>
      <c r="M1543" s="109"/>
      <c r="N1543" s="109"/>
      <c r="O1543" s="109"/>
    </row>
    <row r="1544" spans="2:15" ht="11.25" customHeight="1">
      <c r="C1544" s="94">
        <v>43807</v>
      </c>
      <c r="D1544" s="91">
        <v>123.6798779717531</v>
      </c>
      <c r="E1544" s="91">
        <v>104.08859355090497</v>
      </c>
      <c r="F1544" s="95">
        <f t="shared" si="53"/>
        <v>104.08859355090497</v>
      </c>
      <c r="G1544" s="115" t="str">
        <f t="shared" si="54"/>
        <v/>
      </c>
      <c r="H1544" s="109"/>
      <c r="I1544" s="109"/>
      <c r="J1544" s="109"/>
      <c r="K1544" s="109"/>
      <c r="L1544" s="109"/>
      <c r="M1544" s="109"/>
      <c r="N1544" s="109"/>
      <c r="O1544" s="109"/>
    </row>
    <row r="1545" spans="2:15" ht="11.25" customHeight="1">
      <c r="C1545" s="94">
        <v>43808</v>
      </c>
      <c r="D1545" s="91">
        <v>121.28207797175217</v>
      </c>
      <c r="E1545" s="91">
        <v>104.08859355090497</v>
      </c>
      <c r="F1545" s="95">
        <f t="shared" si="53"/>
        <v>104.08859355090497</v>
      </c>
      <c r="G1545" s="115" t="str">
        <f t="shared" si="54"/>
        <v/>
      </c>
      <c r="H1545" s="109"/>
      <c r="I1545" s="109"/>
      <c r="J1545" s="109"/>
      <c r="K1545" s="109"/>
      <c r="L1545" s="109"/>
      <c r="M1545" s="109"/>
      <c r="N1545" s="109"/>
      <c r="O1545" s="109"/>
    </row>
    <row r="1546" spans="2:15" ht="11.25" customHeight="1">
      <c r="C1546" s="94">
        <v>43809</v>
      </c>
      <c r="D1546" s="91">
        <v>130.3171779717531</v>
      </c>
      <c r="E1546" s="91">
        <v>104.08859355090497</v>
      </c>
      <c r="F1546" s="95">
        <f t="shared" si="53"/>
        <v>104.08859355090497</v>
      </c>
      <c r="G1546" s="115" t="str">
        <f t="shared" si="54"/>
        <v/>
      </c>
      <c r="H1546" s="109"/>
      <c r="I1546" s="109"/>
      <c r="J1546" s="109"/>
      <c r="K1546" s="109"/>
      <c r="L1546" s="109"/>
      <c r="M1546" s="109"/>
      <c r="N1546" s="109"/>
      <c r="O1546" s="109"/>
    </row>
    <row r="1547" spans="2:15" ht="11.25" customHeight="1">
      <c r="C1547" s="94">
        <v>43810</v>
      </c>
      <c r="D1547" s="91">
        <v>138.70278654671944</v>
      </c>
      <c r="E1547" s="91">
        <v>104.08859355090497</v>
      </c>
      <c r="F1547" s="95">
        <f t="shared" si="53"/>
        <v>104.08859355090497</v>
      </c>
      <c r="G1547" s="115" t="str">
        <f t="shared" si="54"/>
        <v/>
      </c>
      <c r="H1547" s="109"/>
      <c r="I1547" s="109"/>
      <c r="J1547" s="109"/>
      <c r="K1547" s="109"/>
      <c r="L1547" s="109"/>
      <c r="M1547" s="109"/>
      <c r="N1547" s="109"/>
      <c r="O1547" s="109"/>
    </row>
    <row r="1548" spans="2:15" ht="11.25" customHeight="1">
      <c r="C1548" s="94">
        <v>43811</v>
      </c>
      <c r="D1548" s="91">
        <v>127.68308654672039</v>
      </c>
      <c r="E1548" s="91">
        <v>104.08859355090497</v>
      </c>
      <c r="F1548" s="95">
        <f t="shared" si="53"/>
        <v>104.08859355090497</v>
      </c>
      <c r="G1548" s="115" t="str">
        <f t="shared" si="54"/>
        <v/>
      </c>
      <c r="H1548" s="109"/>
      <c r="I1548" s="109"/>
      <c r="J1548" s="109"/>
      <c r="K1548" s="109"/>
      <c r="L1548" s="109"/>
      <c r="M1548" s="109"/>
      <c r="N1548" s="109"/>
      <c r="O1548" s="109"/>
    </row>
    <row r="1549" spans="2:15" ht="11.25" customHeight="1">
      <c r="C1549" s="94">
        <v>43812</v>
      </c>
      <c r="D1549" s="91">
        <v>135.46618654671852</v>
      </c>
      <c r="E1549" s="91">
        <v>104.08859355090497</v>
      </c>
      <c r="F1549" s="95">
        <f t="shared" si="53"/>
        <v>104.08859355090497</v>
      </c>
      <c r="G1549" s="115" t="str">
        <f t="shared" si="54"/>
        <v/>
      </c>
      <c r="H1549" s="109"/>
      <c r="I1549" s="109"/>
      <c r="J1549" s="109"/>
      <c r="K1549" s="109"/>
      <c r="L1549" s="109"/>
      <c r="M1549" s="109"/>
      <c r="N1549" s="109"/>
      <c r="O1549" s="109"/>
    </row>
    <row r="1550" spans="2:15" ht="11.25" customHeight="1">
      <c r="C1550" s="94">
        <v>43813</v>
      </c>
      <c r="D1550" s="91">
        <v>142.37948654671945</v>
      </c>
      <c r="E1550" s="91">
        <v>104.08859355090497</v>
      </c>
      <c r="F1550" s="95">
        <f t="shared" si="53"/>
        <v>104.08859355090497</v>
      </c>
      <c r="G1550" s="115" t="str">
        <f t="shared" si="54"/>
        <v/>
      </c>
      <c r="H1550" s="109"/>
      <c r="I1550" s="109"/>
      <c r="J1550" s="109"/>
      <c r="K1550" s="109"/>
      <c r="L1550" s="109"/>
      <c r="M1550" s="109"/>
      <c r="N1550" s="109"/>
      <c r="O1550" s="109"/>
    </row>
    <row r="1551" spans="2:15" ht="11.25" customHeight="1">
      <c r="B1551" s="54" t="s">
        <v>28</v>
      </c>
      <c r="C1551" s="94">
        <v>43814</v>
      </c>
      <c r="D1551" s="91">
        <v>136.77508654672039</v>
      </c>
      <c r="E1551" s="91">
        <v>104.08859355090497</v>
      </c>
      <c r="F1551" s="95">
        <f t="shared" si="53"/>
        <v>104.08859355090497</v>
      </c>
      <c r="G1551" s="115" t="str">
        <f t="shared" si="54"/>
        <v/>
      </c>
      <c r="H1551" s="109"/>
      <c r="I1551" s="109"/>
      <c r="J1551" s="109"/>
      <c r="K1551" s="109"/>
      <c r="L1551" s="109"/>
      <c r="M1551" s="109"/>
      <c r="N1551" s="109"/>
      <c r="O1551" s="109"/>
    </row>
    <row r="1552" spans="2:15" ht="11.25" customHeight="1">
      <c r="C1552" s="94">
        <v>43815</v>
      </c>
      <c r="D1552" s="91">
        <v>157.64818654672038</v>
      </c>
      <c r="E1552" s="91">
        <v>104.08859355090497</v>
      </c>
      <c r="F1552" s="95">
        <f t="shared" si="53"/>
        <v>104.08859355090497</v>
      </c>
      <c r="G1552" s="115" t="str">
        <f t="shared" si="54"/>
        <v/>
      </c>
      <c r="H1552" s="109"/>
      <c r="I1552" s="109"/>
      <c r="J1552" s="109"/>
      <c r="K1552" s="109"/>
      <c r="L1552" s="109"/>
      <c r="M1552" s="109"/>
      <c r="N1552" s="109"/>
      <c r="O1552" s="109"/>
    </row>
    <row r="1553" spans="1:15" ht="11.25" customHeight="1">
      <c r="C1553" s="94">
        <v>43816</v>
      </c>
      <c r="D1553" s="91">
        <v>173.63738654671945</v>
      </c>
      <c r="E1553" s="91">
        <v>104.08859355090497</v>
      </c>
      <c r="F1553" s="95">
        <f t="shared" si="53"/>
        <v>104.08859355090497</v>
      </c>
      <c r="G1553" s="115" t="str">
        <f t="shared" si="54"/>
        <v/>
      </c>
      <c r="H1553" s="109"/>
      <c r="I1553" s="109"/>
      <c r="J1553" s="109"/>
      <c r="K1553" s="109"/>
      <c r="L1553" s="109"/>
      <c r="M1553" s="109"/>
      <c r="N1553" s="109"/>
      <c r="O1553" s="109"/>
    </row>
    <row r="1554" spans="1:15" ht="11.25" customHeight="1">
      <c r="C1554" s="94">
        <v>43817</v>
      </c>
      <c r="D1554" s="91">
        <v>334.36363688784093</v>
      </c>
      <c r="E1554" s="91">
        <v>104.08859355090497</v>
      </c>
      <c r="F1554" s="95">
        <f t="shared" si="53"/>
        <v>104.08859355090497</v>
      </c>
      <c r="G1554" s="115" t="str">
        <f t="shared" si="54"/>
        <v/>
      </c>
      <c r="H1554" s="109"/>
      <c r="I1554" s="109"/>
      <c r="J1554" s="109"/>
      <c r="K1554" s="109"/>
      <c r="L1554" s="109"/>
      <c r="M1554" s="109"/>
      <c r="N1554" s="109"/>
      <c r="O1554" s="109"/>
    </row>
    <row r="1555" spans="1:15" ht="11.25" customHeight="1">
      <c r="C1555" s="94">
        <v>43818</v>
      </c>
      <c r="D1555" s="91">
        <v>332.79693688784465</v>
      </c>
      <c r="E1555" s="91">
        <v>104.08859355090497</v>
      </c>
      <c r="F1555" s="95">
        <f t="shared" si="53"/>
        <v>104.08859355090497</v>
      </c>
      <c r="G1555" s="115" t="str">
        <f t="shared" si="54"/>
        <v/>
      </c>
      <c r="H1555" s="109"/>
      <c r="I1555" s="109"/>
      <c r="J1555" s="109"/>
      <c r="K1555" s="109"/>
      <c r="L1555" s="109"/>
      <c r="M1555" s="109"/>
      <c r="N1555" s="109"/>
      <c r="O1555" s="109"/>
    </row>
    <row r="1556" spans="1:15" ht="11.25" customHeight="1">
      <c r="C1556" s="94">
        <v>43819</v>
      </c>
      <c r="D1556" s="91">
        <v>354.77393688784275</v>
      </c>
      <c r="E1556" s="91">
        <v>104.08859355090497</v>
      </c>
      <c r="F1556" s="95">
        <f t="shared" si="53"/>
        <v>104.08859355090497</v>
      </c>
      <c r="G1556" s="115" t="str">
        <f t="shared" si="54"/>
        <v/>
      </c>
      <c r="H1556" s="109"/>
      <c r="I1556" s="109"/>
      <c r="J1556" s="109"/>
      <c r="K1556" s="109"/>
      <c r="L1556" s="109"/>
      <c r="M1556" s="109"/>
      <c r="N1556" s="109"/>
      <c r="O1556" s="109"/>
    </row>
    <row r="1557" spans="1:15" ht="11.25" customHeight="1">
      <c r="C1557" s="94">
        <v>43820</v>
      </c>
      <c r="D1557" s="91">
        <v>354.52443688784462</v>
      </c>
      <c r="E1557" s="91">
        <v>104.08859355090497</v>
      </c>
      <c r="F1557" s="95">
        <f t="shared" si="53"/>
        <v>104.08859355090497</v>
      </c>
      <c r="G1557" s="115" t="str">
        <f t="shared" si="54"/>
        <v/>
      </c>
      <c r="H1557" s="109"/>
      <c r="I1557" s="109"/>
      <c r="J1557" s="109"/>
      <c r="K1557" s="109"/>
      <c r="L1557" s="109"/>
      <c r="M1557" s="109"/>
      <c r="N1557" s="109"/>
      <c r="O1557" s="109"/>
    </row>
    <row r="1558" spans="1:15" ht="11.25" customHeight="1">
      <c r="C1558" s="94">
        <v>43821</v>
      </c>
      <c r="D1558" s="91">
        <v>343.64063688784279</v>
      </c>
      <c r="E1558" s="91">
        <v>104.08859355090497</v>
      </c>
      <c r="F1558" s="95">
        <f t="shared" si="53"/>
        <v>104.08859355090497</v>
      </c>
      <c r="G1558" s="115" t="str">
        <f t="shared" si="54"/>
        <v/>
      </c>
      <c r="H1558" s="109"/>
      <c r="I1558" s="109"/>
      <c r="J1558" s="109"/>
      <c r="K1558" s="109"/>
      <c r="L1558" s="109"/>
      <c r="M1558" s="109"/>
      <c r="N1558" s="109"/>
      <c r="O1558" s="109"/>
    </row>
    <row r="1559" spans="1:15" ht="11.25" customHeight="1">
      <c r="C1559" s="94">
        <v>43822</v>
      </c>
      <c r="D1559" s="91">
        <v>350.88903688784467</v>
      </c>
      <c r="E1559" s="91">
        <v>104.08859355090497</v>
      </c>
      <c r="F1559" s="95">
        <f t="shared" si="53"/>
        <v>104.08859355090497</v>
      </c>
      <c r="G1559" s="115" t="str">
        <f t="shared" si="54"/>
        <v/>
      </c>
      <c r="H1559" s="109"/>
      <c r="I1559" s="109"/>
      <c r="J1559" s="109"/>
      <c r="K1559" s="109"/>
      <c r="L1559" s="109"/>
      <c r="M1559" s="109"/>
      <c r="N1559" s="109"/>
      <c r="O1559" s="109"/>
    </row>
    <row r="1560" spans="1:15" ht="11.25" customHeight="1">
      <c r="C1560" s="94">
        <v>43823</v>
      </c>
      <c r="D1560" s="91">
        <v>355.5973368878428</v>
      </c>
      <c r="E1560" s="91">
        <v>104.08859355090497</v>
      </c>
      <c r="F1560" s="95">
        <f t="shared" si="53"/>
        <v>104.08859355090497</v>
      </c>
      <c r="G1560" s="115" t="str">
        <f t="shared" si="54"/>
        <v/>
      </c>
      <c r="H1560" s="109"/>
      <c r="I1560" s="109"/>
      <c r="J1560" s="109"/>
      <c r="K1560" s="109"/>
      <c r="L1560" s="109"/>
      <c r="M1560" s="109"/>
      <c r="N1560" s="109"/>
      <c r="O1560" s="109"/>
    </row>
    <row r="1561" spans="1:15" ht="11.25" customHeight="1">
      <c r="C1561" s="94">
        <v>43824</v>
      </c>
      <c r="D1561" s="91">
        <v>172.96803796917945</v>
      </c>
      <c r="E1561" s="91">
        <v>104.08859355090497</v>
      </c>
      <c r="F1561" s="95">
        <f t="shared" si="53"/>
        <v>104.08859355090497</v>
      </c>
      <c r="G1561" s="115" t="str">
        <f t="shared" si="54"/>
        <v/>
      </c>
      <c r="H1561" s="109"/>
      <c r="I1561" s="109"/>
      <c r="J1561" s="109"/>
      <c r="K1561" s="109"/>
      <c r="L1561" s="109"/>
      <c r="M1561" s="109"/>
      <c r="N1561" s="109"/>
      <c r="O1561" s="109"/>
    </row>
    <row r="1562" spans="1:15" ht="11.25" customHeight="1">
      <c r="C1562" s="94">
        <v>43825</v>
      </c>
      <c r="D1562" s="91">
        <v>174.7728379691813</v>
      </c>
      <c r="E1562" s="91">
        <v>104.08859355090497</v>
      </c>
      <c r="F1562" s="95">
        <f t="shared" si="53"/>
        <v>104.08859355090497</v>
      </c>
      <c r="G1562" s="115" t="str">
        <f t="shared" si="54"/>
        <v/>
      </c>
      <c r="H1562" s="109"/>
      <c r="I1562" s="109"/>
      <c r="J1562" s="109"/>
      <c r="K1562" s="109"/>
      <c r="L1562" s="109"/>
      <c r="M1562" s="109"/>
      <c r="N1562" s="109"/>
      <c r="O1562" s="109"/>
    </row>
    <row r="1563" spans="1:15" ht="11.25" customHeight="1">
      <c r="C1563" s="94">
        <v>43826</v>
      </c>
      <c r="D1563" s="91">
        <v>178.6237379691832</v>
      </c>
      <c r="E1563" s="91">
        <v>104.08859355090497</v>
      </c>
      <c r="F1563" s="95">
        <f t="shared" si="53"/>
        <v>104.08859355090497</v>
      </c>
      <c r="G1563" s="115" t="str">
        <f t="shared" si="54"/>
        <v/>
      </c>
      <c r="H1563" s="109"/>
      <c r="I1563" s="109"/>
      <c r="J1563" s="109"/>
      <c r="K1563" s="109"/>
      <c r="L1563" s="109"/>
      <c r="M1563" s="109"/>
      <c r="N1563" s="109"/>
      <c r="O1563" s="109"/>
    </row>
    <row r="1564" spans="1:15" ht="11.25" customHeight="1">
      <c r="C1564" s="94">
        <v>43827</v>
      </c>
      <c r="D1564" s="91">
        <v>175.33903796917946</v>
      </c>
      <c r="E1564" s="91">
        <v>104.08859355090497</v>
      </c>
      <c r="F1564" s="95">
        <f t="shared" si="53"/>
        <v>104.08859355090497</v>
      </c>
      <c r="G1564" s="115" t="str">
        <f t="shared" si="54"/>
        <v/>
      </c>
      <c r="H1564" s="109"/>
      <c r="I1564" s="109"/>
      <c r="J1564" s="109"/>
      <c r="K1564" s="109"/>
      <c r="L1564" s="109"/>
      <c r="M1564" s="109"/>
      <c r="N1564" s="109"/>
      <c r="O1564" s="109"/>
    </row>
    <row r="1565" spans="1:15" ht="11.25" customHeight="1">
      <c r="C1565" s="94">
        <v>43828</v>
      </c>
      <c r="D1565" s="91">
        <v>165.11513796918132</v>
      </c>
      <c r="E1565" s="91">
        <v>104.08859355090497</v>
      </c>
      <c r="F1565" s="95">
        <f t="shared" si="53"/>
        <v>104.08859355090497</v>
      </c>
      <c r="G1565" s="115" t="str">
        <f t="shared" si="54"/>
        <v/>
      </c>
      <c r="H1565" s="109"/>
      <c r="I1565" s="109"/>
      <c r="J1565" s="109"/>
      <c r="K1565" s="109"/>
      <c r="L1565" s="109"/>
      <c r="M1565" s="109"/>
      <c r="N1565" s="109"/>
      <c r="O1565" s="109"/>
    </row>
    <row r="1566" spans="1:15" ht="11.25" customHeight="1">
      <c r="C1566" s="94">
        <v>43829</v>
      </c>
      <c r="D1566" s="91">
        <v>163.71783796918129</v>
      </c>
      <c r="E1566" s="91">
        <v>104.08859355090497</v>
      </c>
      <c r="F1566" s="95">
        <f t="shared" si="53"/>
        <v>104.08859355090497</v>
      </c>
      <c r="G1566" s="115" t="str">
        <f t="shared" si="54"/>
        <v/>
      </c>
      <c r="H1566" s="109"/>
      <c r="I1566" s="109"/>
      <c r="J1566" s="109"/>
      <c r="K1566" s="109"/>
      <c r="L1566" s="109"/>
      <c r="M1566" s="109"/>
      <c r="N1566" s="109"/>
      <c r="O1566" s="109"/>
    </row>
    <row r="1567" spans="1:15" ht="11.25" customHeight="1">
      <c r="C1567" s="94">
        <v>43830</v>
      </c>
      <c r="D1567" s="91">
        <v>161.18603796918876</v>
      </c>
      <c r="E1567" s="91">
        <v>104.08859355090497</v>
      </c>
      <c r="F1567" s="95">
        <f t="shared" si="53"/>
        <v>104.08859355090497</v>
      </c>
      <c r="G1567" s="115">
        <f>IF(C1567=DATE(YEAR(C1567),12,31),600,"")</f>
        <v>600</v>
      </c>
      <c r="H1567" s="109"/>
      <c r="I1567" s="109"/>
      <c r="J1567" s="109"/>
      <c r="K1567" s="109"/>
      <c r="L1567" s="109"/>
      <c r="M1567" s="109"/>
      <c r="N1567" s="109"/>
      <c r="O1567" s="109"/>
    </row>
    <row r="1568" spans="1:15" ht="11.25" customHeight="1">
      <c r="A1568" s="54">
        <f>YEAR(C1568)</f>
        <v>2020</v>
      </c>
      <c r="C1568" s="94">
        <v>43831</v>
      </c>
      <c r="D1568" s="91">
        <v>184.31065313992656</v>
      </c>
      <c r="E1568" s="91">
        <v>120.61015823780208</v>
      </c>
      <c r="F1568" s="95">
        <f t="shared" ref="F1568:F1579" si="55">IF(D1568&gt;E1568,E1568,D1568)</f>
        <v>120.61015823780208</v>
      </c>
      <c r="G1568" s="115"/>
      <c r="H1568" s="109"/>
      <c r="I1568" s="109"/>
      <c r="J1568" s="109"/>
      <c r="K1568" s="109"/>
      <c r="L1568" s="109"/>
      <c r="M1568" s="109"/>
      <c r="N1568" s="109"/>
      <c r="O1568" s="109"/>
    </row>
    <row r="1569" spans="2:15" ht="11.25" customHeight="1">
      <c r="C1569" s="94">
        <v>43832</v>
      </c>
      <c r="D1569" s="91">
        <v>192.00076720592654</v>
      </c>
      <c r="E1569" s="91">
        <v>120.61015823780208</v>
      </c>
      <c r="F1569" s="95">
        <f t="shared" si="55"/>
        <v>120.61015823780208</v>
      </c>
      <c r="G1569" s="115"/>
      <c r="H1569" s="109"/>
      <c r="I1569" s="109"/>
      <c r="J1569" s="109"/>
      <c r="K1569" s="109"/>
      <c r="L1569" s="109"/>
      <c r="M1569" s="109"/>
      <c r="N1569" s="109"/>
      <c r="O1569" s="109"/>
    </row>
    <row r="1570" spans="2:15" ht="11.25" customHeight="1">
      <c r="C1570" s="94">
        <v>43833</v>
      </c>
      <c r="D1570" s="91">
        <v>184.82575559392654</v>
      </c>
      <c r="E1570" s="91">
        <v>120.61015823780208</v>
      </c>
      <c r="F1570" s="95">
        <f t="shared" si="55"/>
        <v>120.61015823780208</v>
      </c>
      <c r="G1570" s="115"/>
      <c r="H1570" s="109"/>
      <c r="I1570" s="109"/>
      <c r="J1570" s="109"/>
      <c r="K1570" s="109"/>
      <c r="L1570" s="109"/>
      <c r="M1570" s="109"/>
      <c r="N1570" s="109"/>
      <c r="O1570" s="109"/>
    </row>
    <row r="1571" spans="2:15" ht="11.25" customHeight="1">
      <c r="C1571" s="94">
        <v>43834</v>
      </c>
      <c r="D1571" s="91">
        <v>172.7011760039247</v>
      </c>
      <c r="E1571" s="91">
        <v>120.61015823780208</v>
      </c>
      <c r="F1571" s="95">
        <f t="shared" si="55"/>
        <v>120.61015823780208</v>
      </c>
      <c r="G1571" s="115"/>
      <c r="H1571" s="109"/>
      <c r="I1571" s="109"/>
      <c r="J1571" s="109"/>
      <c r="K1571" s="109"/>
      <c r="L1571" s="109"/>
      <c r="M1571" s="109"/>
      <c r="N1571" s="109"/>
      <c r="O1571" s="109"/>
    </row>
    <row r="1572" spans="2:15" ht="11.25" customHeight="1">
      <c r="C1572" s="94">
        <v>43835</v>
      </c>
      <c r="D1572" s="91">
        <v>159.62935820392653</v>
      </c>
      <c r="E1572" s="91">
        <v>120.61015823780208</v>
      </c>
      <c r="F1572" s="95">
        <f t="shared" si="55"/>
        <v>120.61015823780208</v>
      </c>
      <c r="G1572" s="115"/>
      <c r="H1572" s="109"/>
      <c r="I1572" s="109"/>
      <c r="J1572" s="109"/>
      <c r="K1572" s="109"/>
      <c r="L1572" s="109"/>
      <c r="M1572" s="109"/>
      <c r="N1572" s="109"/>
      <c r="O1572" s="109"/>
    </row>
    <row r="1573" spans="2:15" ht="11.25" customHeight="1">
      <c r="C1573" s="94">
        <v>43836</v>
      </c>
      <c r="D1573" s="91">
        <v>163.17843949992655</v>
      </c>
      <c r="E1573" s="91">
        <v>120.61015823780208</v>
      </c>
      <c r="F1573" s="95">
        <f t="shared" si="55"/>
        <v>120.61015823780208</v>
      </c>
      <c r="G1573" s="115"/>
      <c r="H1573" s="109"/>
      <c r="I1573" s="109"/>
      <c r="J1573" s="109"/>
      <c r="K1573" s="109"/>
      <c r="L1573" s="109"/>
      <c r="M1573" s="109"/>
      <c r="N1573" s="109"/>
      <c r="O1573" s="109"/>
    </row>
    <row r="1574" spans="2:15" ht="11.25" customHeight="1">
      <c r="C1574" s="94">
        <v>43837</v>
      </c>
      <c r="D1574" s="91">
        <v>178.44633406792653</v>
      </c>
      <c r="E1574" s="91">
        <v>120.61015823780208</v>
      </c>
      <c r="F1574" s="95">
        <f t="shared" si="55"/>
        <v>120.61015823780208</v>
      </c>
      <c r="G1574" s="115"/>
      <c r="H1574" s="109"/>
      <c r="I1574" s="109"/>
      <c r="J1574" s="109"/>
      <c r="K1574" s="109"/>
      <c r="L1574" s="109"/>
      <c r="M1574" s="109"/>
      <c r="N1574" s="109"/>
      <c r="O1574" s="109"/>
    </row>
    <row r="1575" spans="2:15" ht="11.25" customHeight="1">
      <c r="C1575" s="94">
        <v>43838</v>
      </c>
      <c r="D1575" s="91">
        <v>184.37766332720474</v>
      </c>
      <c r="E1575" s="91">
        <v>120.61015823780208</v>
      </c>
      <c r="F1575" s="95">
        <f t="shared" si="55"/>
        <v>120.61015823780208</v>
      </c>
      <c r="G1575" s="115"/>
      <c r="H1575" s="109"/>
      <c r="I1575" s="109"/>
      <c r="J1575" s="109"/>
      <c r="K1575" s="109"/>
      <c r="L1575" s="109"/>
      <c r="M1575" s="109"/>
      <c r="N1575" s="109"/>
      <c r="O1575" s="109"/>
    </row>
    <row r="1576" spans="2:15" ht="11.25" customHeight="1">
      <c r="C1576" s="94">
        <v>43839</v>
      </c>
      <c r="D1576" s="91">
        <v>167.81118605720474</v>
      </c>
      <c r="E1576" s="91">
        <v>120.61015823780208</v>
      </c>
      <c r="F1576" s="95">
        <f t="shared" si="55"/>
        <v>120.61015823780208</v>
      </c>
      <c r="G1576" s="115"/>
      <c r="H1576" s="109"/>
      <c r="I1576" s="109"/>
      <c r="J1576" s="109"/>
      <c r="K1576" s="109"/>
      <c r="L1576" s="109"/>
      <c r="M1576" s="109"/>
      <c r="N1576" s="109"/>
      <c r="O1576" s="109"/>
    </row>
    <row r="1577" spans="2:15" ht="11.25" customHeight="1">
      <c r="C1577" s="94">
        <v>43840</v>
      </c>
      <c r="D1577" s="91">
        <v>172.55013010720475</v>
      </c>
      <c r="E1577" s="91">
        <v>120.61015823780208</v>
      </c>
      <c r="F1577" s="95">
        <f t="shared" si="55"/>
        <v>120.61015823780208</v>
      </c>
      <c r="G1577" s="115"/>
      <c r="H1577" s="109"/>
      <c r="I1577" s="109"/>
      <c r="J1577" s="109"/>
      <c r="K1577" s="109"/>
      <c r="L1577" s="109"/>
      <c r="M1577" s="109"/>
      <c r="N1577" s="109"/>
      <c r="O1577" s="109"/>
    </row>
    <row r="1578" spans="2:15" ht="11.25" customHeight="1">
      <c r="C1578" s="94">
        <v>43841</v>
      </c>
      <c r="D1578" s="91">
        <v>146.47955262920476</v>
      </c>
      <c r="E1578" s="91">
        <v>120.61015823780208</v>
      </c>
      <c r="F1578" s="95">
        <f t="shared" si="55"/>
        <v>120.61015823780208</v>
      </c>
      <c r="G1578" s="115"/>
      <c r="H1578" s="109"/>
      <c r="I1578" s="109"/>
      <c r="J1578" s="109"/>
      <c r="K1578" s="109"/>
      <c r="L1578" s="109"/>
      <c r="M1578" s="109"/>
      <c r="N1578" s="109"/>
      <c r="O1578" s="109"/>
    </row>
    <row r="1579" spans="2:15" ht="11.25" customHeight="1">
      <c r="C1579" s="94">
        <v>43842</v>
      </c>
      <c r="D1579" s="91">
        <v>143.21789412520474</v>
      </c>
      <c r="E1579" s="91">
        <v>120.61015823780208</v>
      </c>
      <c r="F1579" s="95">
        <f t="shared" si="55"/>
        <v>120.61015823780208</v>
      </c>
      <c r="G1579" s="115"/>
      <c r="H1579" s="109"/>
      <c r="I1579" s="109"/>
      <c r="J1579" s="109"/>
      <c r="K1579" s="109"/>
      <c r="L1579" s="109"/>
      <c r="M1579" s="109"/>
      <c r="N1579" s="109"/>
      <c r="O1579" s="109"/>
    </row>
    <row r="1580" spans="2:15" ht="11.25" customHeight="1">
      <c r="C1580" s="94">
        <v>43843</v>
      </c>
      <c r="D1580" s="91">
        <v>168.05978188120474</v>
      </c>
      <c r="E1580" s="91">
        <v>120.61015823780208</v>
      </c>
      <c r="F1580" s="95">
        <f t="shared" ref="F1580:F1643" si="56">IF(D1580&gt;E1580,E1580,D1580)</f>
        <v>120.61015823780208</v>
      </c>
      <c r="G1580" s="115"/>
      <c r="H1580" s="109"/>
      <c r="I1580" s="109"/>
      <c r="J1580" s="109"/>
      <c r="K1580" s="109"/>
      <c r="L1580" s="109"/>
      <c r="M1580" s="109"/>
      <c r="N1580" s="109"/>
      <c r="O1580" s="109"/>
    </row>
    <row r="1581" spans="2:15" ht="11.25" customHeight="1">
      <c r="C1581" s="94">
        <v>43844</v>
      </c>
      <c r="D1581" s="91">
        <v>162.00581978920474</v>
      </c>
      <c r="E1581" s="91">
        <v>120.61015823780208</v>
      </c>
      <c r="F1581" s="95">
        <f t="shared" si="56"/>
        <v>120.61015823780208</v>
      </c>
      <c r="G1581" s="115"/>
      <c r="H1581" s="109"/>
      <c r="I1581" s="109"/>
      <c r="J1581" s="109"/>
      <c r="K1581" s="109"/>
      <c r="L1581" s="109"/>
      <c r="M1581" s="109"/>
      <c r="N1581" s="109"/>
      <c r="O1581" s="109"/>
    </row>
    <row r="1582" spans="2:15" ht="11.25" customHeight="1">
      <c r="B1582" s="54" t="s">
        <v>20</v>
      </c>
      <c r="C1582" s="94">
        <v>43845</v>
      </c>
      <c r="D1582" s="91">
        <v>109.51591220692852</v>
      </c>
      <c r="E1582" s="91">
        <v>120.61015823780208</v>
      </c>
      <c r="F1582" s="95">
        <f t="shared" si="56"/>
        <v>109.51591220692852</v>
      </c>
      <c r="G1582" s="115"/>
      <c r="H1582" s="109"/>
      <c r="I1582" s="109"/>
      <c r="J1582" s="109"/>
      <c r="K1582" s="109"/>
      <c r="L1582" s="109"/>
      <c r="M1582" s="109"/>
      <c r="N1582" s="109"/>
      <c r="O1582" s="109"/>
    </row>
    <row r="1583" spans="2:15" ht="11.25" customHeight="1">
      <c r="C1583" s="94">
        <v>43846</v>
      </c>
      <c r="D1583" s="91">
        <v>102.83626179493038</v>
      </c>
      <c r="E1583" s="91">
        <v>120.61015823780208</v>
      </c>
      <c r="F1583" s="95">
        <f t="shared" si="56"/>
        <v>102.83626179493038</v>
      </c>
      <c r="G1583" s="115"/>
      <c r="H1583" s="109"/>
      <c r="I1583" s="109"/>
      <c r="J1583" s="109"/>
      <c r="K1583" s="109"/>
      <c r="L1583" s="109"/>
      <c r="M1583" s="109"/>
      <c r="N1583" s="109"/>
      <c r="O1583" s="109"/>
    </row>
    <row r="1584" spans="2:15" ht="11.25" customHeight="1">
      <c r="C1584" s="94">
        <v>43847</v>
      </c>
      <c r="D1584" s="91">
        <v>95.593275680928514</v>
      </c>
      <c r="E1584" s="91">
        <v>120.61015823780208</v>
      </c>
      <c r="F1584" s="95">
        <f t="shared" si="56"/>
        <v>95.593275680928514</v>
      </c>
      <c r="G1584" s="115"/>
      <c r="H1584" s="109"/>
      <c r="I1584" s="109"/>
      <c r="J1584" s="109"/>
      <c r="K1584" s="109"/>
      <c r="L1584" s="109"/>
      <c r="M1584" s="109"/>
      <c r="N1584" s="109"/>
      <c r="O1584" s="109"/>
    </row>
    <row r="1585" spans="3:15" ht="11.25" customHeight="1">
      <c r="C1585" s="94">
        <v>43848</v>
      </c>
      <c r="D1585" s="91">
        <v>78.560293868930387</v>
      </c>
      <c r="E1585" s="91">
        <v>120.61015823780208</v>
      </c>
      <c r="F1585" s="95">
        <f t="shared" si="56"/>
        <v>78.560293868930387</v>
      </c>
      <c r="G1585" s="115"/>
      <c r="H1585" s="109"/>
      <c r="I1585" s="109"/>
      <c r="J1585" s="109"/>
      <c r="K1585" s="109"/>
      <c r="L1585" s="109"/>
      <c r="M1585" s="109"/>
      <c r="N1585" s="109"/>
      <c r="O1585" s="109"/>
    </row>
    <row r="1586" spans="3:15" ht="11.25" customHeight="1">
      <c r="C1586" s="94">
        <v>43849</v>
      </c>
      <c r="D1586" s="91">
        <v>81.28734691492852</v>
      </c>
      <c r="E1586" s="91">
        <v>120.61015823780208</v>
      </c>
      <c r="F1586" s="95">
        <f t="shared" si="56"/>
        <v>81.28734691492852</v>
      </c>
      <c r="G1586" s="115"/>
      <c r="H1586" s="109"/>
      <c r="I1586" s="109"/>
      <c r="J1586" s="109"/>
      <c r="K1586" s="109"/>
      <c r="L1586" s="109"/>
      <c r="M1586" s="109"/>
      <c r="N1586" s="109"/>
      <c r="O1586" s="109"/>
    </row>
    <row r="1587" spans="3:15" ht="11.25" customHeight="1">
      <c r="C1587" s="94">
        <v>43850</v>
      </c>
      <c r="D1587" s="91">
        <v>107.22600599893039</v>
      </c>
      <c r="E1587" s="91">
        <v>120.61015823780208</v>
      </c>
      <c r="F1587" s="95">
        <f t="shared" si="56"/>
        <v>107.22600599893039</v>
      </c>
      <c r="G1587" s="115"/>
      <c r="H1587" s="109"/>
      <c r="I1587" s="109"/>
      <c r="J1587" s="109"/>
      <c r="K1587" s="109"/>
      <c r="L1587" s="109"/>
      <c r="M1587" s="109"/>
      <c r="N1587" s="109"/>
      <c r="O1587" s="109"/>
    </row>
    <row r="1588" spans="3:15" ht="11.25" customHeight="1">
      <c r="C1588" s="94">
        <v>43851</v>
      </c>
      <c r="D1588" s="91">
        <v>110.01404580092853</v>
      </c>
      <c r="E1588" s="91">
        <v>120.61015823780208</v>
      </c>
      <c r="F1588" s="95">
        <f t="shared" si="56"/>
        <v>110.01404580092853</v>
      </c>
      <c r="G1588" s="115"/>
      <c r="H1588" s="109"/>
      <c r="I1588" s="109"/>
      <c r="J1588" s="109"/>
      <c r="K1588" s="109"/>
      <c r="L1588" s="109"/>
      <c r="M1588" s="109"/>
      <c r="N1588" s="109"/>
      <c r="O1588" s="109"/>
    </row>
    <row r="1589" spans="3:15" ht="11.25" customHeight="1">
      <c r="C1589" s="94">
        <v>43852</v>
      </c>
      <c r="D1589" s="91">
        <v>156.74939822485578</v>
      </c>
      <c r="E1589" s="91">
        <v>120.61015823780208</v>
      </c>
      <c r="F1589" s="95">
        <f t="shared" si="56"/>
        <v>120.61015823780208</v>
      </c>
      <c r="G1589" s="115"/>
      <c r="H1589" s="109"/>
      <c r="I1589" s="109"/>
      <c r="J1589" s="109"/>
      <c r="K1589" s="109"/>
      <c r="L1589" s="109"/>
      <c r="M1589" s="109"/>
      <c r="N1589" s="109"/>
      <c r="O1589" s="109"/>
    </row>
    <row r="1590" spans="3:15" ht="11.25" customHeight="1">
      <c r="C1590" s="94">
        <v>43853</v>
      </c>
      <c r="D1590" s="91">
        <v>153.75199542085761</v>
      </c>
      <c r="E1590" s="91">
        <v>120.61015823780208</v>
      </c>
      <c r="F1590" s="95">
        <f t="shared" si="56"/>
        <v>120.61015823780208</v>
      </c>
      <c r="G1590" s="115"/>
      <c r="H1590" s="109"/>
      <c r="I1590" s="109"/>
      <c r="J1590" s="109"/>
      <c r="K1590" s="109"/>
      <c r="L1590" s="109"/>
      <c r="M1590" s="109"/>
      <c r="N1590" s="109"/>
      <c r="O1590" s="109"/>
    </row>
    <row r="1591" spans="3:15" ht="11.25" customHeight="1">
      <c r="C1591" s="94">
        <v>43854</v>
      </c>
      <c r="D1591" s="91">
        <v>158.32645952485578</v>
      </c>
      <c r="E1591" s="91">
        <v>120.61015823780208</v>
      </c>
      <c r="F1591" s="95">
        <f t="shared" si="56"/>
        <v>120.61015823780208</v>
      </c>
      <c r="G1591" s="115"/>
      <c r="H1591" s="109"/>
      <c r="I1591" s="109"/>
      <c r="J1591" s="109"/>
      <c r="K1591" s="109"/>
      <c r="L1591" s="109"/>
      <c r="M1591" s="109"/>
      <c r="N1591" s="109"/>
      <c r="O1591" s="109"/>
    </row>
    <row r="1592" spans="3:15" ht="11.25" customHeight="1">
      <c r="C1592" s="94">
        <v>43855</v>
      </c>
      <c r="D1592" s="91">
        <v>142.17803514085577</v>
      </c>
      <c r="E1592" s="91">
        <v>120.61015823780208</v>
      </c>
      <c r="F1592" s="95">
        <f t="shared" si="56"/>
        <v>120.61015823780208</v>
      </c>
      <c r="G1592" s="115"/>
      <c r="H1592" s="109"/>
      <c r="I1592" s="109"/>
      <c r="J1592" s="109"/>
      <c r="K1592" s="109"/>
      <c r="L1592" s="109"/>
      <c r="M1592" s="109"/>
      <c r="N1592" s="109"/>
      <c r="O1592" s="109"/>
    </row>
    <row r="1593" spans="3:15" ht="11.25" customHeight="1">
      <c r="C1593" s="94">
        <v>43856</v>
      </c>
      <c r="D1593" s="91">
        <v>113.04152681685576</v>
      </c>
      <c r="E1593" s="91">
        <v>120.61015823780208</v>
      </c>
      <c r="F1593" s="95">
        <f t="shared" si="56"/>
        <v>113.04152681685576</v>
      </c>
      <c r="G1593" s="115"/>
      <c r="H1593" s="109"/>
      <c r="I1593" s="109"/>
      <c r="J1593" s="109"/>
      <c r="K1593" s="109"/>
      <c r="L1593" s="109"/>
      <c r="M1593" s="109"/>
      <c r="N1593" s="109"/>
      <c r="O1593" s="109"/>
    </row>
    <row r="1594" spans="3:15" ht="11.25" customHeight="1">
      <c r="C1594" s="94">
        <v>43857</v>
      </c>
      <c r="D1594" s="91">
        <v>106.39816320485762</v>
      </c>
      <c r="E1594" s="91">
        <v>120.61015823780208</v>
      </c>
      <c r="F1594" s="95">
        <f t="shared" si="56"/>
        <v>106.39816320485762</v>
      </c>
      <c r="G1594" s="115"/>
      <c r="H1594" s="109"/>
      <c r="I1594" s="109"/>
      <c r="J1594" s="109"/>
      <c r="K1594" s="109"/>
      <c r="L1594" s="109"/>
      <c r="M1594" s="109"/>
      <c r="N1594" s="109"/>
      <c r="O1594" s="109"/>
    </row>
    <row r="1595" spans="3:15" ht="11.25" customHeight="1">
      <c r="C1595" s="94">
        <v>43858</v>
      </c>
      <c r="D1595" s="91">
        <v>117.32437367885576</v>
      </c>
      <c r="E1595" s="91">
        <v>120.61015823780208</v>
      </c>
      <c r="F1595" s="95">
        <f t="shared" si="56"/>
        <v>117.32437367885576</v>
      </c>
      <c r="G1595" s="115"/>
      <c r="H1595" s="109"/>
      <c r="I1595" s="109"/>
      <c r="J1595" s="109"/>
      <c r="K1595" s="109"/>
      <c r="L1595" s="109"/>
      <c r="M1595" s="109"/>
      <c r="N1595" s="109"/>
      <c r="O1595" s="109"/>
    </row>
    <row r="1596" spans="3:15" ht="11.25" customHeight="1">
      <c r="C1596" s="94">
        <v>43859</v>
      </c>
      <c r="D1596" s="91">
        <v>163.13722659618944</v>
      </c>
      <c r="E1596" s="91">
        <v>120.61015823780208</v>
      </c>
      <c r="F1596" s="95">
        <f t="shared" si="56"/>
        <v>120.61015823780208</v>
      </c>
      <c r="G1596" s="115"/>
      <c r="H1596" s="109"/>
      <c r="I1596" s="109"/>
      <c r="J1596" s="109"/>
      <c r="K1596" s="109"/>
      <c r="L1596" s="109"/>
      <c r="M1596" s="109"/>
      <c r="N1596" s="109"/>
      <c r="O1596" s="109"/>
    </row>
    <row r="1597" spans="3:15" ht="11.25" customHeight="1">
      <c r="C1597" s="94">
        <v>43860</v>
      </c>
      <c r="D1597" s="91">
        <v>149.3451413461913</v>
      </c>
      <c r="E1597" s="91">
        <v>120.61015823780208</v>
      </c>
      <c r="F1597" s="95">
        <f t="shared" si="56"/>
        <v>120.61015823780208</v>
      </c>
      <c r="G1597" s="115"/>
      <c r="H1597" s="109"/>
      <c r="I1597" s="109"/>
      <c r="J1597" s="109"/>
      <c r="K1597" s="109"/>
      <c r="L1597" s="109"/>
      <c r="M1597" s="109"/>
      <c r="N1597" s="109"/>
      <c r="O1597" s="109"/>
    </row>
    <row r="1598" spans="3:15" ht="11.25" customHeight="1">
      <c r="C1598" s="94">
        <v>43861</v>
      </c>
      <c r="D1598" s="91">
        <v>156.07046554418571</v>
      </c>
      <c r="E1598" s="91">
        <v>120.61015823780208</v>
      </c>
      <c r="F1598" s="95">
        <f t="shared" si="56"/>
        <v>120.61015823780208</v>
      </c>
      <c r="G1598" s="115"/>
      <c r="H1598" s="109"/>
      <c r="I1598" s="109"/>
      <c r="J1598" s="109"/>
      <c r="K1598" s="109"/>
      <c r="L1598" s="109"/>
      <c r="M1598" s="109"/>
      <c r="N1598" s="109"/>
      <c r="O1598" s="109"/>
    </row>
    <row r="1599" spans="3:15" ht="11.25" customHeight="1">
      <c r="C1599" s="94">
        <v>43862</v>
      </c>
      <c r="D1599" s="91">
        <v>145.24361234219128</v>
      </c>
      <c r="E1599" s="91">
        <v>123.04180331015149</v>
      </c>
      <c r="F1599" s="95">
        <f t="shared" si="56"/>
        <v>123.04180331015149</v>
      </c>
      <c r="G1599" s="115"/>
      <c r="H1599" s="109"/>
      <c r="I1599" s="109"/>
      <c r="J1599" s="109"/>
      <c r="K1599" s="109"/>
      <c r="L1599" s="109"/>
      <c r="M1599" s="109"/>
      <c r="N1599" s="109"/>
      <c r="O1599" s="109"/>
    </row>
    <row r="1600" spans="3:15" ht="11.25" customHeight="1">
      <c r="C1600" s="94">
        <v>43863</v>
      </c>
      <c r="D1600" s="91">
        <v>144.9542028641913</v>
      </c>
      <c r="E1600" s="91">
        <v>123.04180331015149</v>
      </c>
      <c r="F1600" s="95">
        <f t="shared" si="56"/>
        <v>123.04180331015149</v>
      </c>
      <c r="G1600" s="115"/>
      <c r="H1600" s="109"/>
      <c r="I1600" s="109"/>
      <c r="J1600" s="109"/>
      <c r="K1600" s="109"/>
      <c r="L1600" s="109"/>
      <c r="M1600" s="109"/>
      <c r="N1600" s="109"/>
      <c r="O1600" s="109"/>
    </row>
    <row r="1601" spans="2:15" ht="11.25" customHeight="1">
      <c r="C1601" s="94">
        <v>43864</v>
      </c>
      <c r="D1601" s="91">
        <v>153.95653899618944</v>
      </c>
      <c r="E1601" s="91">
        <v>123.04180331015149</v>
      </c>
      <c r="F1601" s="95">
        <f t="shared" si="56"/>
        <v>123.04180331015149</v>
      </c>
      <c r="G1601" s="115"/>
      <c r="H1601" s="109"/>
      <c r="I1601" s="109"/>
      <c r="J1601" s="109"/>
      <c r="K1601" s="109"/>
      <c r="L1601" s="109"/>
      <c r="M1601" s="109"/>
      <c r="N1601" s="109"/>
      <c r="O1601" s="109"/>
    </row>
    <row r="1602" spans="2:15" ht="11.25" customHeight="1">
      <c r="C1602" s="94">
        <v>43865</v>
      </c>
      <c r="D1602" s="91">
        <v>147.45303419619316</v>
      </c>
      <c r="E1602" s="91">
        <v>123.04180331015149</v>
      </c>
      <c r="F1602" s="95">
        <f t="shared" si="56"/>
        <v>123.04180331015149</v>
      </c>
      <c r="G1602" s="115"/>
      <c r="H1602" s="109"/>
      <c r="I1602" s="109"/>
      <c r="J1602" s="109"/>
      <c r="K1602" s="109"/>
      <c r="L1602" s="109"/>
      <c r="M1602" s="109"/>
      <c r="N1602" s="109"/>
      <c r="O1602" s="109"/>
    </row>
    <row r="1603" spans="2:15" ht="11.25" customHeight="1">
      <c r="C1603" s="94">
        <v>43866</v>
      </c>
      <c r="D1603" s="91">
        <v>101.21494766068176</v>
      </c>
      <c r="E1603" s="91">
        <v>123.04180331015149</v>
      </c>
      <c r="F1603" s="95">
        <f t="shared" si="56"/>
        <v>101.21494766068176</v>
      </c>
      <c r="G1603" s="115"/>
      <c r="H1603" s="109"/>
      <c r="I1603" s="109"/>
      <c r="J1603" s="109"/>
      <c r="K1603" s="109"/>
      <c r="L1603" s="109"/>
      <c r="M1603" s="109"/>
      <c r="N1603" s="109"/>
      <c r="O1603" s="109"/>
    </row>
    <row r="1604" spans="2:15" ht="11.25" customHeight="1">
      <c r="C1604" s="94">
        <v>43867</v>
      </c>
      <c r="D1604" s="91">
        <v>119.89483406868176</v>
      </c>
      <c r="E1604" s="91">
        <v>123.04180331015149</v>
      </c>
      <c r="F1604" s="95">
        <f t="shared" si="56"/>
        <v>119.89483406868176</v>
      </c>
      <c r="G1604" s="115"/>
      <c r="H1604" s="109"/>
      <c r="I1604" s="109"/>
      <c r="J1604" s="109"/>
      <c r="K1604" s="109"/>
      <c r="L1604" s="109"/>
      <c r="M1604" s="109"/>
      <c r="N1604" s="109"/>
      <c r="O1604" s="109"/>
    </row>
    <row r="1605" spans="2:15" ht="11.25" customHeight="1">
      <c r="C1605" s="94">
        <v>43868</v>
      </c>
      <c r="D1605" s="91">
        <v>132.52511194868177</v>
      </c>
      <c r="E1605" s="91">
        <v>123.04180331015149</v>
      </c>
      <c r="F1605" s="95">
        <f t="shared" si="56"/>
        <v>123.04180331015149</v>
      </c>
      <c r="G1605" s="115"/>
      <c r="H1605" s="109"/>
      <c r="I1605" s="109"/>
      <c r="J1605" s="109"/>
      <c r="K1605" s="109"/>
      <c r="L1605" s="109"/>
      <c r="M1605" s="109"/>
      <c r="N1605" s="109"/>
      <c r="O1605" s="109"/>
    </row>
    <row r="1606" spans="2:15" ht="11.25" customHeight="1">
      <c r="C1606" s="94">
        <v>43869</v>
      </c>
      <c r="D1606" s="91">
        <v>111.28670961868175</v>
      </c>
      <c r="E1606" s="91">
        <v>123.04180331015149</v>
      </c>
      <c r="F1606" s="95">
        <f t="shared" si="56"/>
        <v>111.28670961868175</v>
      </c>
      <c r="G1606" s="115"/>
      <c r="H1606" s="109"/>
      <c r="I1606" s="109"/>
      <c r="J1606" s="109"/>
      <c r="K1606" s="109"/>
      <c r="L1606" s="109"/>
      <c r="M1606" s="109"/>
      <c r="N1606" s="109"/>
      <c r="O1606" s="109"/>
    </row>
    <row r="1607" spans="2:15" ht="11.25" customHeight="1">
      <c r="C1607" s="94">
        <v>43870</v>
      </c>
      <c r="D1607" s="91">
        <v>81.632432828679896</v>
      </c>
      <c r="E1607" s="91">
        <v>123.04180331015149</v>
      </c>
      <c r="F1607" s="95">
        <f t="shared" si="56"/>
        <v>81.632432828679896</v>
      </c>
      <c r="G1607" s="115"/>
      <c r="H1607" s="109"/>
      <c r="I1607" s="109"/>
      <c r="J1607" s="109"/>
      <c r="K1607" s="109"/>
      <c r="L1607" s="109"/>
      <c r="M1607" s="109"/>
      <c r="N1607" s="109"/>
      <c r="O1607" s="109"/>
    </row>
    <row r="1608" spans="2:15" ht="11.25" customHeight="1">
      <c r="C1608" s="94">
        <v>43871</v>
      </c>
      <c r="D1608" s="91">
        <v>93.540708556683612</v>
      </c>
      <c r="E1608" s="91">
        <v>123.04180331015149</v>
      </c>
      <c r="F1608" s="95">
        <f t="shared" si="56"/>
        <v>93.540708556683612</v>
      </c>
      <c r="G1608" s="115"/>
      <c r="H1608" s="109"/>
      <c r="I1608" s="109"/>
      <c r="J1608" s="109"/>
      <c r="K1608" s="109"/>
      <c r="L1608" s="109"/>
      <c r="M1608" s="109"/>
      <c r="N1608" s="109"/>
      <c r="O1608" s="109"/>
    </row>
    <row r="1609" spans="2:15" ht="11.25" customHeight="1">
      <c r="C1609" s="94">
        <v>43872</v>
      </c>
      <c r="D1609" s="91">
        <v>120.88465370868362</v>
      </c>
      <c r="E1609" s="91">
        <v>123.04180331015149</v>
      </c>
      <c r="F1609" s="95">
        <f t="shared" si="56"/>
        <v>120.88465370868362</v>
      </c>
      <c r="G1609" s="115"/>
      <c r="H1609" s="109"/>
      <c r="I1609" s="109"/>
      <c r="J1609" s="109"/>
      <c r="K1609" s="109"/>
      <c r="L1609" s="109"/>
      <c r="M1609" s="109"/>
      <c r="N1609" s="109"/>
      <c r="O1609" s="109"/>
    </row>
    <row r="1610" spans="2:15" ht="11.25" customHeight="1">
      <c r="C1610" s="94">
        <v>43873</v>
      </c>
      <c r="D1610" s="91">
        <v>138.6469504695182</v>
      </c>
      <c r="E1610" s="91">
        <v>123.04180331015149</v>
      </c>
      <c r="F1610" s="95">
        <f t="shared" si="56"/>
        <v>123.04180331015149</v>
      </c>
      <c r="G1610" s="115"/>
      <c r="H1610" s="109"/>
      <c r="I1610" s="109"/>
      <c r="J1610" s="109"/>
      <c r="K1610" s="109"/>
      <c r="L1610" s="109"/>
      <c r="M1610" s="109"/>
      <c r="N1610" s="109"/>
      <c r="O1610" s="109"/>
    </row>
    <row r="1611" spans="2:15" ht="11.25" customHeight="1">
      <c r="C1611" s="94">
        <v>43874</v>
      </c>
      <c r="D1611" s="91">
        <v>96.852409229518202</v>
      </c>
      <c r="E1611" s="91">
        <v>123.04180331015149</v>
      </c>
      <c r="F1611" s="95">
        <f t="shared" si="56"/>
        <v>96.852409229518202</v>
      </c>
      <c r="G1611" s="115"/>
      <c r="H1611" s="109"/>
      <c r="I1611" s="109"/>
      <c r="J1611" s="109"/>
      <c r="K1611" s="109"/>
      <c r="L1611" s="109"/>
      <c r="M1611" s="109"/>
      <c r="N1611" s="109"/>
      <c r="O1611" s="109"/>
    </row>
    <row r="1612" spans="2:15" ht="11.25" customHeight="1">
      <c r="C1612" s="94">
        <v>43875</v>
      </c>
      <c r="D1612" s="91">
        <v>124.79370678952006</v>
      </c>
      <c r="E1612" s="91">
        <v>123.04180331015149</v>
      </c>
      <c r="F1612" s="95">
        <f t="shared" si="56"/>
        <v>123.04180331015149</v>
      </c>
      <c r="G1612" s="115"/>
      <c r="H1612" s="109"/>
      <c r="I1612" s="109"/>
      <c r="J1612" s="109"/>
      <c r="K1612" s="109"/>
      <c r="L1612" s="109"/>
      <c r="M1612" s="109"/>
      <c r="N1612" s="109"/>
      <c r="O1612" s="109"/>
    </row>
    <row r="1613" spans="2:15" ht="11.25" customHeight="1">
      <c r="B1613" s="54" t="s">
        <v>21</v>
      </c>
      <c r="C1613" s="94">
        <v>43876</v>
      </c>
      <c r="D1613" s="91">
        <v>77.77838789951447</v>
      </c>
      <c r="E1613" s="91">
        <v>123.04180331015149</v>
      </c>
      <c r="F1613" s="95">
        <f t="shared" si="56"/>
        <v>77.77838789951447</v>
      </c>
      <c r="G1613" s="115"/>
      <c r="H1613" s="109"/>
      <c r="I1613" s="109"/>
      <c r="J1613" s="109"/>
      <c r="K1613" s="109"/>
      <c r="L1613" s="109"/>
      <c r="M1613" s="109"/>
      <c r="N1613" s="109"/>
      <c r="O1613" s="109"/>
    </row>
    <row r="1614" spans="2:15" ht="11.25" customHeight="1">
      <c r="C1614" s="94">
        <v>43877</v>
      </c>
      <c r="D1614" s="91">
        <v>60.043368629521922</v>
      </c>
      <c r="E1614" s="91">
        <v>123.04180331015149</v>
      </c>
      <c r="F1614" s="95">
        <f t="shared" si="56"/>
        <v>60.043368629521922</v>
      </c>
      <c r="G1614" s="115"/>
      <c r="H1614" s="109"/>
      <c r="I1614" s="109"/>
      <c r="J1614" s="109"/>
      <c r="K1614" s="109"/>
      <c r="L1614" s="109"/>
      <c r="M1614" s="109"/>
      <c r="N1614" s="109"/>
      <c r="O1614" s="109"/>
    </row>
    <row r="1615" spans="2:15" ht="11.25" customHeight="1">
      <c r="C1615" s="94">
        <v>43878</v>
      </c>
      <c r="D1615" s="91">
        <v>83.628993823518201</v>
      </c>
      <c r="E1615" s="91">
        <v>123.04180331015149</v>
      </c>
      <c r="F1615" s="95">
        <f t="shared" si="56"/>
        <v>83.628993823518201</v>
      </c>
      <c r="G1615" s="115"/>
      <c r="H1615" s="109"/>
      <c r="I1615" s="109"/>
      <c r="J1615" s="109"/>
      <c r="K1615" s="109"/>
      <c r="L1615" s="109"/>
      <c r="M1615" s="109"/>
      <c r="N1615" s="109"/>
      <c r="O1615" s="109"/>
    </row>
    <row r="1616" spans="2:15" ht="11.25" customHeight="1">
      <c r="C1616" s="94">
        <v>43879</v>
      </c>
      <c r="D1616" s="91">
        <v>108.06292742952006</v>
      </c>
      <c r="E1616" s="91">
        <v>123.04180331015149</v>
      </c>
      <c r="F1616" s="95">
        <f t="shared" si="56"/>
        <v>108.06292742952006</v>
      </c>
      <c r="G1616" s="115"/>
      <c r="H1616" s="109"/>
      <c r="I1616" s="109"/>
      <c r="J1616" s="109"/>
      <c r="K1616" s="109"/>
      <c r="L1616" s="109"/>
      <c r="M1616" s="109"/>
      <c r="N1616" s="109"/>
      <c r="O1616" s="109"/>
    </row>
    <row r="1617" spans="3:15" ht="11.25" customHeight="1">
      <c r="C1617" s="94">
        <v>43880</v>
      </c>
      <c r="D1617" s="91">
        <v>106.53119925888871</v>
      </c>
      <c r="E1617" s="91">
        <v>123.04180331015149</v>
      </c>
      <c r="F1617" s="95">
        <f t="shared" si="56"/>
        <v>106.53119925888871</v>
      </c>
      <c r="G1617" s="115"/>
      <c r="H1617" s="109"/>
      <c r="I1617" s="109"/>
      <c r="J1617" s="109"/>
      <c r="K1617" s="109"/>
      <c r="L1617" s="109"/>
      <c r="M1617" s="109"/>
      <c r="N1617" s="109"/>
      <c r="O1617" s="109"/>
    </row>
    <row r="1618" spans="3:15" ht="11.25" customHeight="1">
      <c r="C1618" s="94">
        <v>43881</v>
      </c>
      <c r="D1618" s="91">
        <v>108.25581243088871</v>
      </c>
      <c r="E1618" s="91">
        <v>123.04180331015149</v>
      </c>
      <c r="F1618" s="95">
        <f t="shared" si="56"/>
        <v>108.25581243088871</v>
      </c>
      <c r="G1618" s="115"/>
      <c r="H1618" s="109"/>
      <c r="I1618" s="109"/>
      <c r="J1618" s="109"/>
      <c r="K1618" s="109"/>
      <c r="L1618" s="109"/>
      <c r="M1618" s="109"/>
      <c r="N1618" s="109"/>
      <c r="O1618" s="109"/>
    </row>
    <row r="1619" spans="3:15" ht="11.25" customHeight="1">
      <c r="C1619" s="94">
        <v>43882</v>
      </c>
      <c r="D1619" s="91">
        <v>96.380460498890557</v>
      </c>
      <c r="E1619" s="91">
        <v>123.04180331015149</v>
      </c>
      <c r="F1619" s="95">
        <f t="shared" si="56"/>
        <v>96.380460498890557</v>
      </c>
      <c r="G1619" s="115"/>
      <c r="H1619" s="109"/>
      <c r="I1619" s="109"/>
      <c r="J1619" s="109"/>
      <c r="K1619" s="109"/>
      <c r="L1619" s="109"/>
      <c r="M1619" s="109"/>
      <c r="N1619" s="109"/>
      <c r="O1619" s="109"/>
    </row>
    <row r="1620" spans="3:15" ht="11.25" customHeight="1">
      <c r="C1620" s="94">
        <v>43883</v>
      </c>
      <c r="D1620" s="91">
        <v>87.246674430888703</v>
      </c>
      <c r="E1620" s="91">
        <v>123.04180331015149</v>
      </c>
      <c r="F1620" s="95">
        <f t="shared" si="56"/>
        <v>87.246674430888703</v>
      </c>
      <c r="G1620" s="115"/>
      <c r="H1620" s="109"/>
      <c r="I1620" s="109"/>
      <c r="J1620" s="109"/>
      <c r="K1620" s="109"/>
      <c r="L1620" s="109"/>
      <c r="M1620" s="109"/>
      <c r="N1620" s="109"/>
      <c r="O1620" s="109"/>
    </row>
    <row r="1621" spans="3:15" ht="11.25" customHeight="1">
      <c r="C1621" s="94">
        <v>43884</v>
      </c>
      <c r="D1621" s="91">
        <v>70.277641382890565</v>
      </c>
      <c r="E1621" s="91">
        <v>123.04180331015149</v>
      </c>
      <c r="F1621" s="95">
        <f t="shared" si="56"/>
        <v>70.277641382890565</v>
      </c>
      <c r="G1621" s="115"/>
      <c r="H1621" s="109"/>
      <c r="I1621" s="109"/>
      <c r="J1621" s="109"/>
      <c r="K1621" s="109"/>
      <c r="L1621" s="109"/>
      <c r="M1621" s="109"/>
      <c r="N1621" s="109"/>
      <c r="O1621" s="109"/>
    </row>
    <row r="1622" spans="3:15" ht="11.25" customHeight="1">
      <c r="C1622" s="94">
        <v>43885</v>
      </c>
      <c r="D1622" s="91">
        <v>100.43893846088871</v>
      </c>
      <c r="E1622" s="91">
        <v>123.04180331015149</v>
      </c>
      <c r="F1622" s="95">
        <f t="shared" si="56"/>
        <v>100.43893846088871</v>
      </c>
      <c r="G1622" s="115"/>
      <c r="H1622" s="109"/>
      <c r="I1622" s="109"/>
      <c r="J1622" s="109"/>
      <c r="K1622" s="109"/>
      <c r="L1622" s="109"/>
      <c r="M1622" s="109"/>
      <c r="N1622" s="109"/>
      <c r="O1622" s="109"/>
    </row>
    <row r="1623" spans="3:15" ht="11.25" customHeight="1">
      <c r="C1623" s="94">
        <v>43886</v>
      </c>
      <c r="D1623" s="91">
        <v>64.336191080890572</v>
      </c>
      <c r="E1623" s="91">
        <v>123.04180331015149</v>
      </c>
      <c r="F1623" s="95">
        <f t="shared" si="56"/>
        <v>64.336191080890572</v>
      </c>
      <c r="G1623" s="115"/>
      <c r="H1623" s="109"/>
      <c r="I1623" s="109"/>
      <c r="J1623" s="109"/>
      <c r="K1623" s="109"/>
      <c r="L1623" s="109"/>
      <c r="M1623" s="109"/>
      <c r="N1623" s="109"/>
      <c r="O1623" s="109"/>
    </row>
    <row r="1624" spans="3:15" ht="11.25" customHeight="1">
      <c r="C1624" s="94">
        <v>43887</v>
      </c>
      <c r="D1624" s="91">
        <v>73.978974691030174</v>
      </c>
      <c r="E1624" s="91">
        <v>123.04180331015149</v>
      </c>
      <c r="F1624" s="95">
        <f t="shared" si="56"/>
        <v>73.978974691030174</v>
      </c>
      <c r="G1624" s="115"/>
      <c r="H1624" s="109"/>
      <c r="I1624" s="109"/>
      <c r="J1624" s="109"/>
      <c r="K1624" s="109"/>
      <c r="L1624" s="109"/>
      <c r="M1624" s="109"/>
      <c r="N1624" s="109"/>
      <c r="O1624" s="109"/>
    </row>
    <row r="1625" spans="3:15" ht="11.25" customHeight="1">
      <c r="C1625" s="94">
        <v>43888</v>
      </c>
      <c r="D1625" s="91">
        <v>62.875328969033902</v>
      </c>
      <c r="E1625" s="91">
        <v>123.04180331015149</v>
      </c>
      <c r="F1625" s="95">
        <f t="shared" si="56"/>
        <v>62.875328969033902</v>
      </c>
      <c r="G1625" s="115"/>
      <c r="H1625" s="109"/>
      <c r="I1625" s="109"/>
      <c r="J1625" s="109"/>
      <c r="K1625" s="109"/>
      <c r="L1625" s="109"/>
      <c r="M1625" s="109"/>
      <c r="N1625" s="109"/>
      <c r="O1625" s="109"/>
    </row>
    <row r="1626" spans="3:15" ht="11.25" customHeight="1">
      <c r="C1626" s="94">
        <v>43889</v>
      </c>
      <c r="D1626" s="91">
        <v>77.942884185033904</v>
      </c>
      <c r="E1626" s="91">
        <v>123.04180331015149</v>
      </c>
      <c r="F1626" s="95">
        <f t="shared" si="56"/>
        <v>77.942884185033904</v>
      </c>
      <c r="G1626" s="115"/>
      <c r="H1626" s="109"/>
      <c r="I1626" s="109"/>
      <c r="J1626" s="109"/>
      <c r="K1626" s="109"/>
      <c r="L1626" s="109"/>
      <c r="M1626" s="109"/>
      <c r="N1626" s="109"/>
      <c r="O1626" s="109"/>
    </row>
    <row r="1627" spans="3:15" ht="11.25" customHeight="1">
      <c r="C1627" s="94">
        <v>43890</v>
      </c>
      <c r="D1627" s="91">
        <v>37.557855961032047</v>
      </c>
      <c r="E1627" s="91">
        <v>123.04180331015149</v>
      </c>
      <c r="F1627" s="95">
        <f t="shared" si="56"/>
        <v>37.557855961032047</v>
      </c>
      <c r="G1627" s="115"/>
      <c r="H1627" s="109"/>
      <c r="I1627" s="109"/>
      <c r="J1627" s="109"/>
      <c r="K1627" s="109"/>
      <c r="L1627" s="109"/>
      <c r="M1627" s="109"/>
      <c r="N1627" s="109"/>
      <c r="O1627" s="109"/>
    </row>
    <row r="1628" spans="3:15" ht="11.25" customHeight="1">
      <c r="C1628" s="94">
        <v>43891</v>
      </c>
      <c r="D1628" s="91">
        <v>43.089053777033904</v>
      </c>
      <c r="E1628" s="91">
        <v>132.5377482022528</v>
      </c>
      <c r="F1628" s="95">
        <f t="shared" si="56"/>
        <v>43.089053777033904</v>
      </c>
      <c r="G1628" s="115"/>
      <c r="H1628" s="109"/>
      <c r="I1628" s="109"/>
      <c r="J1628" s="109"/>
      <c r="K1628" s="109"/>
      <c r="L1628" s="109"/>
      <c r="M1628" s="109"/>
      <c r="N1628" s="109"/>
      <c r="O1628" s="109"/>
    </row>
    <row r="1629" spans="3:15" ht="11.25" customHeight="1">
      <c r="C1629" s="94">
        <v>43892</v>
      </c>
      <c r="D1629" s="91">
        <v>76.295676159032041</v>
      </c>
      <c r="E1629" s="91">
        <v>132.5377482022528</v>
      </c>
      <c r="F1629" s="95">
        <f t="shared" si="56"/>
        <v>76.295676159032041</v>
      </c>
      <c r="G1629" s="115"/>
      <c r="H1629" s="109"/>
      <c r="I1629" s="109"/>
      <c r="J1629" s="109"/>
      <c r="K1629" s="109"/>
      <c r="L1629" s="109"/>
      <c r="M1629" s="109"/>
      <c r="N1629" s="109"/>
      <c r="O1629" s="109"/>
    </row>
    <row r="1630" spans="3:15" ht="11.25" customHeight="1">
      <c r="C1630" s="94">
        <v>43893</v>
      </c>
      <c r="D1630" s="91">
        <v>77.920638835033913</v>
      </c>
      <c r="E1630" s="91">
        <v>132.5377482022528</v>
      </c>
      <c r="F1630" s="95">
        <f t="shared" si="56"/>
        <v>77.920638835033913</v>
      </c>
      <c r="G1630" s="115"/>
      <c r="H1630" s="109"/>
      <c r="I1630" s="109"/>
      <c r="J1630" s="109"/>
      <c r="K1630" s="109"/>
      <c r="L1630" s="109"/>
      <c r="M1630" s="109"/>
      <c r="N1630" s="109"/>
      <c r="O1630" s="109"/>
    </row>
    <row r="1631" spans="3:15" ht="11.25" customHeight="1">
      <c r="C1631" s="94">
        <v>43894</v>
      </c>
      <c r="D1631" s="91">
        <v>163.12887390284129</v>
      </c>
      <c r="E1631" s="91">
        <v>132.5377482022528</v>
      </c>
      <c r="F1631" s="95">
        <f t="shared" si="56"/>
        <v>132.5377482022528</v>
      </c>
      <c r="G1631" s="115"/>
      <c r="H1631" s="109"/>
      <c r="I1631" s="109"/>
      <c r="J1631" s="109"/>
      <c r="K1631" s="109"/>
      <c r="L1631" s="109"/>
      <c r="M1631" s="109"/>
      <c r="N1631" s="109"/>
      <c r="O1631" s="109"/>
    </row>
    <row r="1632" spans="3:15" ht="11.25" customHeight="1">
      <c r="C1632" s="94">
        <v>43895</v>
      </c>
      <c r="D1632" s="91">
        <v>152.81411382284315</v>
      </c>
      <c r="E1632" s="91">
        <v>132.5377482022528</v>
      </c>
      <c r="F1632" s="95">
        <f t="shared" si="56"/>
        <v>132.5377482022528</v>
      </c>
      <c r="G1632" s="115"/>
      <c r="H1632" s="109"/>
      <c r="I1632" s="109"/>
      <c r="J1632" s="109"/>
      <c r="K1632" s="109"/>
      <c r="L1632" s="109"/>
      <c r="M1632" s="109"/>
      <c r="N1632" s="109"/>
      <c r="O1632" s="109"/>
    </row>
    <row r="1633" spans="2:15" ht="11.25" customHeight="1">
      <c r="C1633" s="94">
        <v>43896</v>
      </c>
      <c r="D1633" s="91">
        <v>160.14479100883943</v>
      </c>
      <c r="E1633" s="91">
        <v>132.5377482022528</v>
      </c>
      <c r="F1633" s="95">
        <f t="shared" si="56"/>
        <v>132.5377482022528</v>
      </c>
      <c r="G1633" s="115"/>
      <c r="H1633" s="109"/>
      <c r="I1633" s="109"/>
      <c r="J1633" s="109"/>
      <c r="K1633" s="109"/>
      <c r="L1633" s="109"/>
      <c r="M1633" s="109"/>
      <c r="N1633" s="109"/>
      <c r="O1633" s="109"/>
    </row>
    <row r="1634" spans="2:15" ht="11.25" customHeight="1">
      <c r="C1634" s="94">
        <v>43897</v>
      </c>
      <c r="D1634" s="91">
        <v>163.22296524284315</v>
      </c>
      <c r="E1634" s="91">
        <v>132.5377482022528</v>
      </c>
      <c r="F1634" s="95">
        <f t="shared" si="56"/>
        <v>132.5377482022528</v>
      </c>
      <c r="G1634" s="115"/>
      <c r="H1634" s="109"/>
      <c r="I1634" s="109"/>
      <c r="J1634" s="109"/>
      <c r="K1634" s="109"/>
      <c r="L1634" s="109"/>
      <c r="M1634" s="109"/>
      <c r="N1634" s="109"/>
      <c r="O1634" s="109"/>
    </row>
    <row r="1635" spans="2:15" ht="11.25" customHeight="1">
      <c r="C1635" s="94">
        <v>43898</v>
      </c>
      <c r="D1635" s="91">
        <v>160.12943846084127</v>
      </c>
      <c r="E1635" s="91">
        <v>132.5377482022528</v>
      </c>
      <c r="F1635" s="95">
        <f t="shared" si="56"/>
        <v>132.5377482022528</v>
      </c>
      <c r="G1635" s="115"/>
      <c r="H1635" s="109"/>
      <c r="I1635" s="109"/>
      <c r="J1635" s="109"/>
      <c r="K1635" s="109"/>
      <c r="L1635" s="109"/>
      <c r="M1635" s="109"/>
      <c r="N1635" s="109"/>
      <c r="O1635" s="109"/>
    </row>
    <row r="1636" spans="2:15" ht="11.25" customHeight="1">
      <c r="C1636" s="94">
        <v>43899</v>
      </c>
      <c r="D1636" s="91">
        <v>179.01470221883943</v>
      </c>
      <c r="E1636" s="91">
        <v>132.5377482022528</v>
      </c>
      <c r="F1636" s="95">
        <f t="shared" si="56"/>
        <v>132.5377482022528</v>
      </c>
      <c r="G1636" s="115"/>
      <c r="H1636" s="109"/>
      <c r="I1636" s="109"/>
      <c r="J1636" s="109"/>
      <c r="K1636" s="109"/>
      <c r="L1636" s="109"/>
      <c r="M1636" s="109"/>
      <c r="N1636" s="109"/>
      <c r="O1636" s="109"/>
    </row>
    <row r="1637" spans="2:15" ht="11.25" customHeight="1">
      <c r="C1637" s="94">
        <v>43900</v>
      </c>
      <c r="D1637" s="91">
        <v>190.60060200084314</v>
      </c>
      <c r="E1637" s="91">
        <v>132.5377482022528</v>
      </c>
      <c r="F1637" s="95">
        <f t="shared" si="56"/>
        <v>132.5377482022528</v>
      </c>
      <c r="G1637" s="115"/>
      <c r="H1637" s="109"/>
      <c r="I1637" s="109"/>
      <c r="J1637" s="109"/>
      <c r="K1637" s="109"/>
      <c r="L1637" s="109"/>
      <c r="M1637" s="109"/>
      <c r="N1637" s="109"/>
      <c r="O1637" s="109"/>
    </row>
    <row r="1638" spans="2:15" ht="11.25" customHeight="1">
      <c r="C1638" s="94">
        <v>43901</v>
      </c>
      <c r="D1638" s="91">
        <v>136.76907381660985</v>
      </c>
      <c r="E1638" s="91">
        <v>132.5377482022528</v>
      </c>
      <c r="F1638" s="95">
        <f t="shared" si="56"/>
        <v>132.5377482022528</v>
      </c>
      <c r="G1638" s="115"/>
      <c r="H1638" s="109"/>
      <c r="I1638" s="109"/>
      <c r="J1638" s="109"/>
      <c r="K1638" s="109"/>
      <c r="L1638" s="109"/>
      <c r="M1638" s="109"/>
      <c r="N1638" s="109"/>
      <c r="O1638" s="109"/>
    </row>
    <row r="1639" spans="2:15" ht="11.25" customHeight="1">
      <c r="C1639" s="94">
        <v>43902</v>
      </c>
      <c r="D1639" s="91">
        <v>137.12385428860986</v>
      </c>
      <c r="E1639" s="91">
        <v>132.5377482022528</v>
      </c>
      <c r="F1639" s="95">
        <f t="shared" si="56"/>
        <v>132.5377482022528</v>
      </c>
      <c r="G1639" s="115"/>
      <c r="H1639" s="109"/>
      <c r="I1639" s="109"/>
      <c r="J1639" s="109"/>
      <c r="K1639" s="109"/>
      <c r="L1639" s="109"/>
      <c r="M1639" s="109"/>
      <c r="N1639" s="109"/>
      <c r="O1639" s="109"/>
    </row>
    <row r="1640" spans="2:15" ht="11.25" customHeight="1">
      <c r="C1640" s="94">
        <v>43903</v>
      </c>
      <c r="D1640" s="91">
        <v>118.63028563660987</v>
      </c>
      <c r="E1640" s="91">
        <v>132.5377482022528</v>
      </c>
      <c r="F1640" s="95">
        <f t="shared" si="56"/>
        <v>118.63028563660987</v>
      </c>
      <c r="G1640" s="115"/>
      <c r="H1640" s="109"/>
      <c r="I1640" s="109"/>
      <c r="J1640" s="109"/>
      <c r="K1640" s="109"/>
      <c r="L1640" s="109"/>
      <c r="M1640" s="109"/>
      <c r="N1640" s="109"/>
      <c r="O1640" s="109"/>
    </row>
    <row r="1641" spans="2:15" ht="11.25" customHeight="1">
      <c r="B1641" s="54" t="s">
        <v>22</v>
      </c>
      <c r="C1641" s="94">
        <v>43904</v>
      </c>
      <c r="D1641" s="91">
        <v>117.33973645660801</v>
      </c>
      <c r="E1641" s="91">
        <v>132.5377482022528</v>
      </c>
      <c r="F1641" s="95">
        <f t="shared" si="56"/>
        <v>117.33973645660801</v>
      </c>
      <c r="G1641" s="115"/>
      <c r="H1641" s="109"/>
      <c r="I1641" s="109"/>
      <c r="J1641" s="109"/>
      <c r="K1641" s="109"/>
      <c r="L1641" s="109"/>
      <c r="M1641" s="109"/>
      <c r="N1641" s="109"/>
      <c r="O1641" s="109"/>
    </row>
    <row r="1642" spans="2:15" ht="11.25" customHeight="1">
      <c r="C1642" s="94">
        <v>43905</v>
      </c>
      <c r="D1642" s="91">
        <v>86.382601016609868</v>
      </c>
      <c r="E1642" s="91">
        <v>132.5377482022528</v>
      </c>
      <c r="F1642" s="95">
        <f t="shared" si="56"/>
        <v>86.382601016609868</v>
      </c>
      <c r="G1642" s="115"/>
      <c r="H1642" s="109"/>
      <c r="I1642" s="109"/>
      <c r="J1642" s="109"/>
      <c r="K1642" s="109"/>
      <c r="L1642" s="109"/>
      <c r="M1642" s="109"/>
      <c r="N1642" s="109"/>
      <c r="O1642" s="109"/>
    </row>
    <row r="1643" spans="2:15" ht="11.25" customHeight="1">
      <c r="C1643" s="94">
        <v>43906</v>
      </c>
      <c r="D1643" s="91">
        <v>108.88036128660987</v>
      </c>
      <c r="E1643" s="91">
        <v>132.5377482022528</v>
      </c>
      <c r="F1643" s="95">
        <f t="shared" si="56"/>
        <v>108.88036128660987</v>
      </c>
      <c r="G1643" s="115"/>
      <c r="H1643" s="109"/>
      <c r="I1643" s="109"/>
      <c r="J1643" s="109"/>
      <c r="K1643" s="109"/>
      <c r="L1643" s="109"/>
      <c r="M1643" s="109"/>
      <c r="N1643" s="109"/>
      <c r="O1643" s="109"/>
    </row>
    <row r="1644" spans="2:15" ht="11.25" customHeight="1">
      <c r="C1644" s="94">
        <v>43907</v>
      </c>
      <c r="D1644" s="91">
        <v>108.89850297060801</v>
      </c>
      <c r="E1644" s="91">
        <v>132.5377482022528</v>
      </c>
      <c r="F1644" s="95">
        <f t="shared" ref="F1644:F1707" si="57">IF(D1644&gt;E1644,E1644,D1644)</f>
        <v>108.89850297060801</v>
      </c>
      <c r="G1644" s="115"/>
      <c r="H1644" s="109"/>
      <c r="I1644" s="109"/>
      <c r="J1644" s="109"/>
      <c r="K1644" s="109"/>
      <c r="L1644" s="109"/>
      <c r="M1644" s="109"/>
      <c r="N1644" s="109"/>
      <c r="O1644" s="109"/>
    </row>
    <row r="1645" spans="2:15" ht="11.25" customHeight="1">
      <c r="C1645" s="94">
        <v>43908</v>
      </c>
      <c r="D1645" s="91">
        <v>170.40660099034406</v>
      </c>
      <c r="E1645" s="91">
        <v>132.5377482022528</v>
      </c>
      <c r="F1645" s="95">
        <f t="shared" si="57"/>
        <v>132.5377482022528</v>
      </c>
      <c r="G1645" s="115"/>
      <c r="H1645" s="109"/>
      <c r="I1645" s="109"/>
      <c r="J1645" s="109"/>
      <c r="K1645" s="109"/>
      <c r="L1645" s="109"/>
      <c r="M1645" s="109"/>
      <c r="N1645" s="109"/>
      <c r="O1645" s="109"/>
    </row>
    <row r="1646" spans="2:15" ht="11.25" customHeight="1">
      <c r="C1646" s="94">
        <v>43909</v>
      </c>
      <c r="D1646" s="91">
        <v>160.17484692434593</v>
      </c>
      <c r="E1646" s="91">
        <v>132.5377482022528</v>
      </c>
      <c r="F1646" s="95">
        <f t="shared" si="57"/>
        <v>132.5377482022528</v>
      </c>
      <c r="G1646" s="115"/>
      <c r="H1646" s="109"/>
      <c r="I1646" s="109"/>
      <c r="J1646" s="109"/>
      <c r="K1646" s="109"/>
      <c r="L1646" s="109"/>
      <c r="M1646" s="109"/>
      <c r="N1646" s="109"/>
      <c r="O1646" s="109"/>
    </row>
    <row r="1647" spans="2:15" ht="11.25" customHeight="1">
      <c r="C1647" s="94">
        <v>43910</v>
      </c>
      <c r="D1647" s="91">
        <v>155.57306636034221</v>
      </c>
      <c r="E1647" s="91">
        <v>132.5377482022528</v>
      </c>
      <c r="F1647" s="95">
        <f t="shared" si="57"/>
        <v>132.5377482022528</v>
      </c>
      <c r="G1647" s="115"/>
      <c r="H1647" s="109"/>
      <c r="I1647" s="109"/>
      <c r="J1647" s="109"/>
      <c r="K1647" s="109"/>
      <c r="L1647" s="109"/>
      <c r="M1647" s="109"/>
      <c r="N1647" s="109"/>
      <c r="O1647" s="109"/>
    </row>
    <row r="1648" spans="2:15" ht="11.25" customHeight="1">
      <c r="C1648" s="94">
        <v>43911</v>
      </c>
      <c r="D1648" s="91">
        <v>145.07205793034407</v>
      </c>
      <c r="E1648" s="91">
        <v>132.5377482022528</v>
      </c>
      <c r="F1648" s="95">
        <f t="shared" si="57"/>
        <v>132.5377482022528</v>
      </c>
      <c r="G1648" s="115"/>
      <c r="H1648" s="109"/>
      <c r="I1648" s="109"/>
      <c r="J1648" s="109"/>
      <c r="K1648" s="109"/>
      <c r="L1648" s="109"/>
      <c r="M1648" s="109"/>
      <c r="N1648" s="109"/>
      <c r="O1648" s="109"/>
    </row>
    <row r="1649" spans="3:15" ht="11.25" customHeight="1">
      <c r="C1649" s="94">
        <v>43912</v>
      </c>
      <c r="D1649" s="91">
        <v>137.99372855034406</v>
      </c>
      <c r="E1649" s="91">
        <v>132.5377482022528</v>
      </c>
      <c r="F1649" s="95">
        <f t="shared" si="57"/>
        <v>132.5377482022528</v>
      </c>
      <c r="G1649" s="115"/>
      <c r="H1649" s="109"/>
      <c r="I1649" s="109"/>
      <c r="J1649" s="109"/>
      <c r="K1649" s="109"/>
      <c r="L1649" s="109"/>
      <c r="M1649" s="109"/>
      <c r="N1649" s="109"/>
      <c r="O1649" s="109"/>
    </row>
    <row r="1650" spans="3:15" ht="11.25" customHeight="1">
      <c r="C1650" s="94">
        <v>43913</v>
      </c>
      <c r="D1650" s="91">
        <v>145.85267361034593</v>
      </c>
      <c r="E1650" s="91">
        <v>132.5377482022528</v>
      </c>
      <c r="F1650" s="95">
        <f t="shared" si="57"/>
        <v>132.5377482022528</v>
      </c>
      <c r="G1650" s="115"/>
      <c r="H1650" s="109"/>
      <c r="I1650" s="109"/>
      <c r="J1650" s="109"/>
      <c r="K1650" s="109"/>
      <c r="L1650" s="109"/>
      <c r="M1650" s="109"/>
      <c r="N1650" s="109"/>
      <c r="O1650" s="109"/>
    </row>
    <row r="1651" spans="3:15" ht="11.25" customHeight="1">
      <c r="C1651" s="94">
        <v>43914</v>
      </c>
      <c r="D1651" s="91">
        <v>140.2874974703422</v>
      </c>
      <c r="E1651" s="91">
        <v>132.5377482022528</v>
      </c>
      <c r="F1651" s="95">
        <f t="shared" si="57"/>
        <v>132.5377482022528</v>
      </c>
      <c r="G1651" s="115"/>
      <c r="H1651" s="109"/>
      <c r="I1651" s="109"/>
      <c r="J1651" s="109"/>
      <c r="K1651" s="109"/>
      <c r="L1651" s="109"/>
      <c r="M1651" s="109"/>
      <c r="N1651" s="109"/>
      <c r="O1651" s="109"/>
    </row>
    <row r="1652" spans="3:15" ht="11.25" customHeight="1">
      <c r="C1652" s="94">
        <v>43915</v>
      </c>
      <c r="D1652" s="91">
        <v>113.20283432969643</v>
      </c>
      <c r="E1652" s="91">
        <v>132.5377482022528</v>
      </c>
      <c r="F1652" s="95">
        <f t="shared" si="57"/>
        <v>113.20283432969643</v>
      </c>
      <c r="G1652" s="115"/>
      <c r="H1652" s="109"/>
      <c r="I1652" s="109"/>
      <c r="J1652" s="109"/>
      <c r="K1652" s="109"/>
      <c r="L1652" s="109"/>
      <c r="M1652" s="109"/>
      <c r="N1652" s="109"/>
      <c r="O1652" s="109"/>
    </row>
    <row r="1653" spans="3:15" ht="11.25" customHeight="1">
      <c r="C1653" s="94">
        <v>43916</v>
      </c>
      <c r="D1653" s="91">
        <v>71.562210169694566</v>
      </c>
      <c r="E1653" s="91">
        <v>132.5377482022528</v>
      </c>
      <c r="F1653" s="95">
        <f t="shared" si="57"/>
        <v>71.562210169694566</v>
      </c>
      <c r="G1653" s="115"/>
      <c r="H1653" s="109"/>
      <c r="I1653" s="109"/>
      <c r="J1653" s="109"/>
      <c r="K1653" s="109"/>
      <c r="L1653" s="109"/>
      <c r="M1653" s="109"/>
      <c r="N1653" s="109"/>
      <c r="O1653" s="109"/>
    </row>
    <row r="1654" spans="3:15" ht="11.25" customHeight="1">
      <c r="C1654" s="94">
        <v>43917</v>
      </c>
      <c r="D1654" s="91">
        <v>92.642420263694575</v>
      </c>
      <c r="E1654" s="91">
        <v>132.5377482022528</v>
      </c>
      <c r="F1654" s="95">
        <f t="shared" si="57"/>
        <v>92.642420263694575</v>
      </c>
      <c r="G1654" s="115"/>
      <c r="H1654" s="109"/>
      <c r="I1654" s="109"/>
      <c r="J1654" s="109"/>
      <c r="K1654" s="109"/>
      <c r="L1654" s="109"/>
      <c r="M1654" s="109"/>
      <c r="N1654" s="109"/>
      <c r="O1654" s="109"/>
    </row>
    <row r="1655" spans="3:15" ht="11.25" customHeight="1">
      <c r="C1655" s="94">
        <v>43918</v>
      </c>
      <c r="D1655" s="91">
        <v>92.021637359692704</v>
      </c>
      <c r="E1655" s="91">
        <v>132.5377482022528</v>
      </c>
      <c r="F1655" s="95">
        <f t="shared" si="57"/>
        <v>92.021637359692704</v>
      </c>
      <c r="G1655" s="115"/>
      <c r="H1655" s="109"/>
      <c r="I1655" s="109"/>
      <c r="J1655" s="109"/>
      <c r="K1655" s="109"/>
      <c r="L1655" s="109"/>
      <c r="M1655" s="109"/>
      <c r="N1655" s="109"/>
      <c r="O1655" s="109"/>
    </row>
    <row r="1656" spans="3:15" ht="11.25" customHeight="1">
      <c r="C1656" s="94">
        <v>43919</v>
      </c>
      <c r="D1656" s="91">
        <v>39.365558359696429</v>
      </c>
      <c r="E1656" s="91">
        <v>132.5377482022528</v>
      </c>
      <c r="F1656" s="95">
        <f t="shared" si="57"/>
        <v>39.365558359696429</v>
      </c>
      <c r="G1656" s="115"/>
      <c r="H1656" s="109"/>
      <c r="I1656" s="109"/>
      <c r="J1656" s="109"/>
      <c r="K1656" s="109"/>
      <c r="L1656" s="109"/>
      <c r="M1656" s="109"/>
      <c r="N1656" s="109"/>
      <c r="O1656" s="109"/>
    </row>
    <row r="1657" spans="3:15" ht="11.25" customHeight="1">
      <c r="C1657" s="94">
        <v>43920</v>
      </c>
      <c r="D1657" s="91">
        <v>46.343677759694572</v>
      </c>
      <c r="E1657" s="91">
        <v>132.5377482022528</v>
      </c>
      <c r="F1657" s="95">
        <f t="shared" si="57"/>
        <v>46.343677759694572</v>
      </c>
      <c r="G1657" s="115"/>
      <c r="H1657" s="109"/>
      <c r="I1657" s="109"/>
      <c r="J1657" s="109"/>
      <c r="K1657" s="109"/>
      <c r="L1657" s="109"/>
      <c r="M1657" s="109"/>
      <c r="N1657" s="109"/>
      <c r="O1657" s="109"/>
    </row>
    <row r="1658" spans="3:15" ht="11.25" customHeight="1">
      <c r="C1658" s="94">
        <v>43921</v>
      </c>
      <c r="D1658" s="91">
        <v>51.619227719692702</v>
      </c>
      <c r="E1658" s="91">
        <v>132.5377482022528</v>
      </c>
      <c r="F1658" s="95">
        <f t="shared" si="57"/>
        <v>51.619227719692702</v>
      </c>
      <c r="G1658" s="115"/>
      <c r="H1658" s="109"/>
      <c r="I1658" s="109"/>
      <c r="J1658" s="109"/>
      <c r="K1658" s="109"/>
      <c r="L1658" s="109"/>
      <c r="M1658" s="109"/>
      <c r="N1658" s="109"/>
      <c r="O1658" s="109"/>
    </row>
    <row r="1659" spans="3:15" ht="11.25" customHeight="1">
      <c r="C1659" s="94">
        <v>43922</v>
      </c>
      <c r="D1659" s="91">
        <v>134.43591379593533</v>
      </c>
      <c r="E1659" s="91">
        <v>129.30997561700028</v>
      </c>
      <c r="F1659" s="95">
        <f t="shared" si="57"/>
        <v>129.30997561700028</v>
      </c>
      <c r="G1659" s="115"/>
      <c r="H1659" s="109"/>
      <c r="I1659" s="109"/>
      <c r="J1659" s="109"/>
      <c r="K1659" s="109"/>
      <c r="L1659" s="109"/>
      <c r="M1659" s="109"/>
      <c r="N1659" s="109"/>
      <c r="O1659" s="109"/>
    </row>
    <row r="1660" spans="3:15" ht="11.25" customHeight="1">
      <c r="C1660" s="94">
        <v>43923</v>
      </c>
      <c r="D1660" s="91">
        <v>122.05735215993349</v>
      </c>
      <c r="E1660" s="91">
        <v>129.30997561700028</v>
      </c>
      <c r="F1660" s="95">
        <f t="shared" si="57"/>
        <v>122.05735215993349</v>
      </c>
      <c r="G1660" s="115"/>
      <c r="H1660" s="109"/>
      <c r="I1660" s="109"/>
      <c r="J1660" s="109"/>
      <c r="K1660" s="109"/>
      <c r="L1660" s="109"/>
      <c r="M1660" s="109"/>
      <c r="N1660" s="109"/>
      <c r="O1660" s="109"/>
    </row>
    <row r="1661" spans="3:15" ht="11.25" customHeight="1">
      <c r="C1661" s="94">
        <v>43924</v>
      </c>
      <c r="D1661" s="91">
        <v>126.29484715593162</v>
      </c>
      <c r="E1661" s="91">
        <v>129.30997561700028</v>
      </c>
      <c r="F1661" s="95">
        <f t="shared" si="57"/>
        <v>126.29484715593162</v>
      </c>
      <c r="G1661" s="115"/>
      <c r="H1661" s="109"/>
      <c r="I1661" s="109"/>
      <c r="J1661" s="109"/>
      <c r="K1661" s="109"/>
      <c r="L1661" s="109"/>
      <c r="M1661" s="109"/>
      <c r="N1661" s="109"/>
      <c r="O1661" s="109"/>
    </row>
    <row r="1662" spans="3:15" ht="11.25" customHeight="1">
      <c r="C1662" s="94">
        <v>43925</v>
      </c>
      <c r="D1662" s="91">
        <v>94.525219413935346</v>
      </c>
      <c r="E1662" s="91">
        <v>129.30997561700028</v>
      </c>
      <c r="F1662" s="95">
        <f t="shared" si="57"/>
        <v>94.525219413935346</v>
      </c>
      <c r="G1662" s="115"/>
      <c r="H1662" s="109"/>
      <c r="I1662" s="109"/>
      <c r="J1662" s="109"/>
      <c r="K1662" s="109"/>
      <c r="L1662" s="109"/>
      <c r="M1662" s="109"/>
      <c r="N1662" s="109"/>
      <c r="O1662" s="109"/>
    </row>
    <row r="1663" spans="3:15" ht="11.25" customHeight="1">
      <c r="C1663" s="94">
        <v>43926</v>
      </c>
      <c r="D1663" s="91">
        <v>96.559776115933488</v>
      </c>
      <c r="E1663" s="91">
        <v>129.30997561700028</v>
      </c>
      <c r="F1663" s="95">
        <f t="shared" si="57"/>
        <v>96.559776115933488</v>
      </c>
      <c r="G1663" s="115"/>
      <c r="H1663" s="109"/>
      <c r="I1663" s="109"/>
      <c r="J1663" s="109"/>
      <c r="K1663" s="109"/>
      <c r="L1663" s="109"/>
      <c r="M1663" s="109"/>
      <c r="N1663" s="109"/>
      <c r="O1663" s="109"/>
    </row>
    <row r="1664" spans="3:15" ht="11.25" customHeight="1">
      <c r="C1664" s="94">
        <v>43927</v>
      </c>
      <c r="D1664" s="91">
        <v>126.36110485393534</v>
      </c>
      <c r="E1664" s="91">
        <v>129.30997561700028</v>
      </c>
      <c r="F1664" s="95">
        <f t="shared" si="57"/>
        <v>126.36110485393534</v>
      </c>
      <c r="G1664" s="115"/>
      <c r="H1664" s="109"/>
      <c r="I1664" s="109"/>
      <c r="J1664" s="109"/>
      <c r="K1664" s="109"/>
      <c r="L1664" s="109"/>
      <c r="M1664" s="109"/>
      <c r="N1664" s="109"/>
      <c r="O1664" s="109"/>
    </row>
    <row r="1665" spans="2:15" ht="11.25" customHeight="1">
      <c r="C1665" s="94">
        <v>43928</v>
      </c>
      <c r="D1665" s="91">
        <v>128.91667983592976</v>
      </c>
      <c r="E1665" s="91">
        <v>129.30997561700028</v>
      </c>
      <c r="F1665" s="95">
        <f t="shared" si="57"/>
        <v>128.91667983592976</v>
      </c>
      <c r="G1665" s="115"/>
      <c r="H1665" s="109"/>
      <c r="I1665" s="109"/>
      <c r="J1665" s="109"/>
      <c r="K1665" s="109"/>
      <c r="L1665" s="109"/>
      <c r="M1665" s="109"/>
      <c r="N1665" s="109"/>
      <c r="O1665" s="109"/>
    </row>
    <row r="1666" spans="2:15" ht="11.25" customHeight="1">
      <c r="C1666" s="94">
        <v>43929</v>
      </c>
      <c r="D1666" s="91">
        <v>113.35165236710225</v>
      </c>
      <c r="E1666" s="91">
        <v>129.30997561700028</v>
      </c>
      <c r="F1666" s="95">
        <f t="shared" si="57"/>
        <v>113.35165236710225</v>
      </c>
      <c r="G1666" s="115"/>
      <c r="H1666" s="109"/>
      <c r="I1666" s="109"/>
      <c r="J1666" s="109"/>
      <c r="K1666" s="109"/>
      <c r="L1666" s="109"/>
      <c r="M1666" s="109"/>
      <c r="N1666" s="109"/>
      <c r="O1666" s="109"/>
    </row>
    <row r="1667" spans="2:15" ht="11.25" customHeight="1">
      <c r="C1667" s="94">
        <v>43930</v>
      </c>
      <c r="D1667" s="91">
        <v>102.38113543509851</v>
      </c>
      <c r="E1667" s="91">
        <v>129.30997561700028</v>
      </c>
      <c r="F1667" s="95">
        <f t="shared" si="57"/>
        <v>102.38113543509851</v>
      </c>
      <c r="G1667" s="115"/>
      <c r="H1667" s="109"/>
      <c r="I1667" s="109"/>
      <c r="J1667" s="109"/>
      <c r="K1667" s="109"/>
      <c r="L1667" s="109"/>
      <c r="M1667" s="109"/>
      <c r="N1667" s="109"/>
      <c r="O1667" s="109"/>
    </row>
    <row r="1668" spans="2:15" ht="11.25" customHeight="1">
      <c r="C1668" s="94">
        <v>43931</v>
      </c>
      <c r="D1668" s="91">
        <v>100.03533286510039</v>
      </c>
      <c r="E1668" s="91">
        <v>129.30997561700028</v>
      </c>
      <c r="F1668" s="95">
        <f t="shared" si="57"/>
        <v>100.03533286510039</v>
      </c>
      <c r="G1668" s="115"/>
      <c r="H1668" s="109"/>
      <c r="I1668" s="109"/>
      <c r="J1668" s="109"/>
      <c r="K1668" s="109"/>
      <c r="L1668" s="109"/>
      <c r="M1668" s="109"/>
      <c r="N1668" s="109"/>
      <c r="O1668" s="109"/>
    </row>
    <row r="1669" spans="2:15" ht="11.25" customHeight="1">
      <c r="C1669" s="94">
        <v>43932</v>
      </c>
      <c r="D1669" s="91">
        <v>104.58458007910039</v>
      </c>
      <c r="E1669" s="91">
        <v>129.30997561700028</v>
      </c>
      <c r="F1669" s="95">
        <f t="shared" si="57"/>
        <v>104.58458007910039</v>
      </c>
      <c r="G1669" s="115"/>
      <c r="H1669" s="109"/>
      <c r="I1669" s="109"/>
      <c r="J1669" s="109"/>
      <c r="K1669" s="109"/>
      <c r="L1669" s="109"/>
      <c r="M1669" s="109"/>
      <c r="N1669" s="109"/>
      <c r="O1669" s="109"/>
    </row>
    <row r="1670" spans="2:15" ht="11.25" customHeight="1">
      <c r="C1670" s="94">
        <v>43933</v>
      </c>
      <c r="D1670" s="91">
        <v>94.168038721100402</v>
      </c>
      <c r="E1670" s="91">
        <v>129.30997561700028</v>
      </c>
      <c r="F1670" s="95">
        <f t="shared" si="57"/>
        <v>94.168038721100402</v>
      </c>
      <c r="G1670" s="115"/>
      <c r="H1670" s="109"/>
      <c r="I1670" s="109"/>
      <c r="J1670" s="109"/>
      <c r="K1670" s="109"/>
      <c r="L1670" s="109"/>
      <c r="M1670" s="109"/>
      <c r="N1670" s="109"/>
      <c r="O1670" s="109"/>
    </row>
    <row r="1671" spans="2:15" ht="11.25" customHeight="1">
      <c r="C1671" s="94">
        <v>43934</v>
      </c>
      <c r="D1671" s="91">
        <v>102.60172864509853</v>
      </c>
      <c r="E1671" s="91">
        <v>129.30997561700028</v>
      </c>
      <c r="F1671" s="95">
        <f t="shared" si="57"/>
        <v>102.60172864509853</v>
      </c>
      <c r="G1671" s="115"/>
      <c r="H1671" s="109"/>
      <c r="I1671" s="109"/>
      <c r="J1671" s="109"/>
      <c r="K1671" s="109"/>
      <c r="L1671" s="109"/>
      <c r="M1671" s="109"/>
      <c r="N1671" s="109"/>
      <c r="O1671" s="109"/>
    </row>
    <row r="1672" spans="2:15" ht="11.25" customHeight="1">
      <c r="B1672" s="54" t="s">
        <v>23</v>
      </c>
      <c r="C1672" s="94">
        <v>43935</v>
      </c>
      <c r="D1672" s="91">
        <v>114.42973903509852</v>
      </c>
      <c r="E1672" s="91">
        <v>129.30997561700028</v>
      </c>
      <c r="F1672" s="95">
        <f t="shared" si="57"/>
        <v>114.42973903509852</v>
      </c>
      <c r="G1672" s="115"/>
      <c r="H1672" s="109"/>
      <c r="I1672" s="109"/>
      <c r="J1672" s="109"/>
      <c r="K1672" s="109"/>
      <c r="L1672" s="109"/>
      <c r="M1672" s="109"/>
      <c r="N1672" s="109"/>
      <c r="O1672" s="109"/>
    </row>
    <row r="1673" spans="2:15" ht="11.25" customHeight="1">
      <c r="C1673" s="94">
        <v>43936</v>
      </c>
      <c r="D1673" s="91">
        <v>158.32198736191989</v>
      </c>
      <c r="E1673" s="91">
        <v>129.30997561700028</v>
      </c>
      <c r="F1673" s="95">
        <f t="shared" si="57"/>
        <v>129.30997561700028</v>
      </c>
      <c r="G1673" s="115"/>
      <c r="H1673" s="109"/>
      <c r="I1673" s="109"/>
      <c r="J1673" s="109"/>
      <c r="K1673" s="109"/>
      <c r="L1673" s="109"/>
      <c r="M1673" s="109"/>
      <c r="N1673" s="109"/>
      <c r="O1673" s="109"/>
    </row>
    <row r="1674" spans="2:15" ht="11.25" customHeight="1">
      <c r="C1674" s="94">
        <v>43937</v>
      </c>
      <c r="D1674" s="91">
        <v>162.43276678391243</v>
      </c>
      <c r="E1674" s="91">
        <v>129.30997561700028</v>
      </c>
      <c r="F1674" s="95">
        <f t="shared" si="57"/>
        <v>129.30997561700028</v>
      </c>
      <c r="G1674" s="115"/>
      <c r="H1674" s="109"/>
      <c r="I1674" s="109"/>
      <c r="J1674" s="109"/>
      <c r="K1674" s="109"/>
      <c r="L1674" s="109"/>
      <c r="M1674" s="109"/>
      <c r="N1674" s="109"/>
      <c r="O1674" s="109"/>
    </row>
    <row r="1675" spans="2:15" ht="11.25" customHeight="1">
      <c r="C1675" s="94">
        <v>43938</v>
      </c>
      <c r="D1675" s="91">
        <v>181.26775802191429</v>
      </c>
      <c r="E1675" s="91">
        <v>129.30997561700028</v>
      </c>
      <c r="F1675" s="95">
        <f t="shared" si="57"/>
        <v>129.30997561700028</v>
      </c>
      <c r="G1675" s="115"/>
      <c r="H1675" s="109"/>
      <c r="I1675" s="109"/>
      <c r="J1675" s="109"/>
      <c r="K1675" s="109"/>
      <c r="L1675" s="109"/>
      <c r="M1675" s="109"/>
      <c r="N1675" s="109"/>
      <c r="O1675" s="109"/>
    </row>
    <row r="1676" spans="2:15" ht="11.25" customHeight="1">
      <c r="C1676" s="94">
        <v>43939</v>
      </c>
      <c r="D1676" s="91">
        <v>189.88115476991427</v>
      </c>
      <c r="E1676" s="91">
        <v>129.30997561700028</v>
      </c>
      <c r="F1676" s="95">
        <f t="shared" si="57"/>
        <v>129.30997561700028</v>
      </c>
      <c r="G1676" s="115"/>
      <c r="H1676" s="109"/>
      <c r="I1676" s="109"/>
      <c r="J1676" s="109"/>
      <c r="K1676" s="109"/>
      <c r="L1676" s="109"/>
      <c r="M1676" s="109"/>
      <c r="N1676" s="109"/>
      <c r="O1676" s="109"/>
    </row>
    <row r="1677" spans="2:15" ht="11.25" customHeight="1">
      <c r="C1677" s="94">
        <v>43940</v>
      </c>
      <c r="D1677" s="91">
        <v>186.66600200191618</v>
      </c>
      <c r="E1677" s="91">
        <v>129.30997561700028</v>
      </c>
      <c r="F1677" s="95">
        <f t="shared" si="57"/>
        <v>129.30997561700028</v>
      </c>
      <c r="G1677" s="115"/>
      <c r="H1677" s="109"/>
      <c r="I1677" s="109"/>
      <c r="J1677" s="109"/>
      <c r="K1677" s="109"/>
      <c r="L1677" s="109"/>
      <c r="M1677" s="109"/>
      <c r="N1677" s="109"/>
      <c r="O1677" s="109"/>
    </row>
    <row r="1678" spans="2:15" ht="11.25" customHeight="1">
      <c r="C1678" s="94">
        <v>43941</v>
      </c>
      <c r="D1678" s="91">
        <v>187.65970934591431</v>
      </c>
      <c r="E1678" s="91">
        <v>129.30997561700028</v>
      </c>
      <c r="F1678" s="95">
        <f t="shared" si="57"/>
        <v>129.30997561700028</v>
      </c>
      <c r="G1678" s="115"/>
      <c r="H1678" s="109"/>
      <c r="I1678" s="109"/>
      <c r="J1678" s="109"/>
      <c r="K1678" s="109"/>
      <c r="L1678" s="109"/>
      <c r="M1678" s="109"/>
      <c r="N1678" s="109"/>
      <c r="O1678" s="109"/>
    </row>
    <row r="1679" spans="2:15" ht="11.25" customHeight="1">
      <c r="C1679" s="94">
        <v>43942</v>
      </c>
      <c r="D1679" s="91">
        <v>201.55266688591428</v>
      </c>
      <c r="E1679" s="91">
        <v>129.30997561700028</v>
      </c>
      <c r="F1679" s="95">
        <f t="shared" si="57"/>
        <v>129.30997561700028</v>
      </c>
      <c r="G1679" s="115"/>
      <c r="H1679" s="109"/>
      <c r="I1679" s="109"/>
      <c r="J1679" s="109"/>
      <c r="K1679" s="109"/>
      <c r="L1679" s="109"/>
      <c r="M1679" s="109"/>
      <c r="N1679" s="109"/>
      <c r="O1679" s="109"/>
    </row>
    <row r="1680" spans="2:15" ht="11.25" customHeight="1">
      <c r="C1680" s="94">
        <v>43943</v>
      </c>
      <c r="D1680" s="91">
        <v>163.19481821840066</v>
      </c>
      <c r="E1680" s="91">
        <v>129.30997561700028</v>
      </c>
      <c r="F1680" s="95">
        <f t="shared" si="57"/>
        <v>129.30997561700028</v>
      </c>
      <c r="G1680" s="115"/>
      <c r="H1680" s="109"/>
      <c r="I1680" s="109"/>
      <c r="J1680" s="109"/>
      <c r="K1680" s="109"/>
      <c r="L1680" s="109"/>
      <c r="M1680" s="109"/>
      <c r="N1680" s="109"/>
      <c r="O1680" s="109"/>
    </row>
    <row r="1681" spans="3:15" ht="11.25" customHeight="1">
      <c r="C1681" s="94">
        <v>43944</v>
      </c>
      <c r="D1681" s="91">
        <v>191.04865904440436</v>
      </c>
      <c r="E1681" s="91">
        <v>129.30997561700028</v>
      </c>
      <c r="F1681" s="95">
        <f t="shared" si="57"/>
        <v>129.30997561700028</v>
      </c>
      <c r="G1681" s="115"/>
      <c r="H1681" s="109"/>
      <c r="I1681" s="109"/>
      <c r="J1681" s="109"/>
      <c r="K1681" s="109"/>
      <c r="L1681" s="109"/>
      <c r="M1681" s="109"/>
      <c r="N1681" s="109"/>
      <c r="O1681" s="109"/>
    </row>
    <row r="1682" spans="3:15" ht="11.25" customHeight="1">
      <c r="C1682" s="94">
        <v>43945</v>
      </c>
      <c r="D1682" s="91">
        <v>187.51107319040253</v>
      </c>
      <c r="E1682" s="91">
        <v>129.30997561700028</v>
      </c>
      <c r="F1682" s="95">
        <f t="shared" si="57"/>
        <v>129.30997561700028</v>
      </c>
      <c r="G1682" s="115"/>
      <c r="H1682" s="109"/>
      <c r="I1682" s="109"/>
      <c r="J1682" s="109"/>
      <c r="K1682" s="109"/>
      <c r="L1682" s="109"/>
      <c r="M1682" s="109"/>
      <c r="N1682" s="109"/>
      <c r="O1682" s="109"/>
    </row>
    <row r="1683" spans="3:15" ht="11.25" customHeight="1">
      <c r="C1683" s="94">
        <v>43946</v>
      </c>
      <c r="D1683" s="91">
        <v>176.56257970840252</v>
      </c>
      <c r="E1683" s="91">
        <v>129.30997561700028</v>
      </c>
      <c r="F1683" s="95">
        <f t="shared" si="57"/>
        <v>129.30997561700028</v>
      </c>
      <c r="G1683" s="115"/>
      <c r="H1683" s="109"/>
      <c r="I1683" s="109"/>
      <c r="J1683" s="109"/>
      <c r="K1683" s="109"/>
      <c r="L1683" s="109"/>
      <c r="M1683" s="109"/>
      <c r="N1683" s="109"/>
      <c r="O1683" s="109"/>
    </row>
    <row r="1684" spans="3:15" ht="11.25" customHeight="1">
      <c r="C1684" s="94">
        <v>43947</v>
      </c>
      <c r="D1684" s="91">
        <v>173.57737531640254</v>
      </c>
      <c r="E1684" s="91">
        <v>129.30997561700028</v>
      </c>
      <c r="F1684" s="95">
        <f t="shared" si="57"/>
        <v>129.30997561700028</v>
      </c>
      <c r="G1684" s="115"/>
      <c r="H1684" s="109"/>
      <c r="I1684" s="109"/>
      <c r="J1684" s="109"/>
      <c r="K1684" s="109"/>
      <c r="L1684" s="109"/>
      <c r="M1684" s="109"/>
      <c r="N1684" s="109"/>
      <c r="O1684" s="109"/>
    </row>
    <row r="1685" spans="3:15" ht="11.25" customHeight="1">
      <c r="C1685" s="94">
        <v>43948</v>
      </c>
      <c r="D1685" s="91">
        <v>187.62475435040437</v>
      </c>
      <c r="E1685" s="91">
        <v>129.30997561700028</v>
      </c>
      <c r="F1685" s="95">
        <f t="shared" si="57"/>
        <v>129.30997561700028</v>
      </c>
      <c r="G1685" s="115"/>
      <c r="H1685" s="109"/>
      <c r="I1685" s="109"/>
      <c r="J1685" s="109"/>
      <c r="K1685" s="109"/>
      <c r="L1685" s="109"/>
      <c r="M1685" s="109"/>
      <c r="N1685" s="109"/>
      <c r="O1685" s="109"/>
    </row>
    <row r="1686" spans="3:15" ht="11.25" customHeight="1">
      <c r="C1686" s="94">
        <v>43949</v>
      </c>
      <c r="D1686" s="91">
        <v>175.39427942040251</v>
      </c>
      <c r="E1686" s="91">
        <v>129.30997561700028</v>
      </c>
      <c r="F1686" s="95">
        <f t="shared" si="57"/>
        <v>129.30997561700028</v>
      </c>
      <c r="G1686" s="115"/>
      <c r="H1686" s="109"/>
      <c r="I1686" s="109"/>
      <c r="J1686" s="109"/>
      <c r="K1686" s="109"/>
      <c r="L1686" s="109"/>
      <c r="M1686" s="109"/>
      <c r="N1686" s="109"/>
      <c r="O1686" s="109"/>
    </row>
    <row r="1687" spans="3:15" ht="11.25" customHeight="1">
      <c r="C1687" s="94">
        <v>43950</v>
      </c>
      <c r="D1687" s="91">
        <v>179.70485772770667</v>
      </c>
      <c r="E1687" s="91">
        <v>129.30997561700028</v>
      </c>
      <c r="F1687" s="95">
        <f t="shared" si="57"/>
        <v>129.30997561700028</v>
      </c>
      <c r="G1687" s="115"/>
      <c r="H1687" s="109"/>
      <c r="I1687" s="109"/>
      <c r="J1687" s="109"/>
      <c r="K1687" s="109"/>
      <c r="L1687" s="109"/>
      <c r="M1687" s="109"/>
      <c r="N1687" s="109"/>
      <c r="O1687" s="109"/>
    </row>
    <row r="1688" spans="3:15" ht="11.25" customHeight="1">
      <c r="C1688" s="94">
        <v>43951</v>
      </c>
      <c r="D1688" s="91">
        <v>159.48513681571038</v>
      </c>
      <c r="E1688" s="91">
        <v>129.30997561700028</v>
      </c>
      <c r="F1688" s="95">
        <f t="shared" si="57"/>
        <v>129.30997561700028</v>
      </c>
      <c r="G1688" s="115"/>
      <c r="H1688" s="109"/>
      <c r="I1688" s="109"/>
      <c r="J1688" s="109"/>
      <c r="K1688" s="109"/>
      <c r="L1688" s="109"/>
      <c r="M1688" s="109"/>
      <c r="N1688" s="109"/>
      <c r="O1688" s="109"/>
    </row>
    <row r="1689" spans="3:15" ht="11.25" customHeight="1">
      <c r="C1689" s="94">
        <v>43952</v>
      </c>
      <c r="D1689" s="91">
        <v>141.94816999370849</v>
      </c>
      <c r="E1689" s="91">
        <v>104.0249711788601</v>
      </c>
      <c r="F1689" s="95">
        <f t="shared" si="57"/>
        <v>104.0249711788601</v>
      </c>
      <c r="G1689" s="115"/>
      <c r="H1689" s="109"/>
      <c r="I1689" s="109"/>
      <c r="J1689" s="109"/>
      <c r="K1689" s="109"/>
      <c r="L1689" s="109"/>
      <c r="M1689" s="109"/>
      <c r="N1689" s="109"/>
      <c r="O1689" s="109"/>
    </row>
    <row r="1690" spans="3:15" ht="11.25" customHeight="1">
      <c r="C1690" s="94">
        <v>43953</v>
      </c>
      <c r="D1690" s="91">
        <v>162.46535110770481</v>
      </c>
      <c r="E1690" s="91">
        <v>104.0249711788601</v>
      </c>
      <c r="F1690" s="95">
        <f t="shared" si="57"/>
        <v>104.0249711788601</v>
      </c>
      <c r="G1690" s="115"/>
      <c r="H1690" s="109"/>
      <c r="I1690" s="109"/>
      <c r="J1690" s="109"/>
      <c r="K1690" s="109"/>
      <c r="L1690" s="109"/>
      <c r="M1690" s="109"/>
      <c r="N1690" s="109"/>
      <c r="O1690" s="109"/>
    </row>
    <row r="1691" spans="3:15" ht="11.25" customHeight="1">
      <c r="C1691" s="94">
        <v>43954</v>
      </c>
      <c r="D1691" s="91">
        <v>156.23545411371038</v>
      </c>
      <c r="E1691" s="91">
        <v>104.0249711788601</v>
      </c>
      <c r="F1691" s="95">
        <f t="shared" si="57"/>
        <v>104.0249711788601</v>
      </c>
      <c r="G1691" s="115"/>
      <c r="H1691" s="109"/>
      <c r="I1691" s="109"/>
      <c r="J1691" s="109"/>
      <c r="K1691" s="109"/>
      <c r="L1691" s="109"/>
      <c r="M1691" s="109"/>
      <c r="N1691" s="109"/>
      <c r="O1691" s="109"/>
    </row>
    <row r="1692" spans="3:15" ht="11.25" customHeight="1">
      <c r="C1692" s="94">
        <v>43955</v>
      </c>
      <c r="D1692" s="91">
        <v>150.44913839170664</v>
      </c>
      <c r="E1692" s="91">
        <v>104.0249711788601</v>
      </c>
      <c r="F1692" s="95">
        <f t="shared" si="57"/>
        <v>104.0249711788601</v>
      </c>
      <c r="G1692" s="115"/>
      <c r="H1692" s="109"/>
      <c r="I1692" s="109"/>
      <c r="J1692" s="109"/>
      <c r="K1692" s="109"/>
      <c r="L1692" s="109"/>
      <c r="M1692" s="109"/>
      <c r="N1692" s="109"/>
      <c r="O1692" s="109"/>
    </row>
    <row r="1693" spans="3:15" ht="11.25" customHeight="1">
      <c r="C1693" s="94">
        <v>43956</v>
      </c>
      <c r="D1693" s="91">
        <v>195.06156033570662</v>
      </c>
      <c r="E1693" s="91">
        <v>104.0249711788601</v>
      </c>
      <c r="F1693" s="95">
        <f t="shared" si="57"/>
        <v>104.0249711788601</v>
      </c>
      <c r="G1693" s="115"/>
      <c r="H1693" s="109"/>
      <c r="I1693" s="109"/>
      <c r="J1693" s="109"/>
      <c r="K1693" s="109"/>
      <c r="L1693" s="109"/>
      <c r="M1693" s="109"/>
      <c r="N1693" s="109"/>
      <c r="O1693" s="109"/>
    </row>
    <row r="1694" spans="3:15" ht="11.25" customHeight="1">
      <c r="C1694" s="94">
        <v>43957</v>
      </c>
      <c r="D1694" s="91">
        <v>136.13466181453498</v>
      </c>
      <c r="E1694" s="91">
        <v>104.0249711788601</v>
      </c>
      <c r="F1694" s="95">
        <f t="shared" si="57"/>
        <v>104.0249711788601</v>
      </c>
      <c r="G1694" s="115"/>
      <c r="H1694" s="109"/>
      <c r="I1694" s="109"/>
      <c r="J1694" s="109"/>
      <c r="K1694" s="109"/>
      <c r="L1694" s="109"/>
      <c r="M1694" s="109"/>
      <c r="N1694" s="109"/>
      <c r="O1694" s="109"/>
    </row>
    <row r="1695" spans="3:15" ht="11.25" customHeight="1">
      <c r="C1695" s="94">
        <v>43958</v>
      </c>
      <c r="D1695" s="91">
        <v>121.66533091053311</v>
      </c>
      <c r="E1695" s="91">
        <v>104.0249711788601</v>
      </c>
      <c r="F1695" s="95">
        <f t="shared" si="57"/>
        <v>104.0249711788601</v>
      </c>
      <c r="G1695" s="115"/>
      <c r="H1695" s="109"/>
      <c r="I1695" s="109"/>
      <c r="J1695" s="109"/>
      <c r="K1695" s="109"/>
      <c r="L1695" s="109"/>
      <c r="M1695" s="109"/>
      <c r="N1695" s="109"/>
      <c r="O1695" s="109"/>
    </row>
    <row r="1696" spans="3:15" ht="11.25" customHeight="1">
      <c r="C1696" s="94">
        <v>43959</v>
      </c>
      <c r="D1696" s="91">
        <v>112.50639819453124</v>
      </c>
      <c r="E1696" s="91">
        <v>104.0249711788601</v>
      </c>
      <c r="F1696" s="95">
        <f t="shared" si="57"/>
        <v>104.0249711788601</v>
      </c>
      <c r="G1696" s="115"/>
      <c r="H1696" s="109"/>
      <c r="I1696" s="109"/>
      <c r="J1696" s="109"/>
      <c r="K1696" s="109"/>
      <c r="L1696" s="109"/>
      <c r="M1696" s="109"/>
      <c r="N1696" s="109"/>
      <c r="O1696" s="109"/>
    </row>
    <row r="1697" spans="2:15" ht="11.25" customHeight="1">
      <c r="C1697" s="94">
        <v>43960</v>
      </c>
      <c r="D1697" s="91">
        <v>99.365654848533111</v>
      </c>
      <c r="E1697" s="91">
        <v>104.0249711788601</v>
      </c>
      <c r="F1697" s="95">
        <f t="shared" si="57"/>
        <v>99.365654848533111</v>
      </c>
      <c r="G1697" s="115"/>
      <c r="H1697" s="109"/>
      <c r="I1697" s="109"/>
      <c r="J1697" s="109"/>
      <c r="K1697" s="109"/>
      <c r="L1697" s="109"/>
      <c r="M1697" s="109"/>
      <c r="N1697" s="109"/>
      <c r="O1697" s="109"/>
    </row>
    <row r="1698" spans="2:15" ht="11.25" customHeight="1">
      <c r="C1698" s="94">
        <v>43961</v>
      </c>
      <c r="D1698" s="91">
        <v>88.677191668533112</v>
      </c>
      <c r="E1698" s="91">
        <v>104.0249711788601</v>
      </c>
      <c r="F1698" s="95">
        <f t="shared" si="57"/>
        <v>88.677191668533112</v>
      </c>
      <c r="G1698" s="115"/>
      <c r="H1698" s="109"/>
      <c r="I1698" s="109"/>
      <c r="J1698" s="109"/>
      <c r="K1698" s="109"/>
      <c r="L1698" s="109"/>
      <c r="M1698" s="109"/>
      <c r="N1698" s="109"/>
      <c r="O1698" s="109"/>
    </row>
    <row r="1699" spans="2:15" ht="11.25" customHeight="1">
      <c r="C1699" s="94">
        <v>43962</v>
      </c>
      <c r="D1699" s="91">
        <v>98.195352774531244</v>
      </c>
      <c r="E1699" s="91">
        <v>104.0249711788601</v>
      </c>
      <c r="F1699" s="95">
        <f t="shared" si="57"/>
        <v>98.195352774531244</v>
      </c>
      <c r="G1699" s="115"/>
      <c r="H1699" s="109"/>
      <c r="I1699" s="109"/>
      <c r="J1699" s="109"/>
      <c r="K1699" s="109"/>
      <c r="L1699" s="109"/>
      <c r="M1699" s="109"/>
      <c r="N1699" s="109"/>
      <c r="O1699" s="109"/>
    </row>
    <row r="1700" spans="2:15" ht="11.25" customHeight="1">
      <c r="C1700" s="94">
        <v>43963</v>
      </c>
      <c r="D1700" s="91">
        <v>143.85513723853498</v>
      </c>
      <c r="E1700" s="91">
        <v>104.0249711788601</v>
      </c>
      <c r="F1700" s="95">
        <f t="shared" si="57"/>
        <v>104.0249711788601</v>
      </c>
      <c r="G1700" s="115"/>
      <c r="H1700" s="109"/>
      <c r="I1700" s="109"/>
      <c r="J1700" s="109"/>
      <c r="K1700" s="109"/>
      <c r="L1700" s="109"/>
      <c r="M1700" s="109"/>
      <c r="N1700" s="109"/>
      <c r="O1700" s="109"/>
    </row>
    <row r="1701" spans="2:15" ht="11.25" customHeight="1">
      <c r="C1701" s="94">
        <v>43964</v>
      </c>
      <c r="D1701" s="91">
        <v>150.47310586795314</v>
      </c>
      <c r="E1701" s="91">
        <v>104.0249711788601</v>
      </c>
      <c r="F1701" s="95">
        <f t="shared" si="57"/>
        <v>104.0249711788601</v>
      </c>
      <c r="G1701" s="115"/>
      <c r="H1701" s="109"/>
      <c r="I1701" s="109"/>
      <c r="J1701" s="109"/>
      <c r="K1701" s="109"/>
      <c r="L1701" s="109"/>
      <c r="M1701" s="109"/>
      <c r="N1701" s="109"/>
      <c r="O1701" s="109"/>
    </row>
    <row r="1702" spans="2:15" ht="11.25" customHeight="1">
      <c r="B1702" s="54" t="s">
        <v>22</v>
      </c>
      <c r="C1702" s="94">
        <v>43965</v>
      </c>
      <c r="D1702" s="91">
        <v>121.34618743595499</v>
      </c>
      <c r="E1702" s="91">
        <v>104.0249711788601</v>
      </c>
      <c r="F1702" s="95">
        <f t="shared" si="57"/>
        <v>104.0249711788601</v>
      </c>
      <c r="G1702" s="115"/>
      <c r="H1702" s="109"/>
      <c r="I1702" s="109"/>
      <c r="J1702" s="109"/>
      <c r="K1702" s="109"/>
      <c r="L1702" s="109"/>
      <c r="M1702" s="109"/>
      <c r="N1702" s="109"/>
      <c r="O1702" s="109"/>
    </row>
    <row r="1703" spans="2:15" ht="11.25" customHeight="1">
      <c r="C1703" s="94">
        <v>43966</v>
      </c>
      <c r="D1703" s="91">
        <v>119.96253918595498</v>
      </c>
      <c r="E1703" s="91">
        <v>104.0249711788601</v>
      </c>
      <c r="F1703" s="95">
        <f t="shared" si="57"/>
        <v>104.0249711788601</v>
      </c>
      <c r="G1703" s="115"/>
      <c r="H1703" s="109"/>
      <c r="I1703" s="109"/>
      <c r="J1703" s="109"/>
      <c r="K1703" s="109"/>
      <c r="L1703" s="109"/>
      <c r="M1703" s="109"/>
      <c r="N1703" s="109"/>
      <c r="O1703" s="109"/>
    </row>
    <row r="1704" spans="2:15" ht="11.25" customHeight="1">
      <c r="C1704" s="94">
        <v>43967</v>
      </c>
      <c r="D1704" s="91">
        <v>107.1906331039587</v>
      </c>
      <c r="E1704" s="91">
        <v>104.0249711788601</v>
      </c>
      <c r="F1704" s="95">
        <f t="shared" si="57"/>
        <v>104.0249711788601</v>
      </c>
      <c r="G1704" s="115"/>
      <c r="H1704" s="109"/>
      <c r="I1704" s="109"/>
      <c r="J1704" s="109"/>
      <c r="K1704" s="109"/>
      <c r="L1704" s="109"/>
      <c r="M1704" s="109"/>
      <c r="N1704" s="109"/>
      <c r="O1704" s="109"/>
    </row>
    <row r="1705" spans="2:15" ht="11.25" customHeight="1">
      <c r="C1705" s="94">
        <v>43968</v>
      </c>
      <c r="D1705" s="91">
        <v>98.171626367951262</v>
      </c>
      <c r="E1705" s="91">
        <v>104.0249711788601</v>
      </c>
      <c r="F1705" s="95">
        <f t="shared" si="57"/>
        <v>98.171626367951262</v>
      </c>
      <c r="G1705" s="115"/>
      <c r="H1705" s="109"/>
      <c r="I1705" s="109"/>
      <c r="J1705" s="109"/>
      <c r="K1705" s="109"/>
      <c r="L1705" s="109"/>
      <c r="M1705" s="109"/>
      <c r="N1705" s="109"/>
      <c r="O1705" s="109"/>
    </row>
    <row r="1706" spans="2:15" ht="11.25" customHeight="1">
      <c r="C1706" s="94">
        <v>43969</v>
      </c>
      <c r="D1706" s="91">
        <v>107.03113906795684</v>
      </c>
      <c r="E1706" s="91">
        <v>104.0249711788601</v>
      </c>
      <c r="F1706" s="95">
        <f t="shared" si="57"/>
        <v>104.0249711788601</v>
      </c>
      <c r="G1706" s="115"/>
      <c r="H1706" s="109"/>
      <c r="I1706" s="109"/>
      <c r="J1706" s="109"/>
      <c r="K1706" s="109"/>
      <c r="L1706" s="109"/>
      <c r="M1706" s="109"/>
      <c r="N1706" s="109"/>
      <c r="O1706" s="109"/>
    </row>
    <row r="1707" spans="2:15" ht="11.25" customHeight="1">
      <c r="C1707" s="94">
        <v>43970</v>
      </c>
      <c r="D1707" s="91">
        <v>96.256102315954976</v>
      </c>
      <c r="E1707" s="91">
        <v>104.0249711788601</v>
      </c>
      <c r="F1707" s="95">
        <f t="shared" si="57"/>
        <v>96.256102315954976</v>
      </c>
      <c r="G1707" s="115"/>
      <c r="H1707" s="109"/>
      <c r="I1707" s="109"/>
      <c r="J1707" s="109"/>
      <c r="K1707" s="109"/>
      <c r="L1707" s="109"/>
      <c r="M1707" s="109"/>
      <c r="N1707" s="109"/>
      <c r="O1707" s="109"/>
    </row>
    <row r="1708" spans="2:15" ht="11.25" customHeight="1">
      <c r="C1708" s="94">
        <v>43971</v>
      </c>
      <c r="D1708" s="91">
        <v>88.721294792280588</v>
      </c>
      <c r="E1708" s="91">
        <v>104.0249711788601</v>
      </c>
      <c r="F1708" s="95">
        <f t="shared" ref="F1708:F1771" si="58">IF(D1708&gt;E1708,E1708,D1708)</f>
        <v>88.721294792280588</v>
      </c>
      <c r="G1708" s="115"/>
      <c r="H1708" s="109"/>
      <c r="I1708" s="109"/>
      <c r="J1708" s="109"/>
      <c r="K1708" s="109"/>
      <c r="L1708" s="109"/>
      <c r="M1708" s="109"/>
      <c r="N1708" s="109"/>
      <c r="O1708" s="109"/>
    </row>
    <row r="1709" spans="2:15" ht="11.25" customHeight="1">
      <c r="C1709" s="94">
        <v>43972</v>
      </c>
      <c r="D1709" s="91">
        <v>99.719565528282459</v>
      </c>
      <c r="E1709" s="91">
        <v>104.0249711788601</v>
      </c>
      <c r="F1709" s="95">
        <f t="shared" si="58"/>
        <v>99.719565528282459</v>
      </c>
      <c r="G1709" s="115"/>
      <c r="H1709" s="109"/>
      <c r="I1709" s="109"/>
      <c r="J1709" s="109"/>
      <c r="K1709" s="109"/>
      <c r="L1709" s="109"/>
      <c r="M1709" s="109"/>
      <c r="N1709" s="109"/>
      <c r="O1709" s="109"/>
    </row>
    <row r="1710" spans="2:15" ht="11.25" customHeight="1">
      <c r="C1710" s="94">
        <v>43973</v>
      </c>
      <c r="D1710" s="91">
        <v>111.01355162428432</v>
      </c>
      <c r="E1710" s="91">
        <v>104.0249711788601</v>
      </c>
      <c r="F1710" s="95">
        <f t="shared" si="58"/>
        <v>104.0249711788601</v>
      </c>
      <c r="G1710" s="115"/>
      <c r="H1710" s="109"/>
      <c r="I1710" s="109"/>
      <c r="J1710" s="109"/>
      <c r="K1710" s="109"/>
      <c r="L1710" s="109"/>
      <c r="M1710" s="109"/>
      <c r="N1710" s="109"/>
      <c r="O1710" s="109"/>
    </row>
    <row r="1711" spans="2:15" ht="11.25" customHeight="1">
      <c r="C1711" s="94">
        <v>43974</v>
      </c>
      <c r="D1711" s="91">
        <v>75.858285652276876</v>
      </c>
      <c r="E1711" s="91">
        <v>104.0249711788601</v>
      </c>
      <c r="F1711" s="95">
        <f t="shared" si="58"/>
        <v>75.858285652276876</v>
      </c>
      <c r="G1711" s="115"/>
      <c r="H1711" s="109"/>
      <c r="I1711" s="109"/>
      <c r="J1711" s="109"/>
      <c r="K1711" s="109"/>
      <c r="L1711" s="109"/>
      <c r="M1711" s="109"/>
      <c r="N1711" s="109"/>
      <c r="O1711" s="109"/>
    </row>
    <row r="1712" spans="2:15" ht="11.25" customHeight="1">
      <c r="C1712" s="94">
        <v>43975</v>
      </c>
      <c r="D1712" s="91">
        <v>73.456912940284326</v>
      </c>
      <c r="E1712" s="91">
        <v>104.0249711788601</v>
      </c>
      <c r="F1712" s="95">
        <f t="shared" si="58"/>
        <v>73.456912940284326</v>
      </c>
      <c r="G1712" s="115"/>
      <c r="H1712" s="109"/>
      <c r="I1712" s="109"/>
      <c r="J1712" s="109"/>
      <c r="K1712" s="109"/>
      <c r="L1712" s="109"/>
      <c r="M1712" s="109"/>
      <c r="N1712" s="109"/>
      <c r="O1712" s="109"/>
    </row>
    <row r="1713" spans="3:15" ht="11.25" customHeight="1">
      <c r="C1713" s="94">
        <v>43976</v>
      </c>
      <c r="D1713" s="91">
        <v>79.662121048282458</v>
      </c>
      <c r="E1713" s="91">
        <v>104.0249711788601</v>
      </c>
      <c r="F1713" s="95">
        <f t="shared" si="58"/>
        <v>79.662121048282458</v>
      </c>
      <c r="G1713" s="115"/>
      <c r="H1713" s="109"/>
      <c r="I1713" s="109"/>
      <c r="J1713" s="109"/>
      <c r="K1713" s="109"/>
      <c r="L1713" s="109"/>
      <c r="M1713" s="109"/>
      <c r="N1713" s="109"/>
      <c r="O1713" s="109"/>
    </row>
    <row r="1714" spans="3:15" ht="11.25" customHeight="1">
      <c r="C1714" s="94">
        <v>43977</v>
      </c>
      <c r="D1714" s="91">
        <v>71.427584928278719</v>
      </c>
      <c r="E1714" s="91">
        <v>104.0249711788601</v>
      </c>
      <c r="F1714" s="95">
        <f t="shared" si="58"/>
        <v>71.427584928278719</v>
      </c>
      <c r="G1714" s="115"/>
      <c r="H1714" s="109"/>
      <c r="I1714" s="109"/>
      <c r="J1714" s="109"/>
      <c r="K1714" s="109"/>
      <c r="L1714" s="109"/>
      <c r="M1714" s="109"/>
      <c r="N1714" s="109"/>
      <c r="O1714" s="109"/>
    </row>
    <row r="1715" spans="3:15" ht="11.25" customHeight="1">
      <c r="C1715" s="94">
        <v>43978</v>
      </c>
      <c r="D1715" s="91">
        <v>56.859114135005527</v>
      </c>
      <c r="E1715" s="91">
        <v>104.0249711788601</v>
      </c>
      <c r="F1715" s="95">
        <f t="shared" si="58"/>
        <v>56.859114135005527</v>
      </c>
      <c r="G1715" s="115"/>
      <c r="H1715" s="109"/>
      <c r="I1715" s="109"/>
      <c r="J1715" s="109"/>
      <c r="K1715" s="109"/>
      <c r="L1715" s="109"/>
      <c r="M1715" s="109"/>
      <c r="N1715" s="109"/>
      <c r="O1715" s="109"/>
    </row>
    <row r="1716" spans="3:15" ht="11.25" customHeight="1">
      <c r="C1716" s="94">
        <v>43979</v>
      </c>
      <c r="D1716" s="91">
        <v>68.147483055005523</v>
      </c>
      <c r="E1716" s="91">
        <v>104.0249711788601</v>
      </c>
      <c r="F1716" s="95">
        <f t="shared" si="58"/>
        <v>68.147483055005523</v>
      </c>
      <c r="G1716" s="115"/>
      <c r="H1716" s="109"/>
      <c r="I1716" s="109"/>
      <c r="J1716" s="109"/>
      <c r="K1716" s="109"/>
      <c r="L1716" s="109"/>
      <c r="M1716" s="109"/>
      <c r="N1716" s="109"/>
      <c r="O1716" s="109"/>
    </row>
    <row r="1717" spans="3:15" ht="11.25" customHeight="1">
      <c r="C1717" s="94">
        <v>43980</v>
      </c>
      <c r="D1717" s="91">
        <v>87.473910175001805</v>
      </c>
      <c r="E1717" s="91">
        <v>104.0249711788601</v>
      </c>
      <c r="F1717" s="95">
        <f t="shared" si="58"/>
        <v>87.473910175001805</v>
      </c>
      <c r="G1717" s="115"/>
      <c r="H1717" s="109"/>
      <c r="I1717" s="109"/>
      <c r="J1717" s="109"/>
      <c r="K1717" s="109"/>
      <c r="L1717" s="109"/>
      <c r="M1717" s="109"/>
      <c r="N1717" s="109"/>
      <c r="O1717" s="109"/>
    </row>
    <row r="1718" spans="3:15" ht="11.25" customHeight="1">
      <c r="C1718" s="94">
        <v>43981</v>
      </c>
      <c r="D1718" s="91">
        <v>66.001470555003664</v>
      </c>
      <c r="E1718" s="91">
        <v>104.0249711788601</v>
      </c>
      <c r="F1718" s="95">
        <f t="shared" si="58"/>
        <v>66.001470555003664</v>
      </c>
      <c r="G1718" s="115"/>
      <c r="H1718" s="109"/>
      <c r="I1718" s="109"/>
      <c r="J1718" s="109"/>
      <c r="K1718" s="109"/>
      <c r="L1718" s="109"/>
      <c r="M1718" s="109"/>
      <c r="N1718" s="109"/>
      <c r="O1718" s="109"/>
    </row>
    <row r="1719" spans="3:15" ht="11.25" customHeight="1">
      <c r="C1719" s="94">
        <v>43982</v>
      </c>
      <c r="D1719" s="91">
        <v>60.018647887001791</v>
      </c>
      <c r="E1719" s="91">
        <v>104.0249711788601</v>
      </c>
      <c r="F1719" s="95">
        <f t="shared" si="58"/>
        <v>60.018647887001791</v>
      </c>
      <c r="G1719" s="115"/>
      <c r="H1719" s="109"/>
      <c r="I1719" s="109"/>
      <c r="J1719" s="109"/>
      <c r="K1719" s="109"/>
      <c r="L1719" s="109"/>
      <c r="M1719" s="109"/>
      <c r="N1719" s="109"/>
      <c r="O1719" s="109"/>
    </row>
    <row r="1720" spans="3:15" ht="11.25" customHeight="1">
      <c r="C1720" s="94">
        <v>43983</v>
      </c>
      <c r="D1720" s="91">
        <v>92.392634975007383</v>
      </c>
      <c r="E1720" s="91">
        <v>64.512028542813908</v>
      </c>
      <c r="F1720" s="95">
        <f t="shared" si="58"/>
        <v>64.512028542813908</v>
      </c>
      <c r="G1720" s="115"/>
      <c r="H1720" s="109"/>
      <c r="I1720" s="109"/>
      <c r="J1720" s="109"/>
      <c r="K1720" s="109"/>
      <c r="L1720" s="109"/>
      <c r="M1720" s="109"/>
      <c r="N1720" s="109"/>
      <c r="O1720" s="109"/>
    </row>
    <row r="1721" spans="3:15" ht="11.25" customHeight="1">
      <c r="C1721" s="94">
        <v>43984</v>
      </c>
      <c r="D1721" s="91">
        <v>98.263208839005515</v>
      </c>
      <c r="E1721" s="91">
        <v>64.512028542813908</v>
      </c>
      <c r="F1721" s="95">
        <f t="shared" si="58"/>
        <v>64.512028542813908</v>
      </c>
      <c r="G1721" s="115"/>
      <c r="H1721" s="109"/>
      <c r="I1721" s="109"/>
      <c r="J1721" s="109"/>
      <c r="K1721" s="109"/>
      <c r="L1721" s="109"/>
      <c r="M1721" s="109"/>
      <c r="N1721" s="109"/>
      <c r="O1721" s="109"/>
    </row>
    <row r="1722" spans="3:15" ht="11.25" customHeight="1">
      <c r="C1722" s="94">
        <v>43985</v>
      </c>
      <c r="D1722" s="91">
        <v>61.908029875254741</v>
      </c>
      <c r="E1722" s="91">
        <v>64.512028542813908</v>
      </c>
      <c r="F1722" s="95">
        <f t="shared" si="58"/>
        <v>61.908029875254741</v>
      </c>
      <c r="G1722" s="115"/>
      <c r="H1722" s="109"/>
      <c r="I1722" s="109"/>
      <c r="J1722" s="109"/>
      <c r="K1722" s="109"/>
      <c r="L1722" s="109"/>
      <c r="M1722" s="109"/>
      <c r="N1722" s="109"/>
      <c r="O1722" s="109"/>
    </row>
    <row r="1723" spans="3:15" ht="11.25" customHeight="1">
      <c r="C1723" s="94">
        <v>43986</v>
      </c>
      <c r="D1723" s="91">
        <v>55.476286055258463</v>
      </c>
      <c r="E1723" s="91">
        <v>64.512028542813908</v>
      </c>
      <c r="F1723" s="95">
        <f t="shared" si="58"/>
        <v>55.476286055258463</v>
      </c>
      <c r="G1723" s="115"/>
      <c r="H1723" s="109"/>
      <c r="I1723" s="109"/>
      <c r="J1723" s="109"/>
      <c r="K1723" s="109"/>
      <c r="L1723" s="109"/>
      <c r="M1723" s="109"/>
      <c r="N1723" s="109"/>
      <c r="O1723" s="109"/>
    </row>
    <row r="1724" spans="3:15" ht="11.25" customHeight="1">
      <c r="C1724" s="94">
        <v>43987</v>
      </c>
      <c r="D1724" s="91">
        <v>55.858537679258475</v>
      </c>
      <c r="E1724" s="91">
        <v>64.512028542813908</v>
      </c>
      <c r="F1724" s="95">
        <f t="shared" si="58"/>
        <v>55.858537679258475</v>
      </c>
      <c r="G1724" s="115"/>
      <c r="H1724" s="109"/>
      <c r="I1724" s="109"/>
      <c r="J1724" s="109"/>
      <c r="K1724" s="109"/>
      <c r="L1724" s="109"/>
      <c r="M1724" s="109"/>
      <c r="N1724" s="109"/>
      <c r="O1724" s="109"/>
    </row>
    <row r="1725" spans="3:15" ht="11.25" customHeight="1">
      <c r="C1725" s="94">
        <v>43988</v>
      </c>
      <c r="D1725" s="91">
        <v>38.13335816725661</v>
      </c>
      <c r="E1725" s="91">
        <v>64.512028542813908</v>
      </c>
      <c r="F1725" s="95">
        <f t="shared" si="58"/>
        <v>38.13335816725661</v>
      </c>
      <c r="G1725" s="115"/>
      <c r="H1725" s="109"/>
      <c r="I1725" s="109"/>
      <c r="J1725" s="109"/>
      <c r="K1725" s="109"/>
      <c r="L1725" s="109"/>
      <c r="M1725" s="109"/>
      <c r="N1725" s="109"/>
      <c r="O1725" s="109"/>
    </row>
    <row r="1726" spans="3:15" ht="11.25" customHeight="1">
      <c r="C1726" s="94">
        <v>43989</v>
      </c>
      <c r="D1726" s="91">
        <v>32.866079795254741</v>
      </c>
      <c r="E1726" s="91">
        <v>64.512028542813908</v>
      </c>
      <c r="F1726" s="95">
        <f t="shared" si="58"/>
        <v>32.866079795254741</v>
      </c>
      <c r="G1726" s="115"/>
      <c r="H1726" s="109"/>
      <c r="I1726" s="109"/>
      <c r="J1726" s="109"/>
      <c r="K1726" s="109"/>
      <c r="L1726" s="109"/>
      <c r="M1726" s="109"/>
      <c r="N1726" s="109"/>
      <c r="O1726" s="109"/>
    </row>
    <row r="1727" spans="3:15" ht="11.25" customHeight="1">
      <c r="C1727" s="94">
        <v>43990</v>
      </c>
      <c r="D1727" s="91">
        <v>34.729077193256607</v>
      </c>
      <c r="E1727" s="91">
        <v>64.512028542813908</v>
      </c>
      <c r="F1727" s="95">
        <f t="shared" si="58"/>
        <v>34.729077193256607</v>
      </c>
      <c r="G1727" s="115"/>
      <c r="H1727" s="109"/>
      <c r="I1727" s="109"/>
      <c r="J1727" s="109"/>
      <c r="K1727" s="109"/>
      <c r="L1727" s="109"/>
      <c r="M1727" s="109"/>
      <c r="N1727" s="109"/>
      <c r="O1727" s="109"/>
    </row>
    <row r="1728" spans="3:15" ht="11.25" customHeight="1">
      <c r="C1728" s="94">
        <v>43991</v>
      </c>
      <c r="D1728" s="91">
        <v>44.666383163258459</v>
      </c>
      <c r="E1728" s="91">
        <v>64.512028542813908</v>
      </c>
      <c r="F1728" s="95">
        <f t="shared" si="58"/>
        <v>44.666383163258459</v>
      </c>
      <c r="G1728" s="115"/>
      <c r="H1728" s="109"/>
      <c r="I1728" s="109"/>
      <c r="J1728" s="109"/>
      <c r="K1728" s="109"/>
      <c r="L1728" s="109"/>
      <c r="M1728" s="109"/>
      <c r="N1728" s="109"/>
      <c r="O1728" s="109"/>
    </row>
    <row r="1729" spans="2:15" ht="11.25" customHeight="1">
      <c r="C1729" s="94">
        <v>43992</v>
      </c>
      <c r="D1729" s="91">
        <v>71.327518093906775</v>
      </c>
      <c r="E1729" s="91">
        <v>64.512028542813908</v>
      </c>
      <c r="F1729" s="95">
        <f t="shared" si="58"/>
        <v>64.512028542813908</v>
      </c>
      <c r="G1729" s="115"/>
      <c r="H1729" s="109"/>
      <c r="I1729" s="109"/>
      <c r="J1729" s="109"/>
      <c r="K1729" s="109"/>
      <c r="L1729" s="109"/>
      <c r="M1729" s="109"/>
      <c r="N1729" s="109"/>
      <c r="O1729" s="109"/>
    </row>
    <row r="1730" spans="2:15" ht="11.25" customHeight="1">
      <c r="C1730" s="94">
        <v>43993</v>
      </c>
      <c r="D1730" s="91">
        <v>55.400414491908649</v>
      </c>
      <c r="E1730" s="91">
        <v>64.512028542813908</v>
      </c>
      <c r="F1730" s="95">
        <f t="shared" si="58"/>
        <v>55.400414491908649</v>
      </c>
      <c r="G1730" s="115"/>
      <c r="H1730" s="109"/>
      <c r="I1730" s="109"/>
      <c r="J1730" s="109"/>
      <c r="K1730" s="109"/>
      <c r="L1730" s="109"/>
      <c r="M1730" s="109"/>
      <c r="N1730" s="109"/>
      <c r="O1730" s="109"/>
    </row>
    <row r="1731" spans="2:15" ht="11.25" customHeight="1">
      <c r="C1731" s="94">
        <v>43994</v>
      </c>
      <c r="D1731" s="91">
        <v>61.931866781908639</v>
      </c>
      <c r="E1731" s="91">
        <v>64.512028542813908</v>
      </c>
      <c r="F1731" s="95">
        <f t="shared" si="58"/>
        <v>61.931866781908639</v>
      </c>
      <c r="G1731" s="115"/>
      <c r="H1731" s="109"/>
      <c r="I1731" s="109"/>
      <c r="J1731" s="109"/>
      <c r="K1731" s="109"/>
      <c r="L1731" s="109"/>
      <c r="M1731" s="109"/>
      <c r="N1731" s="109"/>
      <c r="O1731" s="109"/>
    </row>
    <row r="1732" spans="2:15" ht="11.25" customHeight="1">
      <c r="C1732" s="94">
        <v>43995</v>
      </c>
      <c r="D1732" s="91">
        <v>56.841922815908639</v>
      </c>
      <c r="E1732" s="91">
        <v>64.512028542813908</v>
      </c>
      <c r="F1732" s="95">
        <f t="shared" si="58"/>
        <v>56.841922815908639</v>
      </c>
      <c r="G1732" s="115"/>
      <c r="H1732" s="109"/>
      <c r="I1732" s="109"/>
      <c r="J1732" s="109"/>
      <c r="K1732" s="109"/>
      <c r="L1732" s="109"/>
      <c r="M1732" s="109"/>
      <c r="N1732" s="109"/>
      <c r="O1732" s="109"/>
    </row>
    <row r="1733" spans="2:15" ht="11.25" customHeight="1">
      <c r="B1733" s="54" t="s">
        <v>24</v>
      </c>
      <c r="C1733" s="94">
        <v>43996</v>
      </c>
      <c r="D1733" s="91">
        <v>53.123395763908647</v>
      </c>
      <c r="E1733" s="91">
        <v>64.512028542813908</v>
      </c>
      <c r="F1733" s="95">
        <f t="shared" si="58"/>
        <v>53.123395763908647</v>
      </c>
      <c r="G1733" s="115"/>
      <c r="H1733" s="109"/>
      <c r="I1733" s="109"/>
      <c r="J1733" s="109"/>
      <c r="K1733" s="109"/>
      <c r="L1733" s="109"/>
      <c r="M1733" s="109"/>
      <c r="N1733" s="109"/>
      <c r="O1733" s="109"/>
    </row>
    <row r="1734" spans="2:15" ht="11.25" customHeight="1">
      <c r="C1734" s="94">
        <v>43997</v>
      </c>
      <c r="D1734" s="91">
        <v>65.94884288390864</v>
      </c>
      <c r="E1734" s="91">
        <v>64.512028542813908</v>
      </c>
      <c r="F1734" s="95">
        <f t="shared" si="58"/>
        <v>64.512028542813908</v>
      </c>
      <c r="G1734" s="115"/>
      <c r="H1734" s="109"/>
      <c r="I1734" s="109"/>
      <c r="J1734" s="109"/>
      <c r="K1734" s="109"/>
      <c r="L1734" s="109"/>
      <c r="M1734" s="109"/>
      <c r="N1734" s="109"/>
      <c r="O1734" s="109"/>
    </row>
    <row r="1735" spans="2:15" ht="11.25" customHeight="1">
      <c r="C1735" s="94">
        <v>43998</v>
      </c>
      <c r="D1735" s="91">
        <v>68.067702799908645</v>
      </c>
      <c r="E1735" s="91">
        <v>64.512028542813908</v>
      </c>
      <c r="F1735" s="95">
        <f t="shared" si="58"/>
        <v>64.512028542813908</v>
      </c>
      <c r="G1735" s="115"/>
      <c r="H1735" s="109"/>
      <c r="I1735" s="109"/>
      <c r="J1735" s="109"/>
      <c r="K1735" s="109"/>
      <c r="L1735" s="109"/>
      <c r="M1735" s="109"/>
      <c r="N1735" s="109"/>
      <c r="O1735" s="109"/>
    </row>
    <row r="1736" spans="2:15" ht="11.25" customHeight="1">
      <c r="C1736" s="94">
        <v>43999</v>
      </c>
      <c r="D1736" s="91">
        <v>57.910814474405051</v>
      </c>
      <c r="E1736" s="91">
        <v>64.512028542813908</v>
      </c>
      <c r="F1736" s="95">
        <f t="shared" si="58"/>
        <v>57.910814474405051</v>
      </c>
      <c r="G1736" s="115"/>
      <c r="H1736" s="109"/>
      <c r="I1736" s="109"/>
      <c r="J1736" s="109"/>
      <c r="K1736" s="109"/>
      <c r="L1736" s="109"/>
      <c r="M1736" s="109"/>
      <c r="N1736" s="109"/>
      <c r="O1736" s="109"/>
    </row>
    <row r="1737" spans="2:15" ht="11.25" customHeight="1">
      <c r="C1737" s="94">
        <v>44000</v>
      </c>
      <c r="D1737" s="91">
        <v>51.144148274410632</v>
      </c>
      <c r="E1737" s="91">
        <v>64.512028542813908</v>
      </c>
      <c r="F1737" s="95">
        <f t="shared" si="58"/>
        <v>51.144148274410632</v>
      </c>
      <c r="G1737" s="115"/>
      <c r="H1737" s="109"/>
      <c r="I1737" s="109"/>
      <c r="J1737" s="109"/>
      <c r="K1737" s="109"/>
      <c r="L1737" s="109"/>
      <c r="M1737" s="109"/>
      <c r="N1737" s="109"/>
      <c r="O1737" s="109"/>
    </row>
    <row r="1738" spans="2:15" ht="11.25" customHeight="1">
      <c r="C1738" s="94">
        <v>44001</v>
      </c>
      <c r="D1738" s="91">
        <v>48.946294670403176</v>
      </c>
      <c r="E1738" s="91">
        <v>64.512028542813908</v>
      </c>
      <c r="F1738" s="95">
        <f t="shared" si="58"/>
        <v>48.946294670403176</v>
      </c>
      <c r="G1738" s="115"/>
      <c r="H1738" s="109"/>
      <c r="I1738" s="109"/>
      <c r="J1738" s="109"/>
      <c r="K1738" s="109"/>
      <c r="L1738" s="109"/>
      <c r="M1738" s="109"/>
      <c r="N1738" s="109"/>
      <c r="O1738" s="109"/>
    </row>
    <row r="1739" spans="2:15" ht="11.25" customHeight="1">
      <c r="C1739" s="94">
        <v>44002</v>
      </c>
      <c r="D1739" s="91">
        <v>32.108128590408768</v>
      </c>
      <c r="E1739" s="91">
        <v>64.512028542813908</v>
      </c>
      <c r="F1739" s="95">
        <f t="shared" si="58"/>
        <v>32.108128590408768</v>
      </c>
      <c r="G1739" s="115"/>
      <c r="H1739" s="109"/>
      <c r="I1739" s="109"/>
      <c r="J1739" s="109"/>
      <c r="K1739" s="109"/>
      <c r="L1739" s="109"/>
      <c r="M1739" s="109"/>
      <c r="N1739" s="109"/>
      <c r="O1739" s="109"/>
    </row>
    <row r="1740" spans="2:15" ht="11.25" customHeight="1">
      <c r="C1740" s="94">
        <v>44003</v>
      </c>
      <c r="D1740" s="91">
        <v>26.653028390408771</v>
      </c>
      <c r="E1740" s="91">
        <v>64.512028542813908</v>
      </c>
      <c r="F1740" s="95">
        <f t="shared" si="58"/>
        <v>26.653028390408771</v>
      </c>
      <c r="G1740" s="115"/>
      <c r="H1740" s="109"/>
      <c r="I1740" s="109"/>
      <c r="J1740" s="109"/>
      <c r="K1740" s="109"/>
      <c r="L1740" s="109"/>
      <c r="M1740" s="109"/>
      <c r="N1740" s="109"/>
      <c r="O1740" s="109"/>
    </row>
    <row r="1741" spans="2:15" ht="11.25" customHeight="1">
      <c r="C1741" s="94">
        <v>44004</v>
      </c>
      <c r="D1741" s="91">
        <v>45.378438656406914</v>
      </c>
      <c r="E1741" s="91">
        <v>64.512028542813908</v>
      </c>
      <c r="F1741" s="95">
        <f t="shared" si="58"/>
        <v>45.378438656406914</v>
      </c>
      <c r="G1741" s="115"/>
      <c r="H1741" s="109"/>
      <c r="I1741" s="109"/>
      <c r="J1741" s="109"/>
      <c r="K1741" s="109"/>
      <c r="L1741" s="109"/>
      <c r="M1741" s="109"/>
      <c r="N1741" s="109"/>
      <c r="O1741" s="109"/>
    </row>
    <row r="1742" spans="2:15" ht="11.25" customHeight="1">
      <c r="C1742" s="94">
        <v>44005</v>
      </c>
      <c r="D1742" s="91">
        <v>63.077070162406905</v>
      </c>
      <c r="E1742" s="91">
        <v>64.512028542813908</v>
      </c>
      <c r="F1742" s="95">
        <f t="shared" si="58"/>
        <v>63.077070162406905</v>
      </c>
      <c r="G1742" s="115"/>
      <c r="H1742" s="109"/>
      <c r="I1742" s="109"/>
      <c r="J1742" s="109"/>
      <c r="K1742" s="109"/>
      <c r="L1742" s="109"/>
      <c r="M1742" s="109"/>
      <c r="N1742" s="109"/>
      <c r="O1742" s="109"/>
    </row>
    <row r="1743" spans="2:15" ht="11.25" customHeight="1">
      <c r="C1743" s="94">
        <v>44006</v>
      </c>
      <c r="D1743" s="91">
        <v>38.71125494258235</v>
      </c>
      <c r="E1743" s="91">
        <v>64.512028542813908</v>
      </c>
      <c r="F1743" s="95">
        <f t="shared" si="58"/>
        <v>38.71125494258235</v>
      </c>
      <c r="G1743" s="115"/>
      <c r="H1743" s="109"/>
      <c r="I1743" s="109"/>
      <c r="J1743" s="109"/>
      <c r="K1743" s="109"/>
      <c r="L1743" s="109"/>
      <c r="M1743" s="109"/>
      <c r="N1743" s="109"/>
      <c r="O1743" s="109"/>
    </row>
    <row r="1744" spans="2:15" ht="11.25" customHeight="1">
      <c r="C1744" s="94">
        <v>44007</v>
      </c>
      <c r="D1744" s="91">
        <v>49.307414966587949</v>
      </c>
      <c r="E1744" s="91">
        <v>64.512028542813908</v>
      </c>
      <c r="F1744" s="95">
        <f t="shared" si="58"/>
        <v>49.307414966587949</v>
      </c>
      <c r="G1744" s="115"/>
      <c r="H1744" s="109"/>
      <c r="I1744" s="109"/>
      <c r="J1744" s="109"/>
      <c r="K1744" s="109"/>
      <c r="L1744" s="109"/>
      <c r="M1744" s="109"/>
      <c r="N1744" s="109"/>
      <c r="O1744" s="109"/>
    </row>
    <row r="1745" spans="3:15" ht="11.25" customHeight="1">
      <c r="C1745" s="94">
        <v>44008</v>
      </c>
      <c r="D1745" s="91">
        <v>49.329893556584224</v>
      </c>
      <c r="E1745" s="91">
        <v>64.512028542813908</v>
      </c>
      <c r="F1745" s="95">
        <f t="shared" si="58"/>
        <v>49.329893556584224</v>
      </c>
      <c r="G1745" s="115"/>
      <c r="H1745" s="109"/>
      <c r="I1745" s="109"/>
      <c r="J1745" s="109"/>
      <c r="K1745" s="109"/>
      <c r="L1745" s="109"/>
      <c r="M1745" s="109"/>
      <c r="N1745" s="109"/>
      <c r="O1745" s="109"/>
    </row>
    <row r="1746" spans="3:15" ht="11.25" customHeight="1">
      <c r="C1746" s="94">
        <v>44009</v>
      </c>
      <c r="D1746" s="91">
        <v>34.305100310582361</v>
      </c>
      <c r="E1746" s="91">
        <v>64.512028542813908</v>
      </c>
      <c r="F1746" s="95">
        <f t="shared" si="58"/>
        <v>34.305100310582361</v>
      </c>
      <c r="G1746" s="115"/>
      <c r="H1746" s="109"/>
      <c r="I1746" s="109"/>
      <c r="J1746" s="109"/>
      <c r="K1746" s="109"/>
      <c r="L1746" s="109"/>
      <c r="M1746" s="109"/>
      <c r="N1746" s="109"/>
      <c r="O1746" s="109"/>
    </row>
    <row r="1747" spans="3:15" ht="11.25" customHeight="1">
      <c r="C1747" s="94">
        <v>44010</v>
      </c>
      <c r="D1747" s="91">
        <v>30.354632186584226</v>
      </c>
      <c r="E1747" s="91">
        <v>64.512028542813908</v>
      </c>
      <c r="F1747" s="95">
        <f t="shared" si="58"/>
        <v>30.354632186584226</v>
      </c>
      <c r="G1747" s="115"/>
      <c r="H1747" s="109"/>
      <c r="I1747" s="109"/>
      <c r="J1747" s="109"/>
      <c r="K1747" s="109"/>
      <c r="L1747" s="109"/>
      <c r="M1747" s="109"/>
      <c r="N1747" s="109"/>
      <c r="O1747" s="109"/>
    </row>
    <row r="1748" spans="3:15" ht="11.25" customHeight="1">
      <c r="C1748" s="94">
        <v>44011</v>
      </c>
      <c r="D1748" s="91">
        <v>45.564051554586086</v>
      </c>
      <c r="E1748" s="91">
        <v>64.512028542813908</v>
      </c>
      <c r="F1748" s="95">
        <f t="shared" si="58"/>
        <v>45.564051554586086</v>
      </c>
      <c r="G1748" s="115"/>
      <c r="H1748" s="109"/>
      <c r="I1748" s="109"/>
      <c r="J1748" s="109"/>
      <c r="K1748" s="109"/>
      <c r="L1748" s="109"/>
      <c r="M1748" s="109"/>
      <c r="N1748" s="109"/>
      <c r="O1748" s="109"/>
    </row>
    <row r="1749" spans="3:15" ht="11.25" customHeight="1">
      <c r="C1749" s="94">
        <v>44012</v>
      </c>
      <c r="D1749" s="91">
        <v>58.461929558580493</v>
      </c>
      <c r="E1749" s="91">
        <v>64.512028542813908</v>
      </c>
      <c r="F1749" s="95">
        <f t="shared" si="58"/>
        <v>58.461929558580493</v>
      </c>
      <c r="G1749" s="115"/>
      <c r="H1749" s="109"/>
      <c r="I1749" s="109"/>
      <c r="J1749" s="109"/>
      <c r="K1749" s="109"/>
      <c r="L1749" s="109"/>
      <c r="M1749" s="109"/>
      <c r="N1749" s="109"/>
      <c r="O1749" s="109"/>
    </row>
    <row r="1750" spans="3:15" ht="11.25" customHeight="1">
      <c r="C1750" s="94">
        <v>44013</v>
      </c>
      <c r="D1750" s="91">
        <v>51.953593749485343</v>
      </c>
      <c r="E1750" s="91">
        <v>28.410222830287367</v>
      </c>
      <c r="F1750" s="95">
        <f t="shared" si="58"/>
        <v>28.410222830287367</v>
      </c>
      <c r="G1750" s="115"/>
      <c r="H1750" s="109"/>
      <c r="I1750" s="109"/>
      <c r="J1750" s="109"/>
      <c r="K1750" s="109"/>
      <c r="L1750" s="109"/>
      <c r="M1750" s="109"/>
      <c r="N1750" s="109"/>
      <c r="O1750" s="109"/>
    </row>
    <row r="1751" spans="3:15" ht="11.25" customHeight="1">
      <c r="C1751" s="94">
        <v>44014</v>
      </c>
      <c r="D1751" s="91">
        <v>37.133997257485348</v>
      </c>
      <c r="E1751" s="91">
        <v>28.410222830287367</v>
      </c>
      <c r="F1751" s="95">
        <f t="shared" si="58"/>
        <v>28.410222830287367</v>
      </c>
      <c r="G1751" s="115"/>
      <c r="H1751" s="109"/>
      <c r="I1751" s="109"/>
      <c r="J1751" s="109"/>
      <c r="K1751" s="109"/>
      <c r="L1751" s="109"/>
      <c r="M1751" s="109"/>
      <c r="N1751" s="109"/>
      <c r="O1751" s="109"/>
    </row>
    <row r="1752" spans="3:15" ht="11.25" customHeight="1">
      <c r="C1752" s="94">
        <v>44015</v>
      </c>
      <c r="D1752" s="91">
        <v>14.067953667485344</v>
      </c>
      <c r="E1752" s="91">
        <v>28.410222830287367</v>
      </c>
      <c r="F1752" s="95">
        <f t="shared" si="58"/>
        <v>14.067953667485344</v>
      </c>
      <c r="G1752" s="115"/>
      <c r="H1752" s="109"/>
      <c r="I1752" s="109"/>
      <c r="J1752" s="109"/>
      <c r="K1752" s="109"/>
      <c r="L1752" s="109"/>
      <c r="M1752" s="109"/>
      <c r="N1752" s="109"/>
      <c r="O1752" s="109"/>
    </row>
    <row r="1753" spans="3:15" ht="11.25" customHeight="1">
      <c r="C1753" s="94">
        <v>44016</v>
      </c>
      <c r="D1753" s="91">
        <v>8.3993448134853459</v>
      </c>
      <c r="E1753" s="91">
        <v>28.410222830287367</v>
      </c>
      <c r="F1753" s="95">
        <f t="shared" si="58"/>
        <v>8.3993448134853459</v>
      </c>
      <c r="G1753" s="115"/>
      <c r="H1753" s="109"/>
      <c r="I1753" s="109"/>
      <c r="J1753" s="109"/>
      <c r="K1753" s="109"/>
      <c r="L1753" s="109"/>
      <c r="M1753" s="109"/>
      <c r="N1753" s="109"/>
      <c r="O1753" s="109"/>
    </row>
    <row r="1754" spans="3:15" ht="11.25" customHeight="1">
      <c r="C1754" s="94">
        <v>44017</v>
      </c>
      <c r="D1754" s="91">
        <v>8.0026346394834835</v>
      </c>
      <c r="E1754" s="91">
        <v>28.410222830287367</v>
      </c>
      <c r="F1754" s="95">
        <f t="shared" si="58"/>
        <v>8.0026346394834835</v>
      </c>
      <c r="G1754" s="115"/>
      <c r="H1754" s="109"/>
      <c r="I1754" s="109"/>
      <c r="J1754" s="109"/>
      <c r="K1754" s="109"/>
      <c r="L1754" s="109"/>
      <c r="M1754" s="109"/>
      <c r="N1754" s="109"/>
      <c r="O1754" s="109"/>
    </row>
    <row r="1755" spans="3:15" ht="11.25" customHeight="1">
      <c r="C1755" s="94">
        <v>44018</v>
      </c>
      <c r="D1755" s="91">
        <v>17.792926753485343</v>
      </c>
      <c r="E1755" s="91">
        <v>28.410222830287367</v>
      </c>
      <c r="F1755" s="95">
        <f t="shared" si="58"/>
        <v>17.792926753485343</v>
      </c>
      <c r="G1755" s="115"/>
      <c r="H1755" s="109"/>
      <c r="I1755" s="109"/>
      <c r="J1755" s="109"/>
      <c r="K1755" s="109"/>
      <c r="L1755" s="109"/>
      <c r="M1755" s="109"/>
      <c r="N1755" s="109"/>
      <c r="O1755" s="109"/>
    </row>
    <row r="1756" spans="3:15" ht="11.25" customHeight="1">
      <c r="C1756" s="94">
        <v>44019</v>
      </c>
      <c r="D1756" s="91">
        <v>25.095772113481615</v>
      </c>
      <c r="E1756" s="91">
        <v>28.410222830287367</v>
      </c>
      <c r="F1756" s="95">
        <f t="shared" si="58"/>
        <v>25.095772113481615</v>
      </c>
      <c r="G1756" s="115"/>
      <c r="H1756" s="109"/>
      <c r="I1756" s="109"/>
      <c r="J1756" s="109"/>
      <c r="K1756" s="109"/>
      <c r="L1756" s="109"/>
      <c r="M1756" s="109"/>
      <c r="N1756" s="109"/>
      <c r="O1756" s="109"/>
    </row>
    <row r="1757" spans="3:15" ht="11.25" customHeight="1">
      <c r="C1757" s="94">
        <v>44020</v>
      </c>
      <c r="D1757" s="91">
        <v>31.865577616026794</v>
      </c>
      <c r="E1757" s="91">
        <v>28.410222830287367</v>
      </c>
      <c r="F1757" s="95">
        <f t="shared" si="58"/>
        <v>28.410222830287367</v>
      </c>
      <c r="G1757" s="115"/>
      <c r="H1757" s="109"/>
      <c r="I1757" s="109"/>
      <c r="J1757" s="109"/>
      <c r="K1757" s="109"/>
      <c r="L1757" s="109"/>
      <c r="M1757" s="109"/>
      <c r="N1757" s="109"/>
      <c r="O1757" s="109"/>
    </row>
    <row r="1758" spans="3:15" ht="11.25" customHeight="1">
      <c r="C1758" s="94">
        <v>44021</v>
      </c>
      <c r="D1758" s="91">
        <v>27.083817738023061</v>
      </c>
      <c r="E1758" s="91">
        <v>28.410222830287367</v>
      </c>
      <c r="F1758" s="95">
        <f t="shared" si="58"/>
        <v>27.083817738023061</v>
      </c>
      <c r="G1758" s="115"/>
      <c r="H1758" s="109"/>
      <c r="I1758" s="109"/>
      <c r="J1758" s="109"/>
      <c r="K1758" s="109"/>
      <c r="L1758" s="109"/>
      <c r="M1758" s="109"/>
      <c r="N1758" s="109"/>
      <c r="O1758" s="109"/>
    </row>
    <row r="1759" spans="3:15" ht="11.25" customHeight="1">
      <c r="C1759" s="94">
        <v>44022</v>
      </c>
      <c r="D1759" s="91">
        <v>21.24286337802679</v>
      </c>
      <c r="E1759" s="91">
        <v>28.410222830287367</v>
      </c>
      <c r="F1759" s="95">
        <f t="shared" si="58"/>
        <v>21.24286337802679</v>
      </c>
      <c r="G1759" s="115"/>
      <c r="H1759" s="109"/>
      <c r="I1759" s="109"/>
      <c r="J1759" s="109"/>
      <c r="K1759" s="109"/>
      <c r="L1759" s="109"/>
      <c r="M1759" s="109"/>
      <c r="N1759" s="109"/>
      <c r="O1759" s="109"/>
    </row>
    <row r="1760" spans="3:15" ht="11.25" customHeight="1">
      <c r="C1760" s="94">
        <v>44023</v>
      </c>
      <c r="D1760" s="91">
        <v>17.794131728021203</v>
      </c>
      <c r="E1760" s="91">
        <v>28.410222830287367</v>
      </c>
      <c r="F1760" s="95">
        <f t="shared" si="58"/>
        <v>17.794131728021203</v>
      </c>
      <c r="G1760" s="115"/>
      <c r="H1760" s="109"/>
      <c r="I1760" s="109"/>
      <c r="J1760" s="109"/>
      <c r="K1760" s="109"/>
      <c r="L1760" s="109"/>
      <c r="M1760" s="109"/>
      <c r="N1760" s="109"/>
      <c r="O1760" s="109"/>
    </row>
    <row r="1761" spans="2:15" ht="11.25" customHeight="1">
      <c r="C1761" s="94">
        <v>44024</v>
      </c>
      <c r="D1761" s="91">
        <v>8.9577735980249269</v>
      </c>
      <c r="E1761" s="91">
        <v>28.410222830287367</v>
      </c>
      <c r="F1761" s="95">
        <f t="shared" si="58"/>
        <v>8.9577735980249269</v>
      </c>
      <c r="G1761" s="115"/>
      <c r="H1761" s="109"/>
      <c r="I1761" s="109"/>
      <c r="J1761" s="109"/>
      <c r="K1761" s="109"/>
      <c r="L1761" s="109"/>
      <c r="M1761" s="109"/>
      <c r="N1761" s="109"/>
      <c r="O1761" s="109"/>
    </row>
    <row r="1762" spans="2:15" ht="11.25" customHeight="1">
      <c r="C1762" s="94">
        <v>44025</v>
      </c>
      <c r="D1762" s="91">
        <v>23.026893096023066</v>
      </c>
      <c r="E1762" s="91">
        <v>28.410222830287367</v>
      </c>
      <c r="F1762" s="95">
        <f t="shared" si="58"/>
        <v>23.026893096023066</v>
      </c>
      <c r="G1762" s="115"/>
      <c r="H1762" s="109"/>
      <c r="I1762" s="109"/>
      <c r="J1762" s="109"/>
      <c r="K1762" s="109"/>
      <c r="L1762" s="109"/>
      <c r="M1762" s="109"/>
      <c r="N1762" s="109"/>
      <c r="O1762" s="109"/>
    </row>
    <row r="1763" spans="2:15" ht="11.25" customHeight="1">
      <c r="B1763" s="54" t="s">
        <v>24</v>
      </c>
      <c r="C1763" s="94">
        <v>44026</v>
      </c>
      <c r="D1763" s="91">
        <v>22.196224064024928</v>
      </c>
      <c r="E1763" s="91">
        <v>28.410222830287367</v>
      </c>
      <c r="F1763" s="95">
        <f t="shared" si="58"/>
        <v>22.196224064024928</v>
      </c>
      <c r="G1763" s="115"/>
      <c r="H1763" s="109"/>
      <c r="I1763" s="109"/>
      <c r="J1763" s="109"/>
      <c r="K1763" s="109"/>
      <c r="L1763" s="109"/>
      <c r="M1763" s="109"/>
      <c r="N1763" s="109"/>
      <c r="O1763" s="109"/>
    </row>
    <row r="1764" spans="2:15" ht="11.25" customHeight="1">
      <c r="C1764" s="94">
        <v>44027</v>
      </c>
      <c r="D1764" s="91">
        <v>21.588402229732054</v>
      </c>
      <c r="E1764" s="91">
        <v>28.410222830287367</v>
      </c>
      <c r="F1764" s="95">
        <f t="shared" si="58"/>
        <v>21.588402229732054</v>
      </c>
      <c r="G1764" s="115"/>
      <c r="H1764" s="109"/>
      <c r="I1764" s="109"/>
      <c r="J1764" s="109"/>
      <c r="K1764" s="109"/>
      <c r="L1764" s="109"/>
      <c r="M1764" s="109"/>
      <c r="N1764" s="109"/>
      <c r="O1764" s="109"/>
    </row>
    <row r="1765" spans="2:15" ht="11.25" customHeight="1">
      <c r="C1765" s="94">
        <v>44028</v>
      </c>
      <c r="D1765" s="91">
        <v>22.243207679732063</v>
      </c>
      <c r="E1765" s="91">
        <v>28.410222830287367</v>
      </c>
      <c r="F1765" s="95">
        <f t="shared" si="58"/>
        <v>22.243207679732063</v>
      </c>
      <c r="G1765" s="115"/>
      <c r="H1765" s="109"/>
      <c r="I1765" s="109"/>
      <c r="J1765" s="109"/>
      <c r="K1765" s="109"/>
      <c r="L1765" s="109"/>
      <c r="M1765" s="109"/>
      <c r="N1765" s="109"/>
      <c r="O1765" s="109"/>
    </row>
    <row r="1766" spans="2:15" ht="11.25" customHeight="1">
      <c r="C1766" s="94">
        <v>44029</v>
      </c>
      <c r="D1766" s="91">
        <v>24.388075185732056</v>
      </c>
      <c r="E1766" s="91">
        <v>28.410222830287367</v>
      </c>
      <c r="F1766" s="95">
        <f t="shared" si="58"/>
        <v>24.388075185732056</v>
      </c>
      <c r="G1766" s="115"/>
      <c r="H1766" s="109"/>
      <c r="I1766" s="109"/>
      <c r="J1766" s="109"/>
      <c r="K1766" s="109"/>
      <c r="L1766" s="109"/>
      <c r="M1766" s="109"/>
      <c r="N1766" s="109"/>
      <c r="O1766" s="109"/>
    </row>
    <row r="1767" spans="2:15" ht="11.25" customHeight="1">
      <c r="C1767" s="94">
        <v>44030</v>
      </c>
      <c r="D1767" s="91">
        <v>19.526119393733918</v>
      </c>
      <c r="E1767" s="91">
        <v>28.410222830287367</v>
      </c>
      <c r="F1767" s="95">
        <f t="shared" si="58"/>
        <v>19.526119393733918</v>
      </c>
      <c r="G1767" s="115"/>
      <c r="H1767" s="109"/>
      <c r="I1767" s="109"/>
      <c r="J1767" s="109"/>
      <c r="K1767" s="109"/>
      <c r="L1767" s="109"/>
      <c r="M1767" s="109"/>
      <c r="N1767" s="109"/>
      <c r="O1767" s="109"/>
    </row>
    <row r="1768" spans="2:15" ht="11.25" customHeight="1">
      <c r="C1768" s="94">
        <v>44031</v>
      </c>
      <c r="D1768" s="91">
        <v>12.476840775733923</v>
      </c>
      <c r="E1768" s="91">
        <v>28.410222830287367</v>
      </c>
      <c r="F1768" s="95">
        <f t="shared" si="58"/>
        <v>12.476840775733923</v>
      </c>
      <c r="G1768" s="115"/>
      <c r="H1768" s="109"/>
      <c r="I1768" s="109"/>
      <c r="J1768" s="109"/>
      <c r="K1768" s="109"/>
      <c r="L1768" s="109"/>
      <c r="M1768" s="109"/>
      <c r="N1768" s="109"/>
      <c r="O1768" s="109"/>
    </row>
    <row r="1769" spans="2:15" ht="11.25" customHeight="1">
      <c r="C1769" s="94">
        <v>44032</v>
      </c>
      <c r="D1769" s="91">
        <v>27.046124703730193</v>
      </c>
      <c r="E1769" s="91">
        <v>28.410222830287367</v>
      </c>
      <c r="F1769" s="95">
        <f t="shared" si="58"/>
        <v>27.046124703730193</v>
      </c>
      <c r="G1769" s="115"/>
      <c r="H1769" s="109"/>
      <c r="I1769" s="109"/>
      <c r="J1769" s="109"/>
      <c r="K1769" s="109"/>
      <c r="L1769" s="109"/>
      <c r="M1769" s="109"/>
      <c r="N1769" s="109"/>
      <c r="O1769" s="109"/>
    </row>
    <row r="1770" spans="2:15" ht="11.25" customHeight="1">
      <c r="C1770" s="94">
        <v>44033</v>
      </c>
      <c r="D1770" s="91">
        <v>19.319776099733922</v>
      </c>
      <c r="E1770" s="91">
        <v>28.410222830287367</v>
      </c>
      <c r="F1770" s="95">
        <f t="shared" si="58"/>
        <v>19.319776099733922</v>
      </c>
      <c r="G1770" s="115"/>
      <c r="H1770" s="109"/>
      <c r="I1770" s="109"/>
      <c r="J1770" s="109"/>
      <c r="K1770" s="109"/>
      <c r="L1770" s="109"/>
      <c r="M1770" s="109"/>
      <c r="N1770" s="109"/>
      <c r="O1770" s="109"/>
    </row>
    <row r="1771" spans="2:15" ht="11.25" customHeight="1">
      <c r="C1771" s="94">
        <v>44034</v>
      </c>
      <c r="D1771" s="91">
        <v>13.508751751972312</v>
      </c>
      <c r="E1771" s="91">
        <v>28.410222830287367</v>
      </c>
      <c r="F1771" s="95">
        <f t="shared" si="58"/>
        <v>13.508751751972312</v>
      </c>
      <c r="G1771" s="115"/>
      <c r="H1771" s="109"/>
      <c r="I1771" s="109"/>
      <c r="J1771" s="109"/>
      <c r="K1771" s="109"/>
      <c r="L1771" s="109"/>
      <c r="M1771" s="109"/>
      <c r="N1771" s="109"/>
      <c r="O1771" s="109"/>
    </row>
    <row r="1772" spans="2:15" ht="11.25" customHeight="1">
      <c r="C1772" s="94">
        <v>44035</v>
      </c>
      <c r="D1772" s="91">
        <v>17.090312539972313</v>
      </c>
      <c r="E1772" s="91">
        <v>28.410222830287367</v>
      </c>
      <c r="F1772" s="95">
        <f t="shared" ref="F1772:F1835" si="59">IF(D1772&gt;E1772,E1772,D1772)</f>
        <v>17.090312539972313</v>
      </c>
      <c r="G1772" s="115"/>
      <c r="H1772" s="109"/>
      <c r="I1772" s="109"/>
      <c r="J1772" s="109"/>
      <c r="K1772" s="109"/>
      <c r="L1772" s="109"/>
      <c r="M1772" s="109"/>
      <c r="N1772" s="109"/>
      <c r="O1772" s="109"/>
    </row>
    <row r="1773" spans="2:15" ht="11.25" customHeight="1">
      <c r="C1773" s="94">
        <v>44036</v>
      </c>
      <c r="D1773" s="91">
        <v>13.812711359974172</v>
      </c>
      <c r="E1773" s="91">
        <v>28.410222830287367</v>
      </c>
      <c r="F1773" s="95">
        <f t="shared" si="59"/>
        <v>13.812711359974172</v>
      </c>
      <c r="G1773" s="115"/>
      <c r="H1773" s="109"/>
      <c r="I1773" s="109"/>
      <c r="J1773" s="109"/>
      <c r="K1773" s="109"/>
      <c r="L1773" s="109"/>
      <c r="M1773" s="109"/>
      <c r="N1773" s="109"/>
      <c r="O1773" s="109"/>
    </row>
    <row r="1774" spans="2:15" ht="11.25" customHeight="1">
      <c r="C1774" s="94">
        <v>44037</v>
      </c>
      <c r="D1774" s="91">
        <v>5.5977143519723107</v>
      </c>
      <c r="E1774" s="91">
        <v>28.410222830287367</v>
      </c>
      <c r="F1774" s="95">
        <f t="shared" si="59"/>
        <v>5.5977143519723107</v>
      </c>
      <c r="G1774" s="115"/>
      <c r="H1774" s="109"/>
      <c r="I1774" s="109"/>
      <c r="J1774" s="109"/>
      <c r="K1774" s="109"/>
      <c r="L1774" s="109"/>
      <c r="M1774" s="109"/>
      <c r="N1774" s="109"/>
      <c r="O1774" s="109"/>
    </row>
    <row r="1775" spans="2:15" ht="11.25" customHeight="1">
      <c r="C1775" s="94">
        <v>44038</v>
      </c>
      <c r="D1775" s="91">
        <v>4.1036065359760325</v>
      </c>
      <c r="E1775" s="91">
        <v>28.410222830287367</v>
      </c>
      <c r="F1775" s="95">
        <f t="shared" si="59"/>
        <v>4.1036065359760325</v>
      </c>
      <c r="G1775" s="115"/>
      <c r="H1775" s="109"/>
      <c r="I1775" s="109"/>
      <c r="J1775" s="109"/>
      <c r="K1775" s="109"/>
      <c r="L1775" s="109"/>
      <c r="M1775" s="109"/>
      <c r="N1775" s="109"/>
      <c r="O1775" s="109"/>
    </row>
    <row r="1776" spans="2:15" ht="11.25" customHeight="1">
      <c r="C1776" s="94">
        <v>44039</v>
      </c>
      <c r="D1776" s="91">
        <v>27.273621839974176</v>
      </c>
      <c r="E1776" s="91">
        <v>28.410222830287367</v>
      </c>
      <c r="F1776" s="95">
        <f t="shared" si="59"/>
        <v>27.273621839974176</v>
      </c>
      <c r="G1776" s="115"/>
      <c r="H1776" s="109"/>
      <c r="I1776" s="109"/>
      <c r="J1776" s="109"/>
      <c r="K1776" s="109"/>
      <c r="L1776" s="109"/>
      <c r="M1776" s="109"/>
      <c r="N1776" s="109"/>
      <c r="O1776" s="109"/>
    </row>
    <row r="1777" spans="3:15" ht="11.25" customHeight="1">
      <c r="C1777" s="94">
        <v>44040</v>
      </c>
      <c r="D1777" s="91">
        <v>30.299808663972303</v>
      </c>
      <c r="E1777" s="91">
        <v>28.410222830287367</v>
      </c>
      <c r="F1777" s="95">
        <f t="shared" si="59"/>
        <v>28.410222830287367</v>
      </c>
      <c r="G1777" s="115"/>
      <c r="H1777" s="109"/>
      <c r="I1777" s="109"/>
      <c r="J1777" s="109"/>
      <c r="K1777" s="109"/>
      <c r="L1777" s="109"/>
      <c r="M1777" s="109"/>
      <c r="N1777" s="109"/>
      <c r="O1777" s="109"/>
    </row>
    <row r="1778" spans="3:15" ht="11.25" customHeight="1">
      <c r="C1778" s="94">
        <v>44041</v>
      </c>
      <c r="D1778" s="91">
        <v>14.457045337170552</v>
      </c>
      <c r="E1778" s="91">
        <v>28.410222830287367</v>
      </c>
      <c r="F1778" s="95">
        <f t="shared" si="59"/>
        <v>14.457045337170552</v>
      </c>
      <c r="G1778" s="115"/>
      <c r="H1778" s="109"/>
      <c r="I1778" s="109"/>
      <c r="J1778" s="109"/>
      <c r="K1778" s="109"/>
      <c r="L1778" s="109"/>
      <c r="M1778" s="109"/>
      <c r="N1778" s="109"/>
      <c r="O1778" s="109"/>
    </row>
    <row r="1779" spans="3:15" ht="11.25" customHeight="1">
      <c r="C1779" s="94">
        <v>44042</v>
      </c>
      <c r="D1779" s="91">
        <v>11.968128885170547</v>
      </c>
      <c r="E1779" s="91">
        <v>28.410222830287367</v>
      </c>
      <c r="F1779" s="95">
        <f t="shared" si="59"/>
        <v>11.968128885170547</v>
      </c>
      <c r="G1779" s="115"/>
      <c r="H1779" s="109"/>
      <c r="I1779" s="109"/>
      <c r="J1779" s="109"/>
      <c r="K1779" s="109"/>
      <c r="L1779" s="109"/>
      <c r="M1779" s="109"/>
      <c r="N1779" s="109"/>
      <c r="O1779" s="109"/>
    </row>
    <row r="1780" spans="3:15" ht="11.25" customHeight="1">
      <c r="C1780" s="94">
        <v>44043</v>
      </c>
      <c r="D1780" s="91">
        <v>31.595241229164966</v>
      </c>
      <c r="E1780" s="91">
        <v>28.410222830287367</v>
      </c>
      <c r="F1780" s="95">
        <f t="shared" si="59"/>
        <v>28.410222830287367</v>
      </c>
      <c r="G1780" s="115"/>
      <c r="H1780" s="109"/>
      <c r="I1780" s="109"/>
      <c r="J1780" s="109"/>
      <c r="K1780" s="109"/>
      <c r="L1780" s="109"/>
      <c r="M1780" s="109"/>
      <c r="N1780" s="109"/>
      <c r="O1780" s="109"/>
    </row>
    <row r="1781" spans="3:15" ht="11.25" customHeight="1">
      <c r="C1781" s="94">
        <v>44044</v>
      </c>
      <c r="D1781" s="91">
        <v>1.187373493168685</v>
      </c>
      <c r="E1781" s="91">
        <v>17.313341416272394</v>
      </c>
      <c r="F1781" s="95">
        <f t="shared" si="59"/>
        <v>1.187373493168685</v>
      </c>
      <c r="G1781" s="115"/>
      <c r="H1781" s="109"/>
      <c r="I1781" s="109"/>
      <c r="J1781" s="109"/>
      <c r="K1781" s="109"/>
      <c r="L1781" s="109"/>
      <c r="M1781" s="109"/>
      <c r="N1781" s="109"/>
      <c r="O1781" s="109"/>
    </row>
    <row r="1782" spans="3:15" ht="11.25" customHeight="1">
      <c r="C1782" s="94">
        <v>44045</v>
      </c>
      <c r="D1782" s="91">
        <v>1.2324426491705454</v>
      </c>
      <c r="E1782" s="91">
        <v>17.313341416272394</v>
      </c>
      <c r="F1782" s="95">
        <f t="shared" si="59"/>
        <v>1.2324426491705454</v>
      </c>
      <c r="G1782" s="115"/>
      <c r="H1782" s="109"/>
      <c r="I1782" s="109"/>
      <c r="J1782" s="109"/>
      <c r="K1782" s="109"/>
      <c r="L1782" s="109"/>
      <c r="M1782" s="109"/>
      <c r="N1782" s="109"/>
      <c r="O1782" s="109"/>
    </row>
    <row r="1783" spans="3:15" ht="11.25" customHeight="1">
      <c r="C1783" s="94">
        <v>44046</v>
      </c>
      <c r="D1783" s="91">
        <v>2.2733819891686871</v>
      </c>
      <c r="E1783" s="91">
        <v>17.313341416272394</v>
      </c>
      <c r="F1783" s="95">
        <f t="shared" si="59"/>
        <v>2.2733819891686871</v>
      </c>
      <c r="G1783" s="115"/>
      <c r="H1783" s="109"/>
      <c r="I1783" s="109"/>
      <c r="J1783" s="109"/>
      <c r="K1783" s="109"/>
      <c r="L1783" s="109"/>
      <c r="M1783" s="109"/>
      <c r="N1783" s="109"/>
      <c r="O1783" s="109"/>
    </row>
    <row r="1784" spans="3:15" ht="11.25" customHeight="1">
      <c r="C1784" s="94">
        <v>44047</v>
      </c>
      <c r="D1784" s="91">
        <v>1.0302514831686858</v>
      </c>
      <c r="E1784" s="91">
        <v>17.313341416272394</v>
      </c>
      <c r="F1784" s="95">
        <f t="shared" si="59"/>
        <v>1.0302514831686858</v>
      </c>
      <c r="G1784" s="115"/>
      <c r="H1784" s="109"/>
      <c r="I1784" s="109"/>
      <c r="J1784" s="109"/>
      <c r="K1784" s="109"/>
      <c r="L1784" s="109"/>
      <c r="M1784" s="109"/>
      <c r="N1784" s="109"/>
      <c r="O1784" s="109"/>
    </row>
    <row r="1785" spans="3:15" ht="11.25" customHeight="1">
      <c r="C1785" s="94">
        <v>44048</v>
      </c>
      <c r="D1785" s="91">
        <v>1.2843243052110629</v>
      </c>
      <c r="E1785" s="91">
        <v>17.313341416272394</v>
      </c>
      <c r="F1785" s="95">
        <f t="shared" si="59"/>
        <v>1.2843243052110629</v>
      </c>
      <c r="G1785" s="115"/>
      <c r="H1785" s="109"/>
      <c r="I1785" s="109"/>
      <c r="J1785" s="109"/>
      <c r="K1785" s="109"/>
      <c r="L1785" s="109"/>
      <c r="M1785" s="109"/>
      <c r="N1785" s="109"/>
      <c r="O1785" s="109"/>
    </row>
    <row r="1786" spans="3:15" ht="11.25" customHeight="1">
      <c r="C1786" s="94">
        <v>44049</v>
      </c>
      <c r="D1786" s="91">
        <v>5.0724915292054797</v>
      </c>
      <c r="E1786" s="91">
        <v>17.313341416272394</v>
      </c>
      <c r="F1786" s="95">
        <f t="shared" si="59"/>
        <v>5.0724915292054797</v>
      </c>
      <c r="G1786" s="115"/>
      <c r="H1786" s="109"/>
      <c r="I1786" s="109"/>
      <c r="J1786" s="109"/>
      <c r="K1786" s="109"/>
      <c r="L1786" s="109"/>
      <c r="M1786" s="109"/>
      <c r="N1786" s="109"/>
      <c r="O1786" s="109"/>
    </row>
    <row r="1787" spans="3:15" ht="11.25" customHeight="1">
      <c r="C1787" s="94">
        <v>44050</v>
      </c>
      <c r="D1787" s="91">
        <v>9.7649471772054675</v>
      </c>
      <c r="E1787" s="91">
        <v>17.313341416272394</v>
      </c>
      <c r="F1787" s="95">
        <f t="shared" si="59"/>
        <v>9.7649471772054675</v>
      </c>
      <c r="G1787" s="115"/>
      <c r="H1787" s="109"/>
      <c r="I1787" s="109"/>
      <c r="J1787" s="109"/>
      <c r="K1787" s="109"/>
      <c r="L1787" s="109"/>
      <c r="M1787" s="109"/>
      <c r="N1787" s="109"/>
      <c r="O1787" s="109"/>
    </row>
    <row r="1788" spans="3:15" ht="11.25" customHeight="1">
      <c r="C1788" s="94">
        <v>44051</v>
      </c>
      <c r="D1788" s="91">
        <v>1.2628975252110612</v>
      </c>
      <c r="E1788" s="91">
        <v>17.313341416272394</v>
      </c>
      <c r="F1788" s="95">
        <f t="shared" si="59"/>
        <v>1.2628975252110612</v>
      </c>
      <c r="G1788" s="115"/>
      <c r="H1788" s="109"/>
      <c r="I1788" s="109"/>
      <c r="J1788" s="109"/>
      <c r="K1788" s="109"/>
      <c r="L1788" s="109"/>
      <c r="M1788" s="109"/>
      <c r="N1788" s="109"/>
      <c r="O1788" s="109"/>
    </row>
    <row r="1789" spans="3:15" ht="11.25" customHeight="1">
      <c r="C1789" s="94">
        <v>44052</v>
      </c>
      <c r="D1789" s="91">
        <v>1.4350578492073327</v>
      </c>
      <c r="E1789" s="91">
        <v>17.313341416272394</v>
      </c>
      <c r="F1789" s="95">
        <f t="shared" si="59"/>
        <v>1.4350578492073327</v>
      </c>
      <c r="G1789" s="115"/>
      <c r="H1789" s="109"/>
      <c r="I1789" s="109"/>
      <c r="J1789" s="109"/>
      <c r="K1789" s="109"/>
      <c r="L1789" s="109"/>
      <c r="M1789" s="109"/>
      <c r="N1789" s="109"/>
      <c r="O1789" s="109"/>
    </row>
    <row r="1790" spans="3:15" ht="11.25" customHeight="1">
      <c r="C1790" s="94">
        <v>44053</v>
      </c>
      <c r="D1790" s="91">
        <v>2.0921907332092013</v>
      </c>
      <c r="E1790" s="91">
        <v>17.313341416272394</v>
      </c>
      <c r="F1790" s="95">
        <f t="shared" si="59"/>
        <v>2.0921907332092013</v>
      </c>
      <c r="G1790" s="115"/>
      <c r="H1790" s="109"/>
      <c r="I1790" s="109"/>
      <c r="J1790" s="109"/>
      <c r="K1790" s="109"/>
      <c r="L1790" s="109"/>
      <c r="M1790" s="109"/>
      <c r="N1790" s="109"/>
      <c r="O1790" s="109"/>
    </row>
    <row r="1791" spans="3:15" ht="11.25" customHeight="1">
      <c r="C1791" s="94">
        <v>44054</v>
      </c>
      <c r="D1791" s="91">
        <v>10.213209065207339</v>
      </c>
      <c r="E1791" s="91">
        <v>17.313341416272394</v>
      </c>
      <c r="F1791" s="95">
        <f t="shared" si="59"/>
        <v>10.213209065207339</v>
      </c>
      <c r="G1791" s="115"/>
      <c r="H1791" s="109"/>
      <c r="I1791" s="109"/>
      <c r="J1791" s="109"/>
      <c r="K1791" s="109"/>
      <c r="L1791" s="109"/>
      <c r="M1791" s="109"/>
      <c r="N1791" s="109"/>
      <c r="O1791" s="109"/>
    </row>
    <row r="1792" spans="3:15" ht="11.25" customHeight="1">
      <c r="C1792" s="94">
        <v>44055</v>
      </c>
      <c r="D1792" s="91">
        <v>26.557876889262886</v>
      </c>
      <c r="E1792" s="91">
        <v>17.313341416272394</v>
      </c>
      <c r="F1792" s="95">
        <f t="shared" si="59"/>
        <v>17.313341416272394</v>
      </c>
      <c r="G1792" s="115"/>
      <c r="H1792" s="109"/>
      <c r="I1792" s="109"/>
      <c r="J1792" s="109"/>
      <c r="K1792" s="109"/>
      <c r="L1792" s="109"/>
      <c r="M1792" s="109"/>
      <c r="N1792" s="109"/>
      <c r="O1792" s="109"/>
    </row>
    <row r="1793" spans="2:15" ht="11.25" customHeight="1">
      <c r="C1793" s="94">
        <v>44056</v>
      </c>
      <c r="D1793" s="91">
        <v>36.699982845261026</v>
      </c>
      <c r="E1793" s="91">
        <v>17.313341416272394</v>
      </c>
      <c r="F1793" s="95">
        <f t="shared" si="59"/>
        <v>17.313341416272394</v>
      </c>
      <c r="G1793" s="115"/>
      <c r="H1793" s="109"/>
      <c r="I1793" s="109"/>
      <c r="J1793" s="109"/>
      <c r="K1793" s="109"/>
      <c r="L1793" s="109"/>
      <c r="M1793" s="109"/>
      <c r="N1793" s="109"/>
      <c r="O1793" s="109"/>
    </row>
    <row r="1794" spans="2:15" ht="11.25" customHeight="1">
      <c r="B1794" s="54" t="s">
        <v>23</v>
      </c>
      <c r="C1794" s="94">
        <v>44057</v>
      </c>
      <c r="D1794" s="91">
        <v>25.851025137262884</v>
      </c>
      <c r="E1794" s="91">
        <v>17.313341416272394</v>
      </c>
      <c r="F1794" s="95">
        <f t="shared" si="59"/>
        <v>17.313341416272394</v>
      </c>
      <c r="G1794" s="115"/>
      <c r="H1794" s="109"/>
      <c r="I1794" s="109"/>
      <c r="J1794" s="109"/>
      <c r="K1794" s="109"/>
      <c r="L1794" s="109"/>
      <c r="M1794" s="109"/>
      <c r="N1794" s="109"/>
      <c r="O1794" s="109"/>
    </row>
    <row r="1795" spans="2:15" ht="11.25" customHeight="1">
      <c r="C1795" s="94">
        <v>44058</v>
      </c>
      <c r="D1795" s="91">
        <v>1.4413111132628837</v>
      </c>
      <c r="E1795" s="91">
        <v>17.313341416272394</v>
      </c>
      <c r="F1795" s="95">
        <f t="shared" si="59"/>
        <v>1.4413111132628837</v>
      </c>
      <c r="G1795" s="115"/>
      <c r="H1795" s="109"/>
      <c r="I1795" s="109"/>
      <c r="J1795" s="109"/>
      <c r="K1795" s="109"/>
      <c r="L1795" s="109"/>
      <c r="M1795" s="109"/>
      <c r="N1795" s="109"/>
      <c r="O1795" s="109"/>
    </row>
    <row r="1796" spans="2:15" ht="11.25" customHeight="1">
      <c r="C1796" s="94">
        <v>44059</v>
      </c>
      <c r="D1796" s="91">
        <v>1.3727565432591582</v>
      </c>
      <c r="E1796" s="91">
        <v>17.313341416272394</v>
      </c>
      <c r="F1796" s="95">
        <f t="shared" si="59"/>
        <v>1.3727565432591582</v>
      </c>
      <c r="G1796" s="115"/>
      <c r="H1796" s="109"/>
      <c r="I1796" s="109"/>
      <c r="J1796" s="109"/>
      <c r="K1796" s="109"/>
      <c r="L1796" s="109"/>
      <c r="M1796" s="109"/>
      <c r="N1796" s="109"/>
      <c r="O1796" s="109"/>
    </row>
    <row r="1797" spans="2:15" ht="11.25" customHeight="1">
      <c r="C1797" s="94">
        <v>44060</v>
      </c>
      <c r="D1797" s="91">
        <v>19.10940262126288</v>
      </c>
      <c r="E1797" s="91">
        <v>17.313341416272394</v>
      </c>
      <c r="F1797" s="95">
        <f t="shared" si="59"/>
        <v>17.313341416272394</v>
      </c>
      <c r="G1797" s="115"/>
      <c r="H1797" s="109"/>
      <c r="I1797" s="109"/>
      <c r="J1797" s="109"/>
      <c r="K1797" s="109"/>
      <c r="L1797" s="109"/>
      <c r="M1797" s="109"/>
      <c r="N1797" s="109"/>
      <c r="O1797" s="109"/>
    </row>
    <row r="1798" spans="2:15" ht="11.25" customHeight="1">
      <c r="C1798" s="94">
        <v>44061</v>
      </c>
      <c r="D1798" s="91">
        <v>31.168780121262884</v>
      </c>
      <c r="E1798" s="91">
        <v>17.313341416272394</v>
      </c>
      <c r="F1798" s="95">
        <f t="shared" si="59"/>
        <v>17.313341416272394</v>
      </c>
      <c r="G1798" s="115"/>
      <c r="H1798" s="109"/>
      <c r="I1798" s="109"/>
      <c r="J1798" s="109"/>
      <c r="K1798" s="109"/>
      <c r="L1798" s="109"/>
      <c r="M1798" s="109"/>
      <c r="N1798" s="109"/>
      <c r="O1798" s="109"/>
    </row>
    <row r="1799" spans="2:15" ht="11.25" customHeight="1">
      <c r="C1799" s="94">
        <v>44062</v>
      </c>
      <c r="D1799" s="91">
        <v>6.7114400905173097</v>
      </c>
      <c r="E1799" s="91">
        <v>17.313341416272394</v>
      </c>
      <c r="F1799" s="95">
        <f t="shared" si="59"/>
        <v>6.7114400905173097</v>
      </c>
      <c r="G1799" s="115"/>
      <c r="H1799" s="109"/>
      <c r="I1799" s="109"/>
      <c r="J1799" s="109"/>
      <c r="K1799" s="109"/>
      <c r="L1799" s="109"/>
      <c r="M1799" s="109"/>
      <c r="N1799" s="109"/>
      <c r="O1799" s="109"/>
    </row>
    <row r="1800" spans="2:15" ht="11.25" customHeight="1">
      <c r="C1800" s="94">
        <v>44063</v>
      </c>
      <c r="D1800" s="91">
        <v>5.7637137785191737</v>
      </c>
      <c r="E1800" s="91">
        <v>17.313341416272394</v>
      </c>
      <c r="F1800" s="95">
        <f t="shared" si="59"/>
        <v>5.7637137785191737</v>
      </c>
      <c r="G1800" s="115"/>
      <c r="H1800" s="109"/>
      <c r="I1800" s="109"/>
      <c r="J1800" s="109"/>
      <c r="K1800" s="109"/>
      <c r="L1800" s="109"/>
      <c r="M1800" s="109"/>
      <c r="N1800" s="109"/>
      <c r="O1800" s="109"/>
    </row>
    <row r="1801" spans="2:15" ht="11.25" customHeight="1">
      <c r="C1801" s="94">
        <v>44064</v>
      </c>
      <c r="D1801" s="91">
        <v>15.53273857051917</v>
      </c>
      <c r="E1801" s="91">
        <v>17.313341416272394</v>
      </c>
      <c r="F1801" s="95">
        <f t="shared" si="59"/>
        <v>15.53273857051917</v>
      </c>
      <c r="G1801" s="115"/>
      <c r="H1801" s="109"/>
      <c r="I1801" s="109"/>
      <c r="J1801" s="109"/>
      <c r="K1801" s="109"/>
      <c r="L1801" s="109"/>
      <c r="M1801" s="109"/>
      <c r="N1801" s="109"/>
      <c r="O1801" s="109"/>
    </row>
    <row r="1802" spans="2:15" ht="11.25" customHeight="1">
      <c r="C1802" s="94">
        <v>44065</v>
      </c>
      <c r="D1802" s="91">
        <v>4.7785867785173108</v>
      </c>
      <c r="E1802" s="91">
        <v>17.313341416272394</v>
      </c>
      <c r="F1802" s="95">
        <f t="shared" si="59"/>
        <v>4.7785867785173108</v>
      </c>
      <c r="G1802" s="115"/>
      <c r="H1802" s="109"/>
      <c r="I1802" s="109"/>
      <c r="J1802" s="109"/>
      <c r="K1802" s="109"/>
      <c r="L1802" s="109"/>
      <c r="M1802" s="109"/>
      <c r="N1802" s="109"/>
      <c r="O1802" s="109"/>
    </row>
    <row r="1803" spans="2:15" ht="11.25" customHeight="1">
      <c r="C1803" s="94">
        <v>44066</v>
      </c>
      <c r="D1803" s="91">
        <v>1.5828672785173112</v>
      </c>
      <c r="E1803" s="91">
        <v>17.313341416272394</v>
      </c>
      <c r="F1803" s="95">
        <f t="shared" si="59"/>
        <v>1.5828672785173112</v>
      </c>
      <c r="G1803" s="115"/>
      <c r="H1803" s="109"/>
      <c r="I1803" s="109"/>
      <c r="J1803" s="109"/>
      <c r="K1803" s="109"/>
      <c r="L1803" s="109"/>
      <c r="M1803" s="109"/>
      <c r="N1803" s="109"/>
      <c r="O1803" s="109"/>
    </row>
    <row r="1804" spans="2:15" ht="11.25" customHeight="1">
      <c r="C1804" s="94">
        <v>44067</v>
      </c>
      <c r="D1804" s="91">
        <v>6.5815349585191729</v>
      </c>
      <c r="E1804" s="91">
        <v>17.313341416272394</v>
      </c>
      <c r="F1804" s="95">
        <f t="shared" si="59"/>
        <v>6.5815349585191729</v>
      </c>
      <c r="G1804" s="115"/>
      <c r="H1804" s="109"/>
      <c r="I1804" s="109"/>
      <c r="J1804" s="109"/>
      <c r="K1804" s="109"/>
      <c r="L1804" s="109"/>
      <c r="M1804" s="109"/>
      <c r="N1804" s="109"/>
      <c r="O1804" s="109"/>
    </row>
    <row r="1805" spans="2:15" ht="11.25" customHeight="1">
      <c r="C1805" s="94">
        <v>44068</v>
      </c>
      <c r="D1805" s="91">
        <v>25.15890221851917</v>
      </c>
      <c r="E1805" s="91">
        <v>17.313341416272394</v>
      </c>
      <c r="F1805" s="95">
        <f t="shared" si="59"/>
        <v>17.313341416272394</v>
      </c>
      <c r="G1805" s="115"/>
      <c r="H1805" s="109"/>
      <c r="I1805" s="109"/>
      <c r="J1805" s="109"/>
      <c r="K1805" s="109"/>
      <c r="L1805" s="109"/>
      <c r="M1805" s="109"/>
      <c r="N1805" s="109"/>
      <c r="O1805" s="109"/>
    </row>
    <row r="1806" spans="2:15" ht="11.25" customHeight="1">
      <c r="C1806" s="94">
        <v>44069</v>
      </c>
      <c r="D1806" s="91">
        <v>31.967876995378262</v>
      </c>
      <c r="E1806" s="91">
        <v>17.313341416272394</v>
      </c>
      <c r="F1806" s="95">
        <f t="shared" si="59"/>
        <v>17.313341416272394</v>
      </c>
      <c r="G1806" s="115"/>
      <c r="H1806" s="109"/>
      <c r="I1806" s="109"/>
      <c r="J1806" s="109"/>
      <c r="K1806" s="109"/>
      <c r="L1806" s="109"/>
      <c r="M1806" s="109"/>
      <c r="N1806" s="109"/>
      <c r="O1806" s="109"/>
    </row>
    <row r="1807" spans="2:15" ht="11.25" customHeight="1">
      <c r="C1807" s="94">
        <v>44070</v>
      </c>
      <c r="D1807" s="91">
        <v>13.11201039538013</v>
      </c>
      <c r="E1807" s="91">
        <v>17.313341416272394</v>
      </c>
      <c r="F1807" s="95">
        <f t="shared" si="59"/>
        <v>13.11201039538013</v>
      </c>
      <c r="G1807" s="115"/>
      <c r="H1807" s="109"/>
      <c r="I1807" s="109"/>
      <c r="J1807" s="109"/>
      <c r="K1807" s="109"/>
      <c r="L1807" s="109"/>
      <c r="M1807" s="109"/>
      <c r="N1807" s="109"/>
      <c r="O1807" s="109"/>
    </row>
    <row r="1808" spans="2:15" ht="11.25" customHeight="1">
      <c r="C1808" s="94">
        <v>44071</v>
      </c>
      <c r="D1808" s="91">
        <v>6.3395145233819932</v>
      </c>
      <c r="E1808" s="91">
        <v>17.313341416272394</v>
      </c>
      <c r="F1808" s="95">
        <f t="shared" si="59"/>
        <v>6.3395145233819932</v>
      </c>
      <c r="G1808" s="115"/>
      <c r="H1808" s="109"/>
      <c r="I1808" s="109"/>
      <c r="J1808" s="109"/>
      <c r="K1808" s="109"/>
      <c r="L1808" s="109"/>
      <c r="M1808" s="109"/>
      <c r="N1808" s="109"/>
      <c r="O1808" s="109"/>
    </row>
    <row r="1809" spans="3:15" ht="11.25" customHeight="1">
      <c r="C1809" s="94">
        <v>44072</v>
      </c>
      <c r="D1809" s="91">
        <v>3.5834837913764059</v>
      </c>
      <c r="E1809" s="91">
        <v>17.313341416272394</v>
      </c>
      <c r="F1809" s="95">
        <f t="shared" si="59"/>
        <v>3.5834837913764059</v>
      </c>
      <c r="G1809" s="115"/>
      <c r="H1809" s="109"/>
      <c r="I1809" s="109"/>
      <c r="J1809" s="109"/>
      <c r="K1809" s="109"/>
      <c r="L1809" s="109"/>
      <c r="M1809" s="109"/>
      <c r="N1809" s="109"/>
      <c r="O1809" s="109"/>
    </row>
    <row r="1810" spans="3:15" ht="11.25" customHeight="1">
      <c r="C1810" s="94">
        <v>44073</v>
      </c>
      <c r="D1810" s="91">
        <v>0.59885496938385041</v>
      </c>
      <c r="E1810" s="91">
        <v>17.313341416272394</v>
      </c>
      <c r="F1810" s="95">
        <f t="shared" si="59"/>
        <v>0.59885496938385041</v>
      </c>
      <c r="G1810" s="115"/>
      <c r="H1810" s="109"/>
      <c r="I1810" s="109"/>
      <c r="J1810" s="109"/>
      <c r="K1810" s="109"/>
      <c r="L1810" s="109"/>
      <c r="M1810" s="109"/>
      <c r="N1810" s="109"/>
      <c r="O1810" s="109"/>
    </row>
    <row r="1811" spans="3:15" ht="11.25" customHeight="1">
      <c r="C1811" s="94">
        <v>44074</v>
      </c>
      <c r="D1811" s="91">
        <v>0.54639137737826238</v>
      </c>
      <c r="E1811" s="91">
        <v>17.313341416272394</v>
      </c>
      <c r="F1811" s="95">
        <f t="shared" si="59"/>
        <v>0.54639137737826238</v>
      </c>
      <c r="G1811" s="115"/>
      <c r="H1811" s="109"/>
      <c r="I1811" s="109"/>
      <c r="J1811" s="109"/>
      <c r="K1811" s="109"/>
      <c r="L1811" s="109"/>
      <c r="M1811" s="109"/>
      <c r="N1811" s="109"/>
      <c r="O1811" s="109"/>
    </row>
    <row r="1812" spans="3:15" ht="11.25" customHeight="1">
      <c r="C1812" s="94">
        <v>44075</v>
      </c>
      <c r="D1812" s="91">
        <v>9.9157058673782661</v>
      </c>
      <c r="E1812" s="91">
        <v>20.95959048014743</v>
      </c>
      <c r="F1812" s="95">
        <f t="shared" si="59"/>
        <v>9.9157058673782661</v>
      </c>
      <c r="G1812" s="115"/>
      <c r="H1812" s="109"/>
      <c r="I1812" s="109"/>
      <c r="J1812" s="109"/>
      <c r="K1812" s="109"/>
      <c r="L1812" s="109"/>
      <c r="M1812" s="109"/>
      <c r="N1812" s="109"/>
      <c r="O1812" s="109"/>
    </row>
    <row r="1813" spans="3:15" ht="11.25" customHeight="1">
      <c r="C1813" s="94">
        <v>44076</v>
      </c>
      <c r="D1813" s="91">
        <v>20.153271213409287</v>
      </c>
      <c r="E1813" s="91">
        <v>20.95959048014743</v>
      </c>
      <c r="F1813" s="95">
        <f t="shared" si="59"/>
        <v>20.153271213409287</v>
      </c>
      <c r="G1813" s="115"/>
      <c r="H1813" s="109"/>
      <c r="I1813" s="109"/>
      <c r="J1813" s="109"/>
      <c r="K1813" s="109"/>
      <c r="L1813" s="109"/>
      <c r="M1813" s="109"/>
      <c r="N1813" s="109"/>
      <c r="O1813" s="109"/>
    </row>
    <row r="1814" spans="3:15" ht="11.25" customHeight="1">
      <c r="C1814" s="94">
        <v>44077</v>
      </c>
      <c r="D1814" s="91">
        <v>24.629811097405561</v>
      </c>
      <c r="E1814" s="91">
        <v>20.95959048014743</v>
      </c>
      <c r="F1814" s="95">
        <f t="shared" si="59"/>
        <v>20.95959048014743</v>
      </c>
      <c r="G1814" s="115"/>
      <c r="H1814" s="109"/>
      <c r="I1814" s="109"/>
      <c r="J1814" s="109"/>
      <c r="K1814" s="109"/>
      <c r="L1814" s="109"/>
      <c r="M1814" s="109"/>
      <c r="N1814" s="109"/>
      <c r="O1814" s="109"/>
    </row>
    <row r="1815" spans="3:15" ht="11.25" customHeight="1">
      <c r="C1815" s="94">
        <v>44078</v>
      </c>
      <c r="D1815" s="91">
        <v>19.219243357407425</v>
      </c>
      <c r="E1815" s="91">
        <v>20.95959048014743</v>
      </c>
      <c r="F1815" s="95">
        <f t="shared" si="59"/>
        <v>19.219243357407425</v>
      </c>
      <c r="G1815" s="115"/>
      <c r="H1815" s="109"/>
      <c r="I1815" s="109"/>
      <c r="J1815" s="109"/>
      <c r="K1815" s="109"/>
      <c r="L1815" s="109"/>
      <c r="M1815" s="109"/>
      <c r="N1815" s="109"/>
      <c r="O1815" s="109"/>
    </row>
    <row r="1816" spans="3:15" ht="11.25" customHeight="1">
      <c r="C1816" s="94">
        <v>44079</v>
      </c>
      <c r="D1816" s="91">
        <v>2.4857805174055612</v>
      </c>
      <c r="E1816" s="91">
        <v>20.95959048014743</v>
      </c>
      <c r="F1816" s="95">
        <f t="shared" si="59"/>
        <v>2.4857805174055612</v>
      </c>
      <c r="G1816" s="115"/>
      <c r="H1816" s="109"/>
      <c r="I1816" s="109"/>
      <c r="J1816" s="109"/>
      <c r="K1816" s="109"/>
      <c r="L1816" s="109"/>
      <c r="M1816" s="109"/>
      <c r="N1816" s="109"/>
      <c r="O1816" s="109"/>
    </row>
    <row r="1817" spans="3:15" ht="11.25" customHeight="1">
      <c r="C1817" s="94">
        <v>44080</v>
      </c>
      <c r="D1817" s="91">
        <v>1.1927802294074208</v>
      </c>
      <c r="E1817" s="91">
        <v>20.95959048014743</v>
      </c>
      <c r="F1817" s="95">
        <f t="shared" si="59"/>
        <v>1.1927802294074208</v>
      </c>
      <c r="G1817" s="115"/>
      <c r="H1817" s="109"/>
      <c r="I1817" s="109"/>
      <c r="J1817" s="109"/>
      <c r="K1817" s="109"/>
      <c r="L1817" s="109"/>
      <c r="M1817" s="109"/>
      <c r="N1817" s="109"/>
      <c r="O1817" s="109"/>
    </row>
    <row r="1818" spans="3:15" ht="11.25" customHeight="1">
      <c r="C1818" s="94">
        <v>44081</v>
      </c>
      <c r="D1818" s="91">
        <v>1.9528572214055602</v>
      </c>
      <c r="E1818" s="91">
        <v>20.95959048014743</v>
      </c>
      <c r="F1818" s="95">
        <f t="shared" si="59"/>
        <v>1.9528572214055602</v>
      </c>
      <c r="G1818" s="115"/>
      <c r="H1818" s="109"/>
      <c r="I1818" s="109"/>
      <c r="J1818" s="109"/>
      <c r="K1818" s="109"/>
      <c r="L1818" s="109"/>
      <c r="M1818" s="109"/>
      <c r="N1818" s="109"/>
      <c r="O1818" s="109"/>
    </row>
    <row r="1819" spans="3:15" ht="11.25" customHeight="1">
      <c r="C1819" s="94">
        <v>44082</v>
      </c>
      <c r="D1819" s="91">
        <v>10.516595965407426</v>
      </c>
      <c r="E1819" s="91">
        <v>20.95959048014743</v>
      </c>
      <c r="F1819" s="95">
        <f t="shared" si="59"/>
        <v>10.516595965407426</v>
      </c>
      <c r="G1819" s="115"/>
      <c r="H1819" s="109"/>
      <c r="I1819" s="109"/>
      <c r="J1819" s="109"/>
      <c r="K1819" s="109"/>
      <c r="L1819" s="109"/>
      <c r="M1819" s="109"/>
      <c r="N1819" s="109"/>
      <c r="O1819" s="109"/>
    </row>
    <row r="1820" spans="3:15" ht="11.25" customHeight="1">
      <c r="C1820" s="94">
        <v>44083</v>
      </c>
      <c r="D1820" s="91">
        <v>23.06971625332412</v>
      </c>
      <c r="E1820" s="91">
        <v>20.95959048014743</v>
      </c>
      <c r="F1820" s="95">
        <f t="shared" si="59"/>
        <v>20.95959048014743</v>
      </c>
      <c r="G1820" s="115"/>
      <c r="H1820" s="109"/>
      <c r="I1820" s="109"/>
      <c r="J1820" s="109"/>
      <c r="K1820" s="109"/>
      <c r="L1820" s="109"/>
      <c r="M1820" s="109"/>
      <c r="N1820" s="109"/>
      <c r="O1820" s="109"/>
    </row>
    <row r="1821" spans="3:15" ht="11.25" customHeight="1">
      <c r="C1821" s="94">
        <v>44084</v>
      </c>
      <c r="D1821" s="91">
        <v>17.835714077325989</v>
      </c>
      <c r="E1821" s="91">
        <v>20.95959048014743</v>
      </c>
      <c r="F1821" s="95">
        <f t="shared" si="59"/>
        <v>17.835714077325989</v>
      </c>
      <c r="G1821" s="115"/>
      <c r="H1821" s="109"/>
      <c r="I1821" s="109"/>
      <c r="J1821" s="109"/>
      <c r="K1821" s="109"/>
      <c r="L1821" s="109"/>
      <c r="M1821" s="109"/>
      <c r="N1821" s="109"/>
      <c r="O1821" s="109"/>
    </row>
    <row r="1822" spans="3:15" ht="11.25" customHeight="1">
      <c r="C1822" s="94">
        <v>44085</v>
      </c>
      <c r="D1822" s="91">
        <v>15.430868341322261</v>
      </c>
      <c r="E1822" s="91">
        <v>20.95959048014743</v>
      </c>
      <c r="F1822" s="95">
        <f t="shared" si="59"/>
        <v>15.430868341322261</v>
      </c>
      <c r="G1822" s="115"/>
      <c r="H1822" s="109"/>
      <c r="I1822" s="109"/>
      <c r="J1822" s="109"/>
      <c r="K1822" s="109"/>
      <c r="L1822" s="109"/>
      <c r="M1822" s="109"/>
      <c r="N1822" s="109"/>
      <c r="O1822" s="109"/>
    </row>
    <row r="1823" spans="3:15" ht="11.25" customHeight="1">
      <c r="C1823" s="94">
        <v>44086</v>
      </c>
      <c r="D1823" s="91">
        <v>1.5664787813259899</v>
      </c>
      <c r="E1823" s="91">
        <v>20.95959048014743</v>
      </c>
      <c r="F1823" s="95">
        <f t="shared" si="59"/>
        <v>1.5664787813259899</v>
      </c>
      <c r="G1823" s="115"/>
      <c r="H1823" s="109"/>
      <c r="I1823" s="109"/>
      <c r="J1823" s="109"/>
      <c r="K1823" s="109"/>
      <c r="L1823" s="109"/>
      <c r="M1823" s="109"/>
      <c r="N1823" s="109"/>
      <c r="O1823" s="109"/>
    </row>
    <row r="1824" spans="3:15" ht="11.25" customHeight="1">
      <c r="C1824" s="94">
        <v>44087</v>
      </c>
      <c r="D1824" s="91">
        <v>1.4851167173222639</v>
      </c>
      <c r="E1824" s="91">
        <v>20.95959048014743</v>
      </c>
      <c r="F1824" s="95">
        <f t="shared" si="59"/>
        <v>1.4851167173222639</v>
      </c>
      <c r="G1824" s="115"/>
      <c r="H1824" s="109"/>
      <c r="I1824" s="109"/>
      <c r="J1824" s="109"/>
      <c r="K1824" s="109"/>
      <c r="L1824" s="109"/>
      <c r="M1824" s="109"/>
      <c r="N1824" s="109"/>
      <c r="O1824" s="109"/>
    </row>
    <row r="1825" spans="2:15" ht="11.25" customHeight="1">
      <c r="B1825" s="54" t="s">
        <v>25</v>
      </c>
      <c r="C1825" s="94">
        <v>44088</v>
      </c>
      <c r="D1825" s="91">
        <v>22.501489901325986</v>
      </c>
      <c r="E1825" s="91">
        <v>20.95959048014743</v>
      </c>
      <c r="F1825" s="95">
        <f t="shared" si="59"/>
        <v>20.95959048014743</v>
      </c>
      <c r="G1825" s="115"/>
      <c r="H1825" s="109"/>
      <c r="I1825" s="109"/>
      <c r="J1825" s="109"/>
      <c r="K1825" s="109"/>
      <c r="L1825" s="109"/>
      <c r="M1825" s="109"/>
      <c r="N1825" s="109"/>
      <c r="O1825" s="109"/>
    </row>
    <row r="1826" spans="2:15" ht="11.25" customHeight="1">
      <c r="C1826" s="94">
        <v>44089</v>
      </c>
      <c r="D1826" s="91">
        <v>36.529274045324129</v>
      </c>
      <c r="E1826" s="91">
        <v>20.95959048014743</v>
      </c>
      <c r="F1826" s="95">
        <f t="shared" si="59"/>
        <v>20.95959048014743</v>
      </c>
      <c r="G1826" s="115"/>
      <c r="H1826" s="109"/>
      <c r="I1826" s="109"/>
      <c r="J1826" s="109"/>
      <c r="K1826" s="109"/>
      <c r="L1826" s="109"/>
      <c r="M1826" s="109"/>
      <c r="N1826" s="109"/>
      <c r="O1826" s="109"/>
    </row>
    <row r="1827" spans="2:15" ht="11.25" customHeight="1">
      <c r="C1827" s="94">
        <v>44090</v>
      </c>
      <c r="D1827" s="91">
        <v>49.211002997035102</v>
      </c>
      <c r="E1827" s="91">
        <v>20.95959048014743</v>
      </c>
      <c r="F1827" s="95">
        <f t="shared" si="59"/>
        <v>20.95959048014743</v>
      </c>
      <c r="G1827" s="115"/>
      <c r="H1827" s="109"/>
      <c r="I1827" s="109"/>
      <c r="J1827" s="109"/>
      <c r="K1827" s="109"/>
      <c r="L1827" s="109"/>
      <c r="M1827" s="109"/>
      <c r="N1827" s="109"/>
      <c r="O1827" s="109"/>
    </row>
    <row r="1828" spans="2:15" ht="11.25" customHeight="1">
      <c r="C1828" s="94">
        <v>44091</v>
      </c>
      <c r="D1828" s="91">
        <v>23.439750845033238</v>
      </c>
      <c r="E1828" s="91">
        <v>20.95959048014743</v>
      </c>
      <c r="F1828" s="95">
        <f t="shared" si="59"/>
        <v>20.95959048014743</v>
      </c>
      <c r="G1828" s="115"/>
      <c r="H1828" s="109"/>
      <c r="I1828" s="109"/>
      <c r="J1828" s="109"/>
      <c r="K1828" s="109"/>
      <c r="L1828" s="109"/>
      <c r="M1828" s="109"/>
      <c r="N1828" s="109"/>
      <c r="O1828" s="109"/>
    </row>
    <row r="1829" spans="2:15" ht="11.25" customHeight="1">
      <c r="C1829" s="94">
        <v>44092</v>
      </c>
      <c r="D1829" s="91">
        <v>17.305753081036965</v>
      </c>
      <c r="E1829" s="91">
        <v>20.95959048014743</v>
      </c>
      <c r="F1829" s="95">
        <f t="shared" si="59"/>
        <v>17.305753081036965</v>
      </c>
      <c r="G1829" s="115"/>
      <c r="H1829" s="109"/>
      <c r="I1829" s="109"/>
      <c r="J1829" s="109"/>
      <c r="K1829" s="109"/>
      <c r="L1829" s="109"/>
      <c r="M1829" s="109"/>
      <c r="N1829" s="109"/>
      <c r="O1829" s="109"/>
    </row>
    <row r="1830" spans="2:15" ht="11.25" customHeight="1">
      <c r="C1830" s="94">
        <v>44093</v>
      </c>
      <c r="D1830" s="91">
        <v>7.5177133050350964</v>
      </c>
      <c r="E1830" s="91">
        <v>20.95959048014743</v>
      </c>
      <c r="F1830" s="95">
        <f t="shared" si="59"/>
        <v>7.5177133050350964</v>
      </c>
      <c r="G1830" s="115"/>
      <c r="H1830" s="109"/>
      <c r="I1830" s="109"/>
      <c r="J1830" s="109"/>
      <c r="K1830" s="109"/>
      <c r="L1830" s="109"/>
      <c r="M1830" s="109"/>
      <c r="N1830" s="109"/>
      <c r="O1830" s="109"/>
    </row>
    <row r="1831" spans="2:15" ht="11.25" customHeight="1">
      <c r="C1831" s="94">
        <v>44094</v>
      </c>
      <c r="D1831" s="91">
        <v>6.3890751850351011</v>
      </c>
      <c r="E1831" s="91">
        <v>20.95959048014743</v>
      </c>
      <c r="F1831" s="95">
        <f t="shared" si="59"/>
        <v>6.3890751850351011</v>
      </c>
      <c r="G1831" s="115"/>
      <c r="H1831" s="109"/>
      <c r="I1831" s="109"/>
      <c r="J1831" s="109"/>
      <c r="K1831" s="109"/>
      <c r="L1831" s="109"/>
      <c r="M1831" s="109"/>
      <c r="N1831" s="109"/>
      <c r="O1831" s="109"/>
    </row>
    <row r="1832" spans="2:15" ht="11.25" customHeight="1">
      <c r="C1832" s="94">
        <v>44095</v>
      </c>
      <c r="D1832" s="91">
        <v>29.609922117035094</v>
      </c>
      <c r="E1832" s="91">
        <v>20.95959048014743</v>
      </c>
      <c r="F1832" s="95">
        <f t="shared" si="59"/>
        <v>20.95959048014743</v>
      </c>
      <c r="G1832" s="115"/>
      <c r="H1832" s="109"/>
      <c r="I1832" s="109"/>
      <c r="J1832" s="109"/>
      <c r="K1832" s="109"/>
      <c r="L1832" s="109"/>
      <c r="M1832" s="109"/>
      <c r="N1832" s="109"/>
      <c r="O1832" s="109"/>
    </row>
    <row r="1833" spans="2:15" ht="11.25" customHeight="1">
      <c r="C1833" s="94">
        <v>44096</v>
      </c>
      <c r="D1833" s="91">
        <v>41.249954653035104</v>
      </c>
      <c r="E1833" s="91">
        <v>20.95959048014743</v>
      </c>
      <c r="F1833" s="95">
        <f t="shared" si="59"/>
        <v>20.95959048014743</v>
      </c>
      <c r="G1833" s="115"/>
      <c r="H1833" s="109"/>
      <c r="I1833" s="109"/>
      <c r="J1833" s="109"/>
      <c r="K1833" s="109"/>
      <c r="L1833" s="109"/>
      <c r="M1833" s="109"/>
      <c r="N1833" s="109"/>
      <c r="O1833" s="109"/>
    </row>
    <row r="1834" spans="2:15" ht="11.25" customHeight="1">
      <c r="C1834" s="94">
        <v>44097</v>
      </c>
      <c r="D1834" s="91">
        <v>47.738555841733351</v>
      </c>
      <c r="E1834" s="91">
        <v>20.95959048014743</v>
      </c>
      <c r="F1834" s="95">
        <f t="shared" si="59"/>
        <v>20.95959048014743</v>
      </c>
      <c r="G1834" s="115"/>
      <c r="H1834" s="109"/>
      <c r="I1834" s="109"/>
      <c r="J1834" s="109"/>
      <c r="K1834" s="109"/>
      <c r="L1834" s="109"/>
      <c r="M1834" s="109"/>
      <c r="N1834" s="109"/>
      <c r="O1834" s="109"/>
    </row>
    <row r="1835" spans="2:15" ht="11.25" customHeight="1">
      <c r="C1835" s="94">
        <v>44098</v>
      </c>
      <c r="D1835" s="91">
        <v>28.364571265733343</v>
      </c>
      <c r="E1835" s="91">
        <v>20.95959048014743</v>
      </c>
      <c r="F1835" s="95">
        <f t="shared" si="59"/>
        <v>20.95959048014743</v>
      </c>
      <c r="G1835" s="115"/>
      <c r="H1835" s="109"/>
      <c r="I1835" s="109"/>
      <c r="J1835" s="109"/>
      <c r="K1835" s="109"/>
      <c r="L1835" s="109"/>
      <c r="M1835" s="109"/>
      <c r="N1835" s="109"/>
      <c r="O1835" s="109"/>
    </row>
    <row r="1836" spans="2:15" ht="11.25" customHeight="1">
      <c r="C1836" s="94">
        <v>44099</v>
      </c>
      <c r="D1836" s="91">
        <v>14.38581081373521</v>
      </c>
      <c r="E1836" s="91">
        <v>20.95959048014743</v>
      </c>
      <c r="F1836" s="95">
        <f t="shared" ref="F1836:F1899" si="60">IF(D1836&gt;E1836,E1836,D1836)</f>
        <v>14.38581081373521</v>
      </c>
      <c r="G1836" s="115"/>
      <c r="H1836" s="109"/>
      <c r="I1836" s="109"/>
      <c r="J1836" s="109"/>
      <c r="K1836" s="109"/>
      <c r="L1836" s="109"/>
      <c r="M1836" s="109"/>
      <c r="N1836" s="109"/>
      <c r="O1836" s="109"/>
    </row>
    <row r="1837" spans="2:15" ht="11.25" customHeight="1">
      <c r="C1837" s="94">
        <v>44100</v>
      </c>
      <c r="D1837" s="91">
        <v>9.8621068577314794</v>
      </c>
      <c r="E1837" s="91">
        <v>20.95959048014743</v>
      </c>
      <c r="F1837" s="95">
        <f t="shared" si="60"/>
        <v>9.8621068577314794</v>
      </c>
      <c r="G1837" s="115"/>
      <c r="H1837" s="109"/>
      <c r="I1837" s="109"/>
      <c r="J1837" s="109"/>
      <c r="K1837" s="109"/>
      <c r="L1837" s="109"/>
      <c r="M1837" s="109"/>
      <c r="N1837" s="109"/>
      <c r="O1837" s="109"/>
    </row>
    <row r="1838" spans="2:15" ht="11.25" customHeight="1">
      <c r="C1838" s="94">
        <v>44101</v>
      </c>
      <c r="D1838" s="91">
        <v>13.26400406973521</v>
      </c>
      <c r="E1838" s="91">
        <v>20.95959048014743</v>
      </c>
      <c r="F1838" s="95">
        <f t="shared" si="60"/>
        <v>13.26400406973521</v>
      </c>
      <c r="G1838" s="115"/>
      <c r="H1838" s="109"/>
      <c r="I1838" s="109"/>
      <c r="J1838" s="109"/>
      <c r="K1838" s="109"/>
      <c r="L1838" s="109"/>
      <c r="M1838" s="109"/>
      <c r="N1838" s="109"/>
      <c r="O1838" s="109"/>
    </row>
    <row r="1839" spans="2:15" ht="11.25" customHeight="1">
      <c r="C1839" s="94">
        <v>44102</v>
      </c>
      <c r="D1839" s="91">
        <v>20.942873981735211</v>
      </c>
      <c r="E1839" s="91">
        <v>20.95959048014743</v>
      </c>
      <c r="F1839" s="95">
        <f t="shared" si="60"/>
        <v>20.942873981735211</v>
      </c>
      <c r="G1839" s="115"/>
      <c r="H1839" s="109"/>
      <c r="I1839" s="109"/>
      <c r="J1839" s="109"/>
      <c r="K1839" s="109"/>
      <c r="L1839" s="109"/>
      <c r="M1839" s="109"/>
      <c r="N1839" s="109"/>
      <c r="O1839" s="109"/>
    </row>
    <row r="1840" spans="2:15" ht="11.25" customHeight="1">
      <c r="C1840" s="94">
        <v>44103</v>
      </c>
      <c r="D1840" s="91">
        <v>31.611556617735207</v>
      </c>
      <c r="E1840" s="91">
        <v>20.95959048014743</v>
      </c>
      <c r="F1840" s="95">
        <f t="shared" si="60"/>
        <v>20.95959048014743</v>
      </c>
      <c r="G1840" s="115"/>
      <c r="H1840" s="109"/>
      <c r="I1840" s="109"/>
      <c r="J1840" s="109"/>
      <c r="K1840" s="109"/>
      <c r="L1840" s="109"/>
      <c r="M1840" s="109"/>
      <c r="N1840" s="109"/>
      <c r="O1840" s="109"/>
    </row>
    <row r="1841" spans="2:15" ht="11.25" customHeight="1">
      <c r="C1841" s="94">
        <v>44104</v>
      </c>
      <c r="D1841" s="91">
        <v>49.582627884398121</v>
      </c>
      <c r="E1841" s="91">
        <v>20.95959048014743</v>
      </c>
      <c r="F1841" s="95">
        <f t="shared" si="60"/>
        <v>20.95959048014743</v>
      </c>
      <c r="G1841" s="115"/>
      <c r="H1841" s="109"/>
      <c r="I1841" s="109"/>
      <c r="J1841" s="109"/>
      <c r="K1841" s="109"/>
      <c r="L1841" s="109"/>
      <c r="M1841" s="109"/>
      <c r="N1841" s="109"/>
      <c r="O1841" s="109"/>
    </row>
    <row r="1842" spans="2:15" ht="11.25" customHeight="1">
      <c r="C1842" s="94">
        <v>44105</v>
      </c>
      <c r="D1842" s="91">
        <v>34.494749008399985</v>
      </c>
      <c r="E1842" s="91">
        <v>41.360965957335978</v>
      </c>
      <c r="F1842" s="95">
        <f t="shared" si="60"/>
        <v>34.494749008399985</v>
      </c>
      <c r="G1842" s="115"/>
      <c r="H1842" s="109"/>
      <c r="I1842" s="109"/>
      <c r="J1842" s="109"/>
      <c r="K1842" s="109"/>
      <c r="L1842" s="109"/>
      <c r="M1842" s="109"/>
      <c r="N1842" s="109"/>
      <c r="O1842" s="109"/>
    </row>
    <row r="1843" spans="2:15" ht="11.25" customHeight="1">
      <c r="C1843" s="94">
        <v>44106</v>
      </c>
      <c r="D1843" s="91">
        <v>33.263345404401854</v>
      </c>
      <c r="E1843" s="91">
        <v>41.360965957335978</v>
      </c>
      <c r="F1843" s="95">
        <f t="shared" si="60"/>
        <v>33.263345404401854</v>
      </c>
      <c r="G1843" s="115"/>
      <c r="H1843" s="109"/>
      <c r="I1843" s="109"/>
      <c r="J1843" s="109"/>
      <c r="K1843" s="109"/>
      <c r="L1843" s="109"/>
      <c r="M1843" s="109"/>
      <c r="N1843" s="109"/>
      <c r="O1843" s="109"/>
    </row>
    <row r="1844" spans="2:15" ht="11.25" customHeight="1">
      <c r="C1844" s="94">
        <v>44107</v>
      </c>
      <c r="D1844" s="91">
        <v>31.916821480398124</v>
      </c>
      <c r="E1844" s="91">
        <v>41.360965957335978</v>
      </c>
      <c r="F1844" s="95">
        <f t="shared" si="60"/>
        <v>31.916821480398124</v>
      </c>
      <c r="G1844" s="115"/>
      <c r="H1844" s="109"/>
      <c r="I1844" s="109"/>
      <c r="J1844" s="109"/>
      <c r="K1844" s="109"/>
      <c r="L1844" s="109"/>
      <c r="M1844" s="109"/>
      <c r="N1844" s="109"/>
      <c r="O1844" s="109"/>
    </row>
    <row r="1845" spans="2:15" ht="11.25" customHeight="1">
      <c r="C1845" s="94">
        <v>44108</v>
      </c>
      <c r="D1845" s="91">
        <v>32.320732376400919</v>
      </c>
      <c r="E1845" s="91">
        <v>41.360965957335978</v>
      </c>
      <c r="F1845" s="95">
        <f t="shared" si="60"/>
        <v>32.320732376400919</v>
      </c>
      <c r="G1845" s="115"/>
      <c r="H1845" s="109"/>
      <c r="I1845" s="109"/>
      <c r="J1845" s="109"/>
      <c r="K1845" s="109"/>
      <c r="L1845" s="109"/>
      <c r="M1845" s="109"/>
      <c r="N1845" s="109"/>
      <c r="O1845" s="109"/>
    </row>
    <row r="1846" spans="2:15" ht="11.25" customHeight="1">
      <c r="C1846" s="94">
        <v>44109</v>
      </c>
      <c r="D1846" s="91">
        <v>36.530324628400912</v>
      </c>
      <c r="E1846" s="91">
        <v>41.360965957335978</v>
      </c>
      <c r="F1846" s="95">
        <f t="shared" si="60"/>
        <v>36.530324628400912</v>
      </c>
      <c r="G1846" s="115"/>
      <c r="H1846" s="109"/>
      <c r="I1846" s="109"/>
      <c r="J1846" s="109"/>
      <c r="K1846" s="109"/>
      <c r="L1846" s="109"/>
      <c r="M1846" s="109"/>
      <c r="N1846" s="109"/>
      <c r="O1846" s="109"/>
    </row>
    <row r="1847" spans="2:15" ht="11.25" customHeight="1">
      <c r="C1847" s="94">
        <v>44110</v>
      </c>
      <c r="D1847" s="91">
        <v>44.161732320401846</v>
      </c>
      <c r="E1847" s="91">
        <v>41.360965957335978</v>
      </c>
      <c r="F1847" s="95">
        <f t="shared" si="60"/>
        <v>41.360965957335978</v>
      </c>
      <c r="G1847" s="115"/>
      <c r="H1847" s="109"/>
      <c r="I1847" s="109"/>
      <c r="J1847" s="109"/>
      <c r="K1847" s="109"/>
      <c r="L1847" s="109"/>
      <c r="M1847" s="109"/>
      <c r="N1847" s="109"/>
      <c r="O1847" s="109"/>
    </row>
    <row r="1848" spans="2:15" ht="11.25" customHeight="1">
      <c r="C1848" s="94">
        <v>44111</v>
      </c>
      <c r="D1848" s="91">
        <v>51.275678575480406</v>
      </c>
      <c r="E1848" s="91">
        <v>41.360965957335978</v>
      </c>
      <c r="F1848" s="95">
        <f t="shared" si="60"/>
        <v>41.360965957335978</v>
      </c>
      <c r="G1848" s="115"/>
      <c r="H1848" s="109"/>
      <c r="I1848" s="109"/>
      <c r="J1848" s="109"/>
      <c r="K1848" s="109"/>
      <c r="L1848" s="109"/>
      <c r="M1848" s="109"/>
      <c r="N1848" s="109"/>
      <c r="O1848" s="109"/>
    </row>
    <row r="1849" spans="2:15" ht="11.25" customHeight="1">
      <c r="C1849" s="94">
        <v>44112</v>
      </c>
      <c r="D1849" s="91">
        <v>57.804757795484143</v>
      </c>
      <c r="E1849" s="91">
        <v>41.360965957335978</v>
      </c>
      <c r="F1849" s="95">
        <f t="shared" si="60"/>
        <v>41.360965957335978</v>
      </c>
      <c r="G1849" s="115"/>
      <c r="H1849" s="109"/>
      <c r="I1849" s="109"/>
      <c r="J1849" s="109"/>
      <c r="K1849" s="109"/>
      <c r="L1849" s="109"/>
      <c r="M1849" s="109"/>
      <c r="N1849" s="109"/>
      <c r="O1849" s="109"/>
    </row>
    <row r="1850" spans="2:15" ht="11.25" customHeight="1">
      <c r="C1850" s="94">
        <v>44113</v>
      </c>
      <c r="D1850" s="91">
        <v>58.90136793548227</v>
      </c>
      <c r="E1850" s="91">
        <v>41.360965957335978</v>
      </c>
      <c r="F1850" s="95">
        <f t="shared" si="60"/>
        <v>41.360965957335978</v>
      </c>
      <c r="G1850" s="115"/>
      <c r="H1850" s="109"/>
      <c r="I1850" s="109"/>
      <c r="J1850" s="109"/>
      <c r="K1850" s="109"/>
      <c r="L1850" s="109"/>
      <c r="M1850" s="109"/>
      <c r="N1850" s="109"/>
      <c r="O1850" s="109"/>
    </row>
    <row r="1851" spans="2:15" ht="11.25" customHeight="1">
      <c r="C1851" s="94">
        <v>44114</v>
      </c>
      <c r="D1851" s="91">
        <v>31.952608363482273</v>
      </c>
      <c r="E1851" s="91">
        <v>41.360965957335978</v>
      </c>
      <c r="F1851" s="95">
        <f t="shared" si="60"/>
        <v>31.952608363482273</v>
      </c>
      <c r="G1851" s="115"/>
      <c r="H1851" s="109"/>
      <c r="I1851" s="109"/>
      <c r="J1851" s="109"/>
      <c r="K1851" s="109"/>
      <c r="L1851" s="109"/>
      <c r="M1851" s="109"/>
      <c r="N1851" s="109"/>
      <c r="O1851" s="109"/>
    </row>
    <row r="1852" spans="2:15" ht="11.25" customHeight="1">
      <c r="C1852" s="94">
        <v>44115</v>
      </c>
      <c r="D1852" s="91">
        <v>27.311554463484136</v>
      </c>
      <c r="E1852" s="91">
        <v>41.360965957335978</v>
      </c>
      <c r="F1852" s="95">
        <f t="shared" si="60"/>
        <v>27.311554463484136</v>
      </c>
      <c r="G1852" s="115"/>
      <c r="H1852" s="109"/>
      <c r="I1852" s="109"/>
      <c r="J1852" s="109"/>
      <c r="K1852" s="109"/>
      <c r="L1852" s="109"/>
      <c r="M1852" s="109"/>
      <c r="N1852" s="109"/>
      <c r="O1852" s="109"/>
    </row>
    <row r="1853" spans="2:15" ht="11.25" customHeight="1">
      <c r="C1853" s="94">
        <v>44116</v>
      </c>
      <c r="D1853" s="91">
        <v>33.411277655482273</v>
      </c>
      <c r="E1853" s="91">
        <v>41.360965957335978</v>
      </c>
      <c r="F1853" s="95">
        <f t="shared" si="60"/>
        <v>33.411277655482273</v>
      </c>
      <c r="G1853" s="115"/>
      <c r="H1853" s="109"/>
      <c r="I1853" s="109"/>
      <c r="J1853" s="109"/>
      <c r="K1853" s="109"/>
      <c r="L1853" s="109"/>
      <c r="M1853" s="109"/>
      <c r="N1853" s="109"/>
      <c r="O1853" s="109"/>
    </row>
    <row r="1854" spans="2:15" ht="11.25" customHeight="1">
      <c r="C1854" s="94">
        <v>44117</v>
      </c>
      <c r="D1854" s="91">
        <v>57.046941845482273</v>
      </c>
      <c r="E1854" s="91">
        <v>41.360965957335978</v>
      </c>
      <c r="F1854" s="95">
        <f t="shared" si="60"/>
        <v>41.360965957335978</v>
      </c>
      <c r="G1854" s="115"/>
      <c r="H1854" s="109"/>
      <c r="I1854" s="109"/>
      <c r="J1854" s="109"/>
      <c r="K1854" s="109"/>
      <c r="L1854" s="109"/>
      <c r="M1854" s="109"/>
      <c r="N1854" s="109"/>
      <c r="O1854" s="109"/>
    </row>
    <row r="1855" spans="2:15" ht="11.25" customHeight="1">
      <c r="B1855" s="54" t="s">
        <v>26</v>
      </c>
      <c r="C1855" s="94">
        <v>44118</v>
      </c>
      <c r="D1855" s="91">
        <v>40.685804836433135</v>
      </c>
      <c r="E1855" s="91">
        <v>41.360965957335978</v>
      </c>
      <c r="F1855" s="95">
        <f t="shared" si="60"/>
        <v>40.685804836433135</v>
      </c>
      <c r="G1855" s="115"/>
      <c r="H1855" s="109"/>
      <c r="I1855" s="109"/>
      <c r="J1855" s="109"/>
      <c r="K1855" s="109"/>
      <c r="L1855" s="109"/>
      <c r="M1855" s="109"/>
      <c r="N1855" s="109"/>
      <c r="O1855" s="109"/>
    </row>
    <row r="1856" spans="2:15" ht="11.25" customHeight="1">
      <c r="C1856" s="94">
        <v>44119</v>
      </c>
      <c r="D1856" s="91">
        <v>49.477684980431263</v>
      </c>
      <c r="E1856" s="91">
        <v>41.360965957335978</v>
      </c>
      <c r="F1856" s="95">
        <f t="shared" si="60"/>
        <v>41.360965957335978</v>
      </c>
      <c r="G1856" s="115"/>
      <c r="H1856" s="109"/>
      <c r="I1856" s="109"/>
      <c r="J1856" s="109"/>
      <c r="K1856" s="109"/>
      <c r="L1856" s="109"/>
      <c r="M1856" s="109"/>
      <c r="N1856" s="109"/>
      <c r="O1856" s="109"/>
    </row>
    <row r="1857" spans="3:15" ht="11.25" customHeight="1">
      <c r="C1857" s="94">
        <v>44120</v>
      </c>
      <c r="D1857" s="91">
        <v>55.657722726433128</v>
      </c>
      <c r="E1857" s="91">
        <v>41.360965957335978</v>
      </c>
      <c r="F1857" s="95">
        <f t="shared" si="60"/>
        <v>41.360965957335978</v>
      </c>
      <c r="G1857" s="115"/>
      <c r="H1857" s="109"/>
      <c r="I1857" s="109"/>
      <c r="J1857" s="109"/>
      <c r="K1857" s="109"/>
      <c r="L1857" s="109"/>
      <c r="M1857" s="109"/>
      <c r="N1857" s="109"/>
      <c r="O1857" s="109"/>
    </row>
    <row r="1858" spans="3:15" ht="11.25" customHeight="1">
      <c r="C1858" s="94">
        <v>44121</v>
      </c>
      <c r="D1858" s="91">
        <v>60.389695256433129</v>
      </c>
      <c r="E1858" s="91">
        <v>41.360965957335978</v>
      </c>
      <c r="F1858" s="95">
        <f t="shared" si="60"/>
        <v>41.360965957335978</v>
      </c>
      <c r="G1858" s="115"/>
      <c r="H1858" s="109"/>
      <c r="I1858" s="109"/>
      <c r="J1858" s="109"/>
      <c r="K1858" s="109"/>
      <c r="L1858" s="109"/>
      <c r="M1858" s="109"/>
      <c r="N1858" s="109"/>
      <c r="O1858" s="109"/>
    </row>
    <row r="1859" spans="3:15" ht="11.25" customHeight="1">
      <c r="C1859" s="94">
        <v>44122</v>
      </c>
      <c r="D1859" s="91">
        <v>50.658292656433126</v>
      </c>
      <c r="E1859" s="91">
        <v>41.360965957335978</v>
      </c>
      <c r="F1859" s="95">
        <f t="shared" si="60"/>
        <v>41.360965957335978</v>
      </c>
      <c r="G1859" s="115"/>
      <c r="H1859" s="109"/>
      <c r="I1859" s="109"/>
      <c r="J1859" s="109"/>
      <c r="K1859" s="109"/>
      <c r="L1859" s="109"/>
      <c r="M1859" s="109"/>
      <c r="N1859" s="109"/>
      <c r="O1859" s="109"/>
    </row>
    <row r="1860" spans="3:15" ht="11.25" customHeight="1">
      <c r="C1860" s="94">
        <v>44123</v>
      </c>
      <c r="D1860" s="91">
        <v>17.849682186431274</v>
      </c>
      <c r="E1860" s="91">
        <v>41.360965957335978</v>
      </c>
      <c r="F1860" s="95">
        <f t="shared" si="60"/>
        <v>17.849682186431274</v>
      </c>
      <c r="G1860" s="115"/>
      <c r="H1860" s="109"/>
      <c r="I1860" s="109"/>
      <c r="J1860" s="109"/>
      <c r="K1860" s="109"/>
      <c r="L1860" s="109"/>
      <c r="M1860" s="109"/>
      <c r="N1860" s="109"/>
      <c r="O1860" s="109"/>
    </row>
    <row r="1861" spans="3:15" ht="11.25" customHeight="1">
      <c r="C1861" s="94">
        <v>44124</v>
      </c>
      <c r="D1861" s="91">
        <v>33.288567356433134</v>
      </c>
      <c r="E1861" s="91">
        <v>41.360965957335978</v>
      </c>
      <c r="F1861" s="95">
        <f t="shared" si="60"/>
        <v>33.288567356433134</v>
      </c>
      <c r="G1861" s="115"/>
      <c r="H1861" s="109"/>
      <c r="I1861" s="109"/>
      <c r="J1861" s="109"/>
      <c r="K1861" s="109"/>
      <c r="L1861" s="109"/>
      <c r="M1861" s="109"/>
      <c r="N1861" s="109"/>
      <c r="O1861" s="109"/>
    </row>
    <row r="1862" spans="3:15" ht="11.25" customHeight="1">
      <c r="C1862" s="94">
        <v>44125</v>
      </c>
      <c r="D1862" s="91">
        <v>97.476409926170803</v>
      </c>
      <c r="E1862" s="91">
        <v>41.360965957335978</v>
      </c>
      <c r="F1862" s="95">
        <f t="shared" si="60"/>
        <v>41.360965957335978</v>
      </c>
      <c r="G1862" s="115"/>
      <c r="H1862" s="109"/>
      <c r="I1862" s="109"/>
      <c r="J1862" s="109"/>
      <c r="K1862" s="109"/>
      <c r="L1862" s="109"/>
      <c r="M1862" s="109"/>
      <c r="N1862" s="109"/>
      <c r="O1862" s="109"/>
    </row>
    <row r="1863" spans="3:15" ht="11.25" customHeight="1">
      <c r="C1863" s="94">
        <v>44126</v>
      </c>
      <c r="D1863" s="91">
        <v>126.2414094481708</v>
      </c>
      <c r="E1863" s="91">
        <v>41.360965957335978</v>
      </c>
      <c r="F1863" s="95">
        <f t="shared" si="60"/>
        <v>41.360965957335978</v>
      </c>
      <c r="G1863" s="115"/>
      <c r="H1863" s="109"/>
      <c r="I1863" s="109"/>
      <c r="J1863" s="109"/>
      <c r="K1863" s="109"/>
      <c r="L1863" s="109"/>
      <c r="M1863" s="109"/>
      <c r="N1863" s="109"/>
      <c r="O1863" s="109"/>
    </row>
    <row r="1864" spans="3:15" ht="11.25" customHeight="1">
      <c r="C1864" s="94">
        <v>44127</v>
      </c>
      <c r="D1864" s="91">
        <v>116.10034370617173</v>
      </c>
      <c r="E1864" s="91">
        <v>41.360965957335978</v>
      </c>
      <c r="F1864" s="95">
        <f t="shared" si="60"/>
        <v>41.360965957335978</v>
      </c>
      <c r="G1864" s="115"/>
      <c r="H1864" s="109"/>
      <c r="I1864" s="109"/>
      <c r="J1864" s="109"/>
      <c r="K1864" s="109"/>
      <c r="L1864" s="109"/>
      <c r="M1864" s="109"/>
      <c r="N1864" s="109"/>
      <c r="O1864" s="109"/>
    </row>
    <row r="1865" spans="3:15" ht="11.25" customHeight="1">
      <c r="C1865" s="94">
        <v>44128</v>
      </c>
      <c r="D1865" s="91">
        <v>92.92507380816987</v>
      </c>
      <c r="E1865" s="91">
        <v>41.360965957335978</v>
      </c>
      <c r="F1865" s="95">
        <f t="shared" si="60"/>
        <v>41.360965957335978</v>
      </c>
      <c r="G1865" s="115"/>
      <c r="H1865" s="109"/>
      <c r="I1865" s="109"/>
      <c r="J1865" s="109"/>
      <c r="K1865" s="109"/>
      <c r="L1865" s="109"/>
      <c r="M1865" s="109"/>
      <c r="N1865" s="109"/>
      <c r="O1865" s="109"/>
    </row>
    <row r="1866" spans="3:15" ht="11.25" customHeight="1">
      <c r="C1866" s="94">
        <v>44129</v>
      </c>
      <c r="D1866" s="91">
        <v>89.938227088171729</v>
      </c>
      <c r="E1866" s="91">
        <v>41.360965957335978</v>
      </c>
      <c r="F1866" s="95">
        <f t="shared" si="60"/>
        <v>41.360965957335978</v>
      </c>
      <c r="G1866" s="115"/>
      <c r="H1866" s="109"/>
      <c r="I1866" s="109"/>
      <c r="J1866" s="109"/>
      <c r="K1866" s="109"/>
      <c r="L1866" s="109"/>
      <c r="M1866" s="109"/>
      <c r="N1866" s="109"/>
      <c r="O1866" s="109"/>
    </row>
    <row r="1867" spans="3:15" ht="11.25" customHeight="1">
      <c r="C1867" s="94">
        <v>44130</v>
      </c>
      <c r="D1867" s="91">
        <v>109.4669571661708</v>
      </c>
      <c r="E1867" s="91">
        <v>41.360965957335978</v>
      </c>
      <c r="F1867" s="95">
        <f t="shared" si="60"/>
        <v>41.360965957335978</v>
      </c>
      <c r="G1867" s="115"/>
      <c r="H1867" s="109"/>
      <c r="I1867" s="109"/>
      <c r="J1867" s="109"/>
      <c r="K1867" s="109"/>
      <c r="L1867" s="109"/>
      <c r="M1867" s="109"/>
      <c r="N1867" s="109"/>
      <c r="O1867" s="109"/>
    </row>
    <row r="1868" spans="3:15" ht="11.25" customHeight="1">
      <c r="C1868" s="94">
        <v>44131</v>
      </c>
      <c r="D1868" s="91">
        <v>110.00145380616986</v>
      </c>
      <c r="E1868" s="91">
        <v>41.360965957335978</v>
      </c>
      <c r="F1868" s="95">
        <f t="shared" si="60"/>
        <v>41.360965957335978</v>
      </c>
      <c r="G1868" s="115"/>
      <c r="H1868" s="109"/>
      <c r="I1868" s="109"/>
      <c r="J1868" s="109"/>
      <c r="K1868" s="109"/>
      <c r="L1868" s="109"/>
      <c r="M1868" s="109"/>
      <c r="N1868" s="109"/>
      <c r="O1868" s="109"/>
    </row>
    <row r="1869" spans="3:15" ht="11.25" customHeight="1">
      <c r="C1869" s="94">
        <v>44132</v>
      </c>
      <c r="D1869" s="91">
        <v>97.71259092256328</v>
      </c>
      <c r="E1869" s="91">
        <v>41.360965957335978</v>
      </c>
      <c r="F1869" s="95">
        <f t="shared" si="60"/>
        <v>41.360965957335978</v>
      </c>
      <c r="G1869" s="115"/>
      <c r="H1869" s="109"/>
      <c r="I1869" s="109"/>
      <c r="J1869" s="109"/>
      <c r="K1869" s="109"/>
      <c r="L1869" s="109"/>
      <c r="M1869" s="109"/>
      <c r="N1869" s="109"/>
      <c r="O1869" s="109"/>
    </row>
    <row r="1870" spans="3:15" ht="11.25" customHeight="1">
      <c r="C1870" s="94">
        <v>44133</v>
      </c>
      <c r="D1870" s="91">
        <v>100.97976351856143</v>
      </c>
      <c r="E1870" s="91">
        <v>41.360965957335978</v>
      </c>
      <c r="F1870" s="95">
        <f t="shared" si="60"/>
        <v>41.360965957335978</v>
      </c>
      <c r="G1870" s="115"/>
      <c r="H1870" s="109"/>
      <c r="I1870" s="109"/>
      <c r="J1870" s="109"/>
      <c r="K1870" s="109"/>
      <c r="L1870" s="109"/>
      <c r="M1870" s="109"/>
      <c r="N1870" s="109"/>
      <c r="O1870" s="109"/>
    </row>
    <row r="1871" spans="3:15" ht="11.25" customHeight="1">
      <c r="C1871" s="94">
        <v>44134</v>
      </c>
      <c r="D1871" s="91">
        <v>95.019777810563269</v>
      </c>
      <c r="E1871" s="91">
        <v>41.360965957335978</v>
      </c>
      <c r="F1871" s="95">
        <f t="shared" si="60"/>
        <v>41.360965957335978</v>
      </c>
      <c r="G1871" s="115"/>
      <c r="H1871" s="109"/>
      <c r="I1871" s="109"/>
      <c r="J1871" s="109"/>
      <c r="K1871" s="109"/>
      <c r="L1871" s="109"/>
      <c r="M1871" s="109"/>
      <c r="N1871" s="109"/>
      <c r="O1871" s="109"/>
    </row>
    <row r="1872" spans="3:15" ht="11.25" customHeight="1">
      <c r="C1872" s="94">
        <v>44135</v>
      </c>
      <c r="D1872" s="91">
        <v>73.238647778563291</v>
      </c>
      <c r="E1872" s="91">
        <v>41.360965957335978</v>
      </c>
      <c r="F1872" s="95">
        <f t="shared" si="60"/>
        <v>41.360965957335978</v>
      </c>
      <c r="G1872" s="115"/>
      <c r="H1872" s="109"/>
      <c r="I1872" s="109"/>
      <c r="J1872" s="109"/>
      <c r="K1872" s="109"/>
      <c r="L1872" s="109"/>
      <c r="M1872" s="109"/>
      <c r="N1872" s="109"/>
      <c r="O1872" s="109"/>
    </row>
    <row r="1873" spans="2:15" ht="11.25" customHeight="1">
      <c r="C1873" s="94">
        <v>44136</v>
      </c>
      <c r="D1873" s="91">
        <v>67.491461476561412</v>
      </c>
      <c r="E1873" s="91">
        <v>85.678144231829236</v>
      </c>
      <c r="F1873" s="95">
        <f t="shared" si="60"/>
        <v>67.491461476561412</v>
      </c>
      <c r="G1873" s="115"/>
      <c r="H1873" s="109"/>
      <c r="I1873" s="109"/>
      <c r="J1873" s="109"/>
      <c r="K1873" s="109"/>
      <c r="L1873" s="109"/>
      <c r="M1873" s="109"/>
      <c r="N1873" s="109"/>
      <c r="O1873" s="109"/>
    </row>
    <row r="1874" spans="2:15" ht="11.25" customHeight="1">
      <c r="C1874" s="94">
        <v>44137</v>
      </c>
      <c r="D1874" s="91">
        <v>90.539297578563279</v>
      </c>
      <c r="E1874" s="91">
        <v>85.678144231829236</v>
      </c>
      <c r="F1874" s="95">
        <f t="shared" si="60"/>
        <v>85.678144231829236</v>
      </c>
      <c r="G1874" s="115"/>
      <c r="H1874" s="109"/>
      <c r="I1874" s="109"/>
      <c r="J1874" s="109"/>
      <c r="K1874" s="109"/>
      <c r="L1874" s="109"/>
      <c r="M1874" s="109"/>
      <c r="N1874" s="109"/>
      <c r="O1874" s="109"/>
    </row>
    <row r="1875" spans="2:15" ht="11.25" customHeight="1">
      <c r="C1875" s="94">
        <v>44138</v>
      </c>
      <c r="D1875" s="91">
        <v>84.920933158563273</v>
      </c>
      <c r="E1875" s="91">
        <v>85.678144231829236</v>
      </c>
      <c r="F1875" s="95">
        <f t="shared" si="60"/>
        <v>84.920933158563273</v>
      </c>
      <c r="G1875" s="115"/>
      <c r="H1875" s="109"/>
      <c r="I1875" s="109"/>
      <c r="J1875" s="109"/>
      <c r="K1875" s="109"/>
      <c r="L1875" s="109"/>
      <c r="M1875" s="109"/>
      <c r="N1875" s="109"/>
      <c r="O1875" s="109"/>
    </row>
    <row r="1876" spans="2:15" ht="11.25" customHeight="1">
      <c r="C1876" s="94">
        <v>44139</v>
      </c>
      <c r="D1876" s="91">
        <v>92.090104163520209</v>
      </c>
      <c r="E1876" s="91">
        <v>85.678144231829236</v>
      </c>
      <c r="F1876" s="95">
        <f t="shared" si="60"/>
        <v>85.678144231829236</v>
      </c>
      <c r="G1876" s="115"/>
      <c r="H1876" s="109"/>
      <c r="I1876" s="109"/>
      <c r="J1876" s="109"/>
      <c r="K1876" s="109"/>
      <c r="L1876" s="109"/>
      <c r="M1876" s="109"/>
      <c r="N1876" s="109"/>
      <c r="O1876" s="109"/>
    </row>
    <row r="1877" spans="2:15" ht="11.25" customHeight="1">
      <c r="C1877" s="94">
        <v>44140</v>
      </c>
      <c r="D1877" s="91">
        <v>85.06945982151835</v>
      </c>
      <c r="E1877" s="91">
        <v>85.678144231829236</v>
      </c>
      <c r="F1877" s="95">
        <f t="shared" si="60"/>
        <v>85.06945982151835</v>
      </c>
      <c r="G1877" s="115"/>
      <c r="H1877" s="109"/>
      <c r="I1877" s="109"/>
      <c r="J1877" s="109"/>
      <c r="K1877" s="109"/>
      <c r="L1877" s="109"/>
      <c r="M1877" s="109"/>
      <c r="N1877" s="109"/>
      <c r="O1877" s="109"/>
    </row>
    <row r="1878" spans="2:15" ht="11.25" customHeight="1">
      <c r="C1878" s="94">
        <v>44141</v>
      </c>
      <c r="D1878" s="91">
        <v>82.499194099520196</v>
      </c>
      <c r="E1878" s="91">
        <v>85.678144231829236</v>
      </c>
      <c r="F1878" s="95">
        <f t="shared" si="60"/>
        <v>82.499194099520196</v>
      </c>
      <c r="G1878" s="115"/>
      <c r="H1878" s="109"/>
      <c r="I1878" s="109"/>
      <c r="J1878" s="109"/>
      <c r="K1878" s="109"/>
      <c r="L1878" s="109"/>
      <c r="M1878" s="109"/>
      <c r="N1878" s="109"/>
      <c r="O1878" s="109"/>
    </row>
    <row r="1879" spans="2:15" ht="11.25" customHeight="1">
      <c r="C1879" s="94">
        <v>44142</v>
      </c>
      <c r="D1879" s="91">
        <v>85.196646417518352</v>
      </c>
      <c r="E1879" s="91">
        <v>85.678144231829236</v>
      </c>
      <c r="F1879" s="95">
        <f t="shared" si="60"/>
        <v>85.196646417518352</v>
      </c>
      <c r="G1879" s="115"/>
      <c r="H1879" s="109"/>
      <c r="I1879" s="109"/>
      <c r="J1879" s="109"/>
      <c r="K1879" s="109"/>
      <c r="L1879" s="109"/>
      <c r="M1879" s="109"/>
      <c r="N1879" s="109"/>
      <c r="O1879" s="109"/>
    </row>
    <row r="1880" spans="2:15" ht="11.25" customHeight="1">
      <c r="C1880" s="94">
        <v>44143</v>
      </c>
      <c r="D1880" s="91">
        <v>88.352665449518341</v>
      </c>
      <c r="E1880" s="91">
        <v>85.678144231829236</v>
      </c>
      <c r="F1880" s="95">
        <f t="shared" si="60"/>
        <v>85.678144231829236</v>
      </c>
      <c r="G1880" s="115"/>
      <c r="H1880" s="109"/>
      <c r="I1880" s="109"/>
      <c r="J1880" s="109"/>
      <c r="K1880" s="109"/>
      <c r="L1880" s="109"/>
      <c r="M1880" s="109"/>
      <c r="N1880" s="109"/>
      <c r="O1880" s="109"/>
    </row>
    <row r="1881" spans="2:15" ht="11.25" customHeight="1">
      <c r="C1881" s="94">
        <v>44144</v>
      </c>
      <c r="D1881" s="91">
        <v>122.2032016355202</v>
      </c>
      <c r="E1881" s="91">
        <v>85.678144231829236</v>
      </c>
      <c r="F1881" s="95">
        <f t="shared" si="60"/>
        <v>85.678144231829236</v>
      </c>
      <c r="G1881" s="115"/>
      <c r="H1881" s="109"/>
      <c r="I1881" s="109"/>
      <c r="J1881" s="109"/>
      <c r="K1881" s="109"/>
      <c r="L1881" s="109"/>
      <c r="M1881" s="109"/>
      <c r="N1881" s="109"/>
      <c r="O1881" s="109"/>
    </row>
    <row r="1882" spans="2:15" ht="11.25" customHeight="1">
      <c r="C1882" s="94">
        <v>44145</v>
      </c>
      <c r="D1882" s="91">
        <v>133.2698394595202</v>
      </c>
      <c r="E1882" s="91">
        <v>85.678144231829236</v>
      </c>
      <c r="F1882" s="95">
        <f t="shared" si="60"/>
        <v>85.678144231829236</v>
      </c>
      <c r="G1882" s="115"/>
      <c r="H1882" s="109"/>
      <c r="I1882" s="109"/>
      <c r="J1882" s="109"/>
      <c r="K1882" s="109"/>
      <c r="L1882" s="109"/>
      <c r="M1882" s="109"/>
      <c r="N1882" s="109"/>
      <c r="O1882" s="109"/>
    </row>
    <row r="1883" spans="2:15" ht="11.25" customHeight="1">
      <c r="C1883" s="94">
        <v>44146</v>
      </c>
      <c r="D1883" s="91">
        <v>92.376966588720165</v>
      </c>
      <c r="E1883" s="91">
        <v>85.678144231829236</v>
      </c>
      <c r="F1883" s="95">
        <f t="shared" si="60"/>
        <v>85.678144231829236</v>
      </c>
      <c r="G1883" s="115"/>
      <c r="H1883" s="109"/>
      <c r="I1883" s="109"/>
      <c r="J1883" s="109"/>
      <c r="K1883" s="109"/>
      <c r="L1883" s="109"/>
      <c r="M1883" s="109"/>
      <c r="N1883" s="109"/>
      <c r="O1883" s="109"/>
    </row>
    <row r="1884" spans="2:15" ht="11.25" customHeight="1">
      <c r="C1884" s="94">
        <v>44147</v>
      </c>
      <c r="D1884" s="91">
        <v>96.612491752722022</v>
      </c>
      <c r="E1884" s="91">
        <v>85.678144231829236</v>
      </c>
      <c r="F1884" s="95">
        <f t="shared" si="60"/>
        <v>85.678144231829236</v>
      </c>
      <c r="G1884" s="115"/>
      <c r="H1884" s="109"/>
      <c r="I1884" s="109"/>
      <c r="J1884" s="109"/>
      <c r="K1884" s="109"/>
      <c r="L1884" s="109"/>
      <c r="M1884" s="109"/>
      <c r="N1884" s="109"/>
      <c r="O1884" s="109"/>
    </row>
    <row r="1885" spans="2:15" ht="11.25" customHeight="1">
      <c r="C1885" s="94">
        <v>44148</v>
      </c>
      <c r="D1885" s="91">
        <v>95.489208220722034</v>
      </c>
      <c r="E1885" s="91">
        <v>85.678144231829236</v>
      </c>
      <c r="F1885" s="95">
        <f t="shared" si="60"/>
        <v>85.678144231829236</v>
      </c>
      <c r="G1885" s="115"/>
      <c r="H1885" s="109"/>
      <c r="I1885" s="109"/>
      <c r="J1885" s="109"/>
      <c r="K1885" s="109"/>
      <c r="L1885" s="109"/>
      <c r="M1885" s="109"/>
      <c r="N1885" s="109"/>
      <c r="O1885" s="109"/>
    </row>
    <row r="1886" spans="2:15" ht="11.25" customHeight="1">
      <c r="B1886" s="54" t="s">
        <v>27</v>
      </c>
      <c r="C1886" s="94">
        <v>44149</v>
      </c>
      <c r="D1886" s="91">
        <v>70.060299420722032</v>
      </c>
      <c r="E1886" s="91">
        <v>85.678144231829236</v>
      </c>
      <c r="F1886" s="95">
        <f t="shared" si="60"/>
        <v>70.060299420722032</v>
      </c>
      <c r="G1886" s="115"/>
      <c r="H1886" s="109"/>
      <c r="I1886" s="109"/>
      <c r="J1886" s="109"/>
      <c r="K1886" s="109"/>
      <c r="L1886" s="109"/>
      <c r="M1886" s="109"/>
      <c r="N1886" s="109"/>
      <c r="O1886" s="109"/>
    </row>
    <row r="1887" spans="2:15" ht="11.25" customHeight="1">
      <c r="C1887" s="94">
        <v>44150</v>
      </c>
      <c r="D1887" s="91">
        <v>48.015287764720171</v>
      </c>
      <c r="E1887" s="91">
        <v>85.678144231829236</v>
      </c>
      <c r="F1887" s="95">
        <f t="shared" si="60"/>
        <v>48.015287764720171</v>
      </c>
      <c r="G1887" s="115"/>
      <c r="H1887" s="109"/>
      <c r="I1887" s="109"/>
      <c r="J1887" s="109"/>
      <c r="K1887" s="109"/>
      <c r="L1887" s="109"/>
      <c r="M1887" s="109"/>
      <c r="N1887" s="109"/>
      <c r="O1887" s="109"/>
    </row>
    <row r="1888" spans="2:15" ht="11.25" customHeight="1">
      <c r="C1888" s="94">
        <v>44151</v>
      </c>
      <c r="D1888" s="91">
        <v>87.2994411447239</v>
      </c>
      <c r="E1888" s="91">
        <v>85.678144231829236</v>
      </c>
      <c r="F1888" s="95">
        <f t="shared" si="60"/>
        <v>85.678144231829236</v>
      </c>
      <c r="G1888" s="115"/>
      <c r="H1888" s="109"/>
      <c r="I1888" s="109"/>
      <c r="J1888" s="109"/>
      <c r="K1888" s="109"/>
      <c r="L1888" s="109"/>
      <c r="M1888" s="109"/>
      <c r="N1888" s="109"/>
      <c r="O1888" s="109"/>
    </row>
    <row r="1889" spans="3:15" ht="11.25" customHeight="1">
      <c r="C1889" s="94">
        <v>44152</v>
      </c>
      <c r="D1889" s="91">
        <v>92.342187160720158</v>
      </c>
      <c r="E1889" s="91">
        <v>85.678144231829236</v>
      </c>
      <c r="F1889" s="95">
        <f t="shared" si="60"/>
        <v>85.678144231829236</v>
      </c>
      <c r="G1889" s="115"/>
      <c r="H1889" s="109"/>
      <c r="I1889" s="109"/>
      <c r="J1889" s="109"/>
      <c r="K1889" s="109"/>
      <c r="L1889" s="109"/>
      <c r="M1889" s="109"/>
      <c r="N1889" s="109"/>
      <c r="O1889" s="109"/>
    </row>
    <row r="1890" spans="3:15" ht="11.25" customHeight="1">
      <c r="C1890" s="94">
        <v>44153</v>
      </c>
      <c r="D1890" s="91">
        <v>70.111621425442806</v>
      </c>
      <c r="E1890" s="91">
        <v>85.678144231829236</v>
      </c>
      <c r="F1890" s="95">
        <f t="shared" si="60"/>
        <v>70.111621425442806</v>
      </c>
      <c r="G1890" s="115"/>
      <c r="H1890" s="109"/>
      <c r="I1890" s="109"/>
      <c r="J1890" s="109"/>
      <c r="K1890" s="109"/>
      <c r="L1890" s="109"/>
      <c r="M1890" s="109"/>
      <c r="N1890" s="109"/>
      <c r="O1890" s="109"/>
    </row>
    <row r="1891" spans="3:15" ht="11.25" customHeight="1">
      <c r="C1891" s="94">
        <v>44154</v>
      </c>
      <c r="D1891" s="91">
        <v>63.088121337444669</v>
      </c>
      <c r="E1891" s="91">
        <v>85.678144231829236</v>
      </c>
      <c r="F1891" s="95">
        <f t="shared" si="60"/>
        <v>63.088121337444669</v>
      </c>
      <c r="G1891" s="115"/>
      <c r="H1891" s="109"/>
      <c r="I1891" s="109"/>
      <c r="J1891" s="109"/>
      <c r="K1891" s="109"/>
      <c r="L1891" s="109"/>
      <c r="M1891" s="109"/>
      <c r="N1891" s="109"/>
      <c r="O1891" s="109"/>
    </row>
    <row r="1892" spans="3:15" ht="11.25" customHeight="1">
      <c r="C1892" s="94">
        <v>44155</v>
      </c>
      <c r="D1892" s="91">
        <v>55.397761157440947</v>
      </c>
      <c r="E1892" s="91">
        <v>85.678144231829236</v>
      </c>
      <c r="F1892" s="95">
        <f t="shared" si="60"/>
        <v>55.397761157440947</v>
      </c>
      <c r="G1892" s="115"/>
      <c r="H1892" s="109"/>
      <c r="I1892" s="109"/>
      <c r="J1892" s="109"/>
      <c r="K1892" s="109"/>
      <c r="L1892" s="109"/>
      <c r="M1892" s="109"/>
      <c r="N1892" s="109"/>
      <c r="O1892" s="109"/>
    </row>
    <row r="1893" spans="3:15" ht="11.25" customHeight="1">
      <c r="C1893" s="94">
        <v>44156</v>
      </c>
      <c r="D1893" s="91">
        <v>53.693995237442813</v>
      </c>
      <c r="E1893" s="91">
        <v>85.678144231829236</v>
      </c>
      <c r="F1893" s="95">
        <f t="shared" si="60"/>
        <v>53.693995237442813</v>
      </c>
      <c r="G1893" s="115"/>
      <c r="H1893" s="109"/>
      <c r="I1893" s="109"/>
      <c r="J1893" s="109"/>
      <c r="K1893" s="109"/>
      <c r="L1893" s="109"/>
      <c r="M1893" s="109"/>
      <c r="N1893" s="109"/>
      <c r="O1893" s="109"/>
    </row>
    <row r="1894" spans="3:15" ht="11.25" customHeight="1">
      <c r="C1894" s="94">
        <v>44157</v>
      </c>
      <c r="D1894" s="91">
        <v>46.526884517442817</v>
      </c>
      <c r="E1894" s="91">
        <v>85.678144231829236</v>
      </c>
      <c r="F1894" s="95">
        <f t="shared" si="60"/>
        <v>46.526884517442817</v>
      </c>
      <c r="G1894" s="115"/>
      <c r="H1894" s="109"/>
      <c r="I1894" s="109"/>
      <c r="J1894" s="109"/>
      <c r="K1894" s="109"/>
      <c r="L1894" s="109"/>
      <c r="M1894" s="109"/>
      <c r="N1894" s="109"/>
      <c r="O1894" s="109"/>
    </row>
    <row r="1895" spans="3:15" ht="11.25" customHeight="1">
      <c r="C1895" s="94">
        <v>44158</v>
      </c>
      <c r="D1895" s="91">
        <v>85.732369433442813</v>
      </c>
      <c r="E1895" s="91">
        <v>85.678144231829236</v>
      </c>
      <c r="F1895" s="95">
        <f t="shared" si="60"/>
        <v>85.678144231829236</v>
      </c>
      <c r="G1895" s="115"/>
      <c r="H1895" s="109"/>
      <c r="I1895" s="109"/>
      <c r="J1895" s="109"/>
      <c r="K1895" s="109"/>
      <c r="L1895" s="109"/>
      <c r="M1895" s="109"/>
      <c r="N1895" s="109"/>
      <c r="O1895" s="109"/>
    </row>
    <row r="1896" spans="3:15" ht="11.25" customHeight="1">
      <c r="C1896" s="94">
        <v>44159</v>
      </c>
      <c r="D1896" s="91">
        <v>88.500465897440961</v>
      </c>
      <c r="E1896" s="91">
        <v>85.678144231829236</v>
      </c>
      <c r="F1896" s="95">
        <f t="shared" si="60"/>
        <v>85.678144231829236</v>
      </c>
      <c r="G1896" s="115"/>
      <c r="H1896" s="109"/>
      <c r="I1896" s="109"/>
      <c r="J1896" s="109"/>
      <c r="K1896" s="109"/>
      <c r="L1896" s="109"/>
      <c r="M1896" s="109"/>
      <c r="N1896" s="109"/>
      <c r="O1896" s="109"/>
    </row>
    <row r="1897" spans="3:15" ht="11.25" customHeight="1">
      <c r="C1897" s="94">
        <v>44160</v>
      </c>
      <c r="D1897" s="91">
        <v>69.851458300664419</v>
      </c>
      <c r="E1897" s="91">
        <v>85.678144231829236</v>
      </c>
      <c r="F1897" s="95">
        <f t="shared" si="60"/>
        <v>69.851458300664419</v>
      </c>
      <c r="G1897" s="115"/>
      <c r="H1897" s="109"/>
      <c r="I1897" s="109"/>
      <c r="J1897" s="109"/>
      <c r="K1897" s="109"/>
      <c r="L1897" s="109"/>
      <c r="M1897" s="109"/>
      <c r="N1897" s="109"/>
      <c r="O1897" s="109"/>
    </row>
    <row r="1898" spans="3:15" ht="11.25" customHeight="1">
      <c r="C1898" s="94">
        <v>44161</v>
      </c>
      <c r="D1898" s="91">
        <v>67.886973940664419</v>
      </c>
      <c r="E1898" s="91">
        <v>85.678144231829236</v>
      </c>
      <c r="F1898" s="95">
        <f t="shared" si="60"/>
        <v>67.886973940664419</v>
      </c>
      <c r="G1898" s="115"/>
      <c r="H1898" s="109"/>
      <c r="I1898" s="109"/>
      <c r="J1898" s="109"/>
      <c r="K1898" s="109"/>
      <c r="L1898" s="109"/>
      <c r="M1898" s="109"/>
      <c r="N1898" s="109"/>
      <c r="O1898" s="109"/>
    </row>
    <row r="1899" spans="3:15" ht="11.25" customHeight="1">
      <c r="C1899" s="94">
        <v>44162</v>
      </c>
      <c r="D1899" s="91">
        <v>81.418604596664423</v>
      </c>
      <c r="E1899" s="91">
        <v>85.678144231829236</v>
      </c>
      <c r="F1899" s="95">
        <f t="shared" si="60"/>
        <v>81.418604596664423</v>
      </c>
      <c r="G1899" s="115"/>
      <c r="H1899" s="109"/>
      <c r="I1899" s="109"/>
      <c r="J1899" s="109"/>
      <c r="K1899" s="109"/>
      <c r="L1899" s="109"/>
      <c r="M1899" s="109"/>
      <c r="N1899" s="109"/>
      <c r="O1899" s="109"/>
    </row>
    <row r="1900" spans="3:15" ht="11.25" customHeight="1">
      <c r="C1900" s="94">
        <v>44163</v>
      </c>
      <c r="D1900" s="91">
        <v>64.213849756666278</v>
      </c>
      <c r="E1900" s="91">
        <v>85.678144231829236</v>
      </c>
      <c r="F1900" s="95">
        <f t="shared" ref="F1900:F1932" si="61">IF(D1900&gt;E1900,E1900,D1900)</f>
        <v>64.213849756666278</v>
      </c>
      <c r="G1900" s="115"/>
      <c r="H1900" s="109"/>
      <c r="I1900" s="109"/>
      <c r="J1900" s="109"/>
      <c r="K1900" s="109"/>
      <c r="L1900" s="109"/>
      <c r="M1900" s="109"/>
      <c r="N1900" s="109"/>
      <c r="O1900" s="109"/>
    </row>
    <row r="1901" spans="3:15" ht="11.25" customHeight="1">
      <c r="C1901" s="94">
        <v>44164</v>
      </c>
      <c r="D1901" s="91">
        <v>59.651142740662557</v>
      </c>
      <c r="E1901" s="91">
        <v>85.678144231829236</v>
      </c>
      <c r="F1901" s="95">
        <f t="shared" si="61"/>
        <v>59.651142740662557</v>
      </c>
      <c r="G1901" s="115"/>
      <c r="H1901" s="109"/>
      <c r="I1901" s="109"/>
      <c r="J1901" s="109"/>
      <c r="K1901" s="109"/>
      <c r="L1901" s="109"/>
      <c r="M1901" s="109"/>
      <c r="N1901" s="109"/>
      <c r="O1901" s="109"/>
    </row>
    <row r="1902" spans="3:15" ht="11.25" customHeight="1">
      <c r="C1902" s="94">
        <v>44165</v>
      </c>
      <c r="D1902" s="91">
        <v>79.045761708664415</v>
      </c>
      <c r="E1902" s="91">
        <v>85.678144231829236</v>
      </c>
      <c r="F1902" s="95">
        <f t="shared" si="61"/>
        <v>79.045761708664415</v>
      </c>
      <c r="G1902" s="115"/>
      <c r="H1902" s="109"/>
      <c r="I1902" s="109"/>
      <c r="J1902" s="109"/>
      <c r="K1902" s="109"/>
      <c r="L1902" s="109"/>
      <c r="M1902" s="109"/>
      <c r="N1902" s="109"/>
      <c r="O1902" s="109"/>
    </row>
    <row r="1903" spans="3:15" ht="11.25" customHeight="1">
      <c r="C1903" s="94">
        <v>44166</v>
      </c>
      <c r="D1903" s="91">
        <v>62.100601868663496</v>
      </c>
      <c r="E1903" s="91">
        <v>109.27964473765024</v>
      </c>
      <c r="F1903" s="95">
        <f t="shared" si="61"/>
        <v>62.100601868663496</v>
      </c>
      <c r="G1903" s="115"/>
      <c r="H1903" s="109"/>
      <c r="I1903" s="109"/>
      <c r="J1903" s="109"/>
      <c r="K1903" s="109"/>
      <c r="L1903" s="109"/>
      <c r="M1903" s="109"/>
      <c r="N1903" s="109"/>
      <c r="O1903" s="109"/>
    </row>
    <row r="1904" spans="3:15" ht="11.25" customHeight="1">
      <c r="C1904" s="94">
        <v>44167</v>
      </c>
      <c r="D1904" s="91">
        <v>70.402396138760267</v>
      </c>
      <c r="E1904" s="91">
        <v>109.27964473765024</v>
      </c>
      <c r="F1904" s="95">
        <f t="shared" si="61"/>
        <v>70.402396138760267</v>
      </c>
      <c r="G1904" s="115"/>
      <c r="H1904" s="109"/>
      <c r="I1904" s="109"/>
      <c r="J1904" s="109"/>
      <c r="K1904" s="109"/>
      <c r="L1904" s="109"/>
      <c r="M1904" s="109"/>
      <c r="N1904" s="109"/>
      <c r="O1904" s="109"/>
    </row>
    <row r="1905" spans="2:15" ht="11.25" customHeight="1">
      <c r="C1905" s="94">
        <v>44168</v>
      </c>
      <c r="D1905" s="91">
        <v>82.667161910759333</v>
      </c>
      <c r="E1905" s="91">
        <v>109.27964473765024</v>
      </c>
      <c r="F1905" s="95">
        <f t="shared" si="61"/>
        <v>82.667161910759333</v>
      </c>
      <c r="G1905" s="115"/>
      <c r="H1905" s="109"/>
      <c r="I1905" s="109"/>
      <c r="J1905" s="109"/>
      <c r="K1905" s="109"/>
      <c r="L1905" s="109"/>
      <c r="M1905" s="109"/>
      <c r="N1905" s="109"/>
      <c r="O1905" s="109"/>
    </row>
    <row r="1906" spans="2:15" ht="11.25" customHeight="1">
      <c r="C1906" s="94">
        <v>44169</v>
      </c>
      <c r="D1906" s="91">
        <v>78.066907996759326</v>
      </c>
      <c r="E1906" s="91">
        <v>109.27964473765024</v>
      </c>
      <c r="F1906" s="95">
        <f t="shared" si="61"/>
        <v>78.066907996759326</v>
      </c>
      <c r="G1906" s="115"/>
      <c r="H1906" s="109"/>
      <c r="I1906" s="109"/>
      <c r="J1906" s="109"/>
      <c r="K1906" s="109"/>
      <c r="L1906" s="109"/>
      <c r="M1906" s="109"/>
      <c r="N1906" s="109"/>
      <c r="O1906" s="109"/>
    </row>
    <row r="1907" spans="2:15" ht="11.25" customHeight="1">
      <c r="C1907" s="94">
        <v>44170</v>
      </c>
      <c r="D1907" s="91">
        <v>61.534131550759327</v>
      </c>
      <c r="E1907" s="91">
        <v>109.27964473765024</v>
      </c>
      <c r="F1907" s="95">
        <f t="shared" si="61"/>
        <v>61.534131550759327</v>
      </c>
      <c r="G1907" s="115"/>
      <c r="H1907" s="109"/>
      <c r="I1907" s="109"/>
      <c r="J1907" s="109"/>
      <c r="K1907" s="109"/>
      <c r="L1907" s="109"/>
      <c r="M1907" s="109"/>
      <c r="N1907" s="109"/>
      <c r="O1907" s="109"/>
    </row>
    <row r="1908" spans="2:15" ht="11.25" customHeight="1">
      <c r="C1908" s="94">
        <v>44171</v>
      </c>
      <c r="D1908" s="91">
        <v>45.123614910761191</v>
      </c>
      <c r="E1908" s="91">
        <v>109.27964473765024</v>
      </c>
      <c r="F1908" s="95">
        <f t="shared" si="61"/>
        <v>45.123614910761191</v>
      </c>
      <c r="G1908" s="115"/>
      <c r="H1908" s="109"/>
      <c r="I1908" s="109"/>
      <c r="J1908" s="109"/>
      <c r="K1908" s="109"/>
      <c r="L1908" s="109"/>
      <c r="M1908" s="109"/>
      <c r="N1908" s="109"/>
      <c r="O1908" s="109"/>
    </row>
    <row r="1909" spans="2:15" ht="11.25" customHeight="1">
      <c r="C1909" s="94">
        <v>44172</v>
      </c>
      <c r="D1909" s="91">
        <v>40.704781300759329</v>
      </c>
      <c r="E1909" s="91">
        <v>109.27964473765024</v>
      </c>
      <c r="F1909" s="95">
        <f t="shared" si="61"/>
        <v>40.704781300759329</v>
      </c>
      <c r="G1909" s="115"/>
      <c r="H1909" s="109"/>
      <c r="I1909" s="109"/>
      <c r="J1909" s="109"/>
      <c r="K1909" s="109"/>
      <c r="L1909" s="109"/>
      <c r="M1909" s="109"/>
      <c r="N1909" s="109"/>
      <c r="O1909" s="109"/>
    </row>
    <row r="1910" spans="2:15" ht="11.25" customHeight="1">
      <c r="C1910" s="94">
        <v>44173</v>
      </c>
      <c r="D1910" s="91">
        <v>62.039171170759332</v>
      </c>
      <c r="E1910" s="91">
        <v>109.27964473765024</v>
      </c>
      <c r="F1910" s="95">
        <f t="shared" si="61"/>
        <v>62.039171170759332</v>
      </c>
      <c r="G1910" s="115"/>
      <c r="H1910" s="109"/>
      <c r="I1910" s="109"/>
      <c r="J1910" s="109"/>
      <c r="K1910" s="109"/>
      <c r="L1910" s="109"/>
      <c r="M1910" s="109"/>
      <c r="N1910" s="109"/>
      <c r="O1910" s="109"/>
    </row>
    <row r="1911" spans="2:15" ht="11.25" customHeight="1">
      <c r="C1911" s="94">
        <v>44174</v>
      </c>
      <c r="D1911" s="91">
        <v>180.84187507717817</v>
      </c>
      <c r="E1911" s="91">
        <v>109.27964473765024</v>
      </c>
      <c r="F1911" s="95">
        <f t="shared" si="61"/>
        <v>109.27964473765024</v>
      </c>
      <c r="G1911" s="115"/>
      <c r="H1911" s="109"/>
      <c r="I1911" s="109"/>
      <c r="J1911" s="109"/>
      <c r="K1911" s="109"/>
      <c r="L1911" s="109"/>
      <c r="M1911" s="109"/>
      <c r="N1911" s="109"/>
      <c r="O1911" s="109"/>
    </row>
    <row r="1912" spans="2:15" ht="11.25" customHeight="1">
      <c r="C1912" s="94">
        <v>44175</v>
      </c>
      <c r="D1912" s="91">
        <v>177.39079880117723</v>
      </c>
      <c r="E1912" s="91">
        <v>109.27964473765024</v>
      </c>
      <c r="F1912" s="95">
        <f t="shared" si="61"/>
        <v>109.27964473765024</v>
      </c>
      <c r="G1912" s="115"/>
      <c r="H1912" s="109"/>
      <c r="I1912" s="109"/>
      <c r="J1912" s="109"/>
      <c r="K1912" s="109"/>
      <c r="L1912" s="109"/>
      <c r="M1912" s="109"/>
      <c r="N1912" s="109"/>
      <c r="O1912" s="109"/>
    </row>
    <row r="1913" spans="2:15" ht="11.25" customHeight="1">
      <c r="C1913" s="94">
        <v>44176</v>
      </c>
      <c r="D1913" s="91">
        <v>170.68153854117722</v>
      </c>
      <c r="E1913" s="91">
        <v>109.27964473765024</v>
      </c>
      <c r="F1913" s="95">
        <f t="shared" si="61"/>
        <v>109.27964473765024</v>
      </c>
      <c r="G1913" s="115"/>
      <c r="H1913" s="109"/>
      <c r="I1913" s="109"/>
      <c r="J1913" s="109"/>
      <c r="K1913" s="109"/>
      <c r="L1913" s="109"/>
      <c r="M1913" s="109"/>
      <c r="N1913" s="109"/>
      <c r="O1913" s="109"/>
    </row>
    <row r="1914" spans="2:15" ht="11.25" customHeight="1">
      <c r="C1914" s="94">
        <v>44177</v>
      </c>
      <c r="D1914" s="91">
        <v>168.05536761117725</v>
      </c>
      <c r="E1914" s="91">
        <v>109.27964473765024</v>
      </c>
      <c r="F1914" s="95">
        <f t="shared" si="61"/>
        <v>109.27964473765024</v>
      </c>
      <c r="G1914" s="115"/>
      <c r="H1914" s="109"/>
      <c r="I1914" s="109"/>
      <c r="J1914" s="109"/>
      <c r="K1914" s="109"/>
      <c r="L1914" s="109"/>
      <c r="M1914" s="109"/>
      <c r="N1914" s="109"/>
      <c r="O1914" s="109"/>
    </row>
    <row r="1915" spans="2:15" ht="11.25" customHeight="1">
      <c r="C1915" s="94">
        <v>44178</v>
      </c>
      <c r="D1915" s="91">
        <v>178.62972340117724</v>
      </c>
      <c r="E1915" s="91">
        <v>109.27964473765024</v>
      </c>
      <c r="F1915" s="95">
        <f t="shared" si="61"/>
        <v>109.27964473765024</v>
      </c>
      <c r="G1915" s="115"/>
      <c r="H1915" s="109"/>
      <c r="I1915" s="109"/>
      <c r="J1915" s="109"/>
      <c r="K1915" s="109"/>
      <c r="L1915" s="109"/>
      <c r="M1915" s="109"/>
      <c r="N1915" s="109"/>
      <c r="O1915" s="109"/>
    </row>
    <row r="1916" spans="2:15" ht="11.25" customHeight="1">
      <c r="B1916" s="54" t="s">
        <v>28</v>
      </c>
      <c r="C1916" s="94">
        <v>44179</v>
      </c>
      <c r="D1916" s="91">
        <v>193.30177418717724</v>
      </c>
      <c r="E1916" s="91">
        <v>109.27964473765024</v>
      </c>
      <c r="F1916" s="95">
        <f t="shared" si="61"/>
        <v>109.27964473765024</v>
      </c>
      <c r="G1916" s="115"/>
      <c r="H1916" s="109"/>
      <c r="I1916" s="109"/>
      <c r="J1916" s="109"/>
      <c r="K1916" s="109"/>
      <c r="L1916" s="109"/>
      <c r="M1916" s="109"/>
      <c r="N1916" s="109"/>
      <c r="O1916" s="109"/>
    </row>
    <row r="1917" spans="2:15" ht="11.25" customHeight="1">
      <c r="C1917" s="94">
        <v>44180</v>
      </c>
      <c r="D1917" s="91">
        <v>197.34683710117724</v>
      </c>
      <c r="E1917" s="91">
        <v>109.27964473765024</v>
      </c>
      <c r="F1917" s="95">
        <f t="shared" si="61"/>
        <v>109.27964473765024</v>
      </c>
      <c r="G1917" s="115"/>
      <c r="H1917" s="109"/>
      <c r="I1917" s="109"/>
      <c r="J1917" s="109"/>
      <c r="K1917" s="109"/>
      <c r="L1917" s="109"/>
      <c r="M1917" s="109"/>
      <c r="N1917" s="109"/>
      <c r="O1917" s="109"/>
    </row>
    <row r="1918" spans="2:15" ht="11.25" customHeight="1">
      <c r="C1918" s="94">
        <v>44181</v>
      </c>
      <c r="D1918" s="91">
        <v>189.05654969500449</v>
      </c>
      <c r="E1918" s="91">
        <v>109.27964473765024</v>
      </c>
      <c r="F1918" s="95">
        <f t="shared" si="61"/>
        <v>109.27964473765024</v>
      </c>
      <c r="G1918" s="115"/>
      <c r="H1918" s="109"/>
      <c r="I1918" s="109"/>
      <c r="J1918" s="109"/>
      <c r="K1918" s="109"/>
      <c r="L1918" s="109"/>
      <c r="M1918" s="109"/>
      <c r="N1918" s="109"/>
      <c r="O1918" s="109"/>
    </row>
    <row r="1919" spans="2:15" ht="11.25" customHeight="1">
      <c r="C1919" s="94">
        <v>44182</v>
      </c>
      <c r="D1919" s="91">
        <v>209.45691207300081</v>
      </c>
      <c r="E1919" s="91">
        <v>109.27964473765024</v>
      </c>
      <c r="F1919" s="95">
        <f t="shared" si="61"/>
        <v>109.27964473765024</v>
      </c>
      <c r="G1919" s="115"/>
      <c r="H1919" s="109"/>
      <c r="I1919" s="109"/>
      <c r="J1919" s="109"/>
      <c r="K1919" s="109"/>
      <c r="L1919" s="109"/>
      <c r="M1919" s="109"/>
      <c r="N1919" s="109"/>
      <c r="O1919" s="109"/>
    </row>
    <row r="1920" spans="2:15" ht="11.25" customHeight="1">
      <c r="C1920" s="94">
        <v>44183</v>
      </c>
      <c r="D1920" s="91">
        <v>188.86810224900265</v>
      </c>
      <c r="E1920" s="91">
        <v>109.27964473765024</v>
      </c>
      <c r="F1920" s="95">
        <f t="shared" si="61"/>
        <v>109.27964473765024</v>
      </c>
      <c r="G1920" s="115"/>
      <c r="H1920" s="109"/>
      <c r="I1920" s="109"/>
      <c r="J1920" s="109"/>
      <c r="K1920" s="109"/>
      <c r="L1920" s="109"/>
      <c r="M1920" s="109"/>
      <c r="N1920" s="109"/>
      <c r="O1920" s="109"/>
    </row>
    <row r="1921" spans="3:15" ht="11.25" customHeight="1">
      <c r="C1921" s="94">
        <v>44184</v>
      </c>
      <c r="D1921" s="91">
        <v>170.36948992900079</v>
      </c>
      <c r="E1921" s="91">
        <v>109.27964473765024</v>
      </c>
      <c r="F1921" s="95">
        <f t="shared" si="61"/>
        <v>109.27964473765024</v>
      </c>
      <c r="G1921" s="115"/>
      <c r="H1921" s="109"/>
      <c r="I1921" s="109"/>
      <c r="J1921" s="109"/>
      <c r="K1921" s="109"/>
      <c r="L1921" s="109"/>
      <c r="M1921" s="109"/>
      <c r="N1921" s="109"/>
      <c r="O1921" s="109"/>
    </row>
    <row r="1922" spans="3:15" ht="11.25" customHeight="1">
      <c r="C1922" s="94">
        <v>44185</v>
      </c>
      <c r="D1922" s="91">
        <v>171.48715503300267</v>
      </c>
      <c r="E1922" s="91">
        <v>109.27964473765024</v>
      </c>
      <c r="F1922" s="95">
        <f t="shared" si="61"/>
        <v>109.27964473765024</v>
      </c>
      <c r="G1922" s="115"/>
      <c r="H1922" s="109"/>
      <c r="I1922" s="109"/>
      <c r="J1922" s="109"/>
      <c r="K1922" s="109"/>
      <c r="L1922" s="109"/>
      <c r="M1922" s="109"/>
      <c r="N1922" s="109"/>
      <c r="O1922" s="109"/>
    </row>
    <row r="1923" spans="3:15" ht="11.25" customHeight="1">
      <c r="C1923" s="94">
        <v>44186</v>
      </c>
      <c r="D1923" s="91">
        <v>179.30444694500451</v>
      </c>
      <c r="E1923" s="91">
        <v>109.27964473765024</v>
      </c>
      <c r="F1923" s="95">
        <f t="shared" si="61"/>
        <v>109.27964473765024</v>
      </c>
      <c r="G1923" s="115"/>
      <c r="H1923" s="109"/>
      <c r="I1923" s="109"/>
      <c r="J1923" s="109"/>
      <c r="K1923" s="109"/>
      <c r="L1923" s="109"/>
      <c r="M1923" s="109"/>
      <c r="N1923" s="109"/>
      <c r="O1923" s="109"/>
    </row>
    <row r="1924" spans="3:15" ht="11.25" customHeight="1">
      <c r="C1924" s="94">
        <v>44187</v>
      </c>
      <c r="D1924" s="91">
        <v>167.23171702900268</v>
      </c>
      <c r="E1924" s="91">
        <v>109.27964473765024</v>
      </c>
      <c r="F1924" s="95">
        <f t="shared" si="61"/>
        <v>109.27964473765024</v>
      </c>
      <c r="G1924" s="115"/>
      <c r="H1924" s="109"/>
      <c r="I1924" s="109"/>
      <c r="J1924" s="109"/>
      <c r="K1924" s="109"/>
      <c r="L1924" s="109"/>
      <c r="M1924" s="109"/>
      <c r="N1924" s="109"/>
      <c r="O1924" s="109"/>
    </row>
    <row r="1925" spans="3:15" ht="11.25" customHeight="1">
      <c r="C1925" s="94">
        <v>44188</v>
      </c>
      <c r="D1925" s="91">
        <v>154.88950531000887</v>
      </c>
      <c r="E1925" s="91">
        <v>109.27964473765024</v>
      </c>
      <c r="F1925" s="95">
        <f t="shared" si="61"/>
        <v>109.27964473765024</v>
      </c>
      <c r="G1925" s="115"/>
      <c r="H1925" s="109"/>
      <c r="I1925" s="109"/>
      <c r="J1925" s="109"/>
      <c r="K1925" s="109"/>
      <c r="L1925" s="109"/>
      <c r="M1925" s="109"/>
      <c r="N1925" s="109"/>
      <c r="O1925" s="109"/>
    </row>
    <row r="1926" spans="3:15" ht="11.25" customHeight="1">
      <c r="C1926" s="94">
        <v>44189</v>
      </c>
      <c r="D1926" s="91">
        <v>129.28449326600702</v>
      </c>
      <c r="E1926" s="91">
        <v>109.27964473765024</v>
      </c>
      <c r="F1926" s="95">
        <f t="shared" si="61"/>
        <v>109.27964473765024</v>
      </c>
      <c r="G1926" s="115"/>
      <c r="H1926" s="109"/>
      <c r="I1926" s="109"/>
      <c r="J1926" s="109"/>
      <c r="K1926" s="109"/>
      <c r="L1926" s="109"/>
      <c r="M1926" s="109"/>
      <c r="N1926" s="109"/>
      <c r="O1926" s="109"/>
    </row>
    <row r="1927" spans="3:15" ht="11.25" customHeight="1">
      <c r="C1927" s="94">
        <v>44190</v>
      </c>
      <c r="D1927" s="91">
        <v>104.61240697200887</v>
      </c>
      <c r="E1927" s="91">
        <v>109.27964473765024</v>
      </c>
      <c r="F1927" s="95">
        <f t="shared" si="61"/>
        <v>104.61240697200887</v>
      </c>
      <c r="G1927" s="115"/>
      <c r="H1927" s="109"/>
      <c r="I1927" s="109"/>
      <c r="J1927" s="109"/>
      <c r="K1927" s="109"/>
      <c r="L1927" s="109"/>
      <c r="M1927" s="109"/>
      <c r="N1927" s="109"/>
      <c r="O1927" s="109"/>
    </row>
    <row r="1928" spans="3:15" ht="11.25" customHeight="1">
      <c r="C1928" s="94">
        <v>44191</v>
      </c>
      <c r="D1928" s="91">
        <v>116.87822096001074</v>
      </c>
      <c r="E1928" s="91">
        <v>109.27964473765024</v>
      </c>
      <c r="F1928" s="95">
        <f t="shared" si="61"/>
        <v>109.27964473765024</v>
      </c>
      <c r="G1928" s="115"/>
      <c r="H1928" s="109"/>
      <c r="I1928" s="109"/>
      <c r="J1928" s="109"/>
      <c r="K1928" s="109"/>
      <c r="L1928" s="109"/>
      <c r="M1928" s="109"/>
      <c r="N1928" s="109"/>
      <c r="O1928" s="109"/>
    </row>
    <row r="1929" spans="3:15" ht="11.25" customHeight="1">
      <c r="C1929" s="94">
        <v>44192</v>
      </c>
      <c r="D1929" s="91">
        <v>109.73485186600701</v>
      </c>
      <c r="E1929" s="91">
        <v>109.27964473765024</v>
      </c>
      <c r="F1929" s="95">
        <f t="shared" si="61"/>
        <v>109.27964473765024</v>
      </c>
      <c r="G1929" s="115"/>
      <c r="H1929" s="109"/>
      <c r="I1929" s="109"/>
      <c r="J1929" s="109"/>
      <c r="K1929" s="109"/>
      <c r="L1929" s="109"/>
      <c r="M1929" s="109"/>
      <c r="N1929" s="109"/>
      <c r="O1929" s="109"/>
    </row>
    <row r="1930" spans="3:15" ht="11.25" customHeight="1">
      <c r="C1930" s="94">
        <v>44193</v>
      </c>
      <c r="D1930" s="91">
        <v>115.48806524600887</v>
      </c>
      <c r="E1930" s="91">
        <v>109.27964473765024</v>
      </c>
      <c r="F1930" s="95">
        <f t="shared" si="61"/>
        <v>109.27964473765024</v>
      </c>
      <c r="G1930" s="115"/>
      <c r="H1930" s="109"/>
      <c r="I1930" s="109"/>
      <c r="J1930" s="109"/>
      <c r="K1930" s="109"/>
      <c r="L1930" s="109"/>
      <c r="M1930" s="109"/>
      <c r="N1930" s="109"/>
      <c r="O1930" s="109"/>
    </row>
    <row r="1931" spans="3:15" ht="11.25" customHeight="1">
      <c r="C1931" s="94">
        <v>44194</v>
      </c>
      <c r="D1931" s="91">
        <v>142.79488232000887</v>
      </c>
      <c r="E1931" s="91">
        <v>109.27964473765024</v>
      </c>
      <c r="F1931" s="95">
        <f t="shared" si="61"/>
        <v>109.27964473765024</v>
      </c>
      <c r="G1931" s="115"/>
      <c r="H1931" s="109"/>
      <c r="I1931" s="109"/>
      <c r="J1931" s="109"/>
      <c r="K1931" s="109"/>
      <c r="L1931" s="109"/>
      <c r="M1931" s="109"/>
      <c r="N1931" s="109"/>
      <c r="O1931" s="109"/>
    </row>
    <row r="1932" spans="3:15" ht="11.25" customHeight="1">
      <c r="C1932" s="94">
        <v>44195</v>
      </c>
      <c r="D1932" s="91">
        <v>145.75309296089668</v>
      </c>
      <c r="E1932" s="91">
        <v>109.27964473765024</v>
      </c>
      <c r="F1932" s="95">
        <f t="shared" si="61"/>
        <v>109.27964473765024</v>
      </c>
      <c r="G1932" s="145" t="str">
        <f>IF(C1932=DATE(YEAR(C1932),12,31),600,"")</f>
        <v/>
      </c>
      <c r="H1932" s="109"/>
      <c r="I1932" s="109"/>
      <c r="J1932" s="109"/>
      <c r="K1932" s="109"/>
      <c r="L1932" s="109"/>
      <c r="M1932" s="109"/>
      <c r="N1932" s="109"/>
      <c r="O1932" s="109"/>
    </row>
    <row r="1933" spans="3:15" ht="11.25" customHeight="1">
      <c r="C1933" s="94">
        <v>44196</v>
      </c>
      <c r="D1933" s="179">
        <v>138.2532446589004</v>
      </c>
      <c r="E1933" s="179">
        <v>109.27964473765024</v>
      </c>
      <c r="F1933" s="95">
        <f t="shared" ref="F1933" si="62">IF(D1933&gt;E1933,E1933,D1933)</f>
        <v>109.27964473765024</v>
      </c>
      <c r="G1933" s="145">
        <f>IF(C1933=DATE(YEAR(C1933),12,31),600,"")</f>
        <v>600</v>
      </c>
    </row>
  </sheetData>
  <mergeCells count="2">
    <mergeCell ref="G18:I18"/>
    <mergeCell ref="J18:J19"/>
  </mergeCells>
  <hyperlinks>
    <hyperlink ref="C3" location="Indice!A1" display="Indice!A1" xr:uid="{00000000-0004-0000-1300-000000000000}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autoPageBreaks="0"/>
  </sheetPr>
  <dimension ref="C1:O50"/>
  <sheetViews>
    <sheetView showGridLines="0" showRowColHeaders="0" showOutlineSymbols="0" zoomScaleNormal="100" workbookViewId="0">
      <selection activeCell="I25" sqref="I25"/>
    </sheetView>
  </sheetViews>
  <sheetFormatPr baseColWidth="10" defaultRowHeight="10"/>
  <cols>
    <col min="1" max="1" width="0.1796875" style="3" customWidth="1"/>
    <col min="2" max="2" width="2.54296875" style="3" customWidth="1"/>
    <col min="3" max="3" width="23.54296875" style="3" customWidth="1"/>
    <col min="4" max="4" width="1.453125" style="4" customWidth="1"/>
    <col min="5" max="5" width="112.54296875" style="3" customWidth="1"/>
    <col min="6" max="8" width="6.453125" style="3" customWidth="1"/>
    <col min="9" max="9" width="6.81640625" style="3" customWidth="1"/>
    <col min="10" max="16" width="6.453125" style="3" customWidth="1"/>
    <col min="17" max="17" width="7.453125" style="3" customWidth="1"/>
    <col min="18" max="250" width="11.453125" style="3"/>
    <col min="251" max="251" width="0.1796875" style="3" customWidth="1"/>
    <col min="252" max="252" width="2.54296875" style="3" customWidth="1"/>
    <col min="253" max="253" width="15.453125" style="3" customWidth="1"/>
    <col min="254" max="254" width="1.453125" style="3" customWidth="1"/>
    <col min="255" max="255" width="71.453125" style="3" customWidth="1"/>
    <col min="256" max="258" width="6.81640625" style="3" customWidth="1"/>
    <col min="259" max="260" width="6.453125" style="3" customWidth="1"/>
    <col min="261" max="261" width="6.81640625" style="3" customWidth="1"/>
    <col min="262" max="264" width="6.453125" style="3" customWidth="1"/>
    <col min="265" max="265" width="6.81640625" style="3" customWidth="1"/>
    <col min="266" max="272" width="6.453125" style="3" customWidth="1"/>
    <col min="273" max="273" width="7.453125" style="3" customWidth="1"/>
    <col min="274" max="506" width="11.453125" style="3"/>
    <col min="507" max="507" width="0.1796875" style="3" customWidth="1"/>
    <col min="508" max="508" width="2.54296875" style="3" customWidth="1"/>
    <col min="509" max="509" width="15.453125" style="3" customWidth="1"/>
    <col min="510" max="510" width="1.453125" style="3" customWidth="1"/>
    <col min="511" max="511" width="71.453125" style="3" customWidth="1"/>
    <col min="512" max="514" width="6.81640625" style="3" customWidth="1"/>
    <col min="515" max="516" width="6.453125" style="3" customWidth="1"/>
    <col min="517" max="517" width="6.81640625" style="3" customWidth="1"/>
    <col min="518" max="520" width="6.453125" style="3" customWidth="1"/>
    <col min="521" max="521" width="6.81640625" style="3" customWidth="1"/>
    <col min="522" max="528" width="6.453125" style="3" customWidth="1"/>
    <col min="529" max="529" width="7.453125" style="3" customWidth="1"/>
    <col min="530" max="762" width="11.453125" style="3"/>
    <col min="763" max="763" width="0.1796875" style="3" customWidth="1"/>
    <col min="764" max="764" width="2.54296875" style="3" customWidth="1"/>
    <col min="765" max="765" width="15.453125" style="3" customWidth="1"/>
    <col min="766" max="766" width="1.453125" style="3" customWidth="1"/>
    <col min="767" max="767" width="71.453125" style="3" customWidth="1"/>
    <col min="768" max="770" width="6.81640625" style="3" customWidth="1"/>
    <col min="771" max="772" width="6.453125" style="3" customWidth="1"/>
    <col min="773" max="773" width="6.81640625" style="3" customWidth="1"/>
    <col min="774" max="776" width="6.453125" style="3" customWidth="1"/>
    <col min="777" max="777" width="6.81640625" style="3" customWidth="1"/>
    <col min="778" max="784" width="6.453125" style="3" customWidth="1"/>
    <col min="785" max="785" width="7.453125" style="3" customWidth="1"/>
    <col min="786" max="1018" width="11.453125" style="3"/>
    <col min="1019" max="1019" width="0.1796875" style="3" customWidth="1"/>
    <col min="1020" max="1020" width="2.54296875" style="3" customWidth="1"/>
    <col min="1021" max="1021" width="15.453125" style="3" customWidth="1"/>
    <col min="1022" max="1022" width="1.453125" style="3" customWidth="1"/>
    <col min="1023" max="1023" width="71.453125" style="3" customWidth="1"/>
    <col min="1024" max="1026" width="6.81640625" style="3" customWidth="1"/>
    <col min="1027" max="1028" width="6.453125" style="3" customWidth="1"/>
    <col min="1029" max="1029" width="6.81640625" style="3" customWidth="1"/>
    <col min="1030" max="1032" width="6.453125" style="3" customWidth="1"/>
    <col min="1033" max="1033" width="6.81640625" style="3" customWidth="1"/>
    <col min="1034" max="1040" width="6.453125" style="3" customWidth="1"/>
    <col min="1041" max="1041" width="7.453125" style="3" customWidth="1"/>
    <col min="1042" max="1274" width="11.453125" style="3"/>
    <col min="1275" max="1275" width="0.1796875" style="3" customWidth="1"/>
    <col min="1276" max="1276" width="2.54296875" style="3" customWidth="1"/>
    <col min="1277" max="1277" width="15.453125" style="3" customWidth="1"/>
    <col min="1278" max="1278" width="1.453125" style="3" customWidth="1"/>
    <col min="1279" max="1279" width="71.453125" style="3" customWidth="1"/>
    <col min="1280" max="1282" width="6.81640625" style="3" customWidth="1"/>
    <col min="1283" max="1284" width="6.453125" style="3" customWidth="1"/>
    <col min="1285" max="1285" width="6.81640625" style="3" customWidth="1"/>
    <col min="1286" max="1288" width="6.453125" style="3" customWidth="1"/>
    <col min="1289" max="1289" width="6.81640625" style="3" customWidth="1"/>
    <col min="1290" max="1296" width="6.453125" style="3" customWidth="1"/>
    <col min="1297" max="1297" width="7.453125" style="3" customWidth="1"/>
    <col min="1298" max="1530" width="11.453125" style="3"/>
    <col min="1531" max="1531" width="0.1796875" style="3" customWidth="1"/>
    <col min="1532" max="1532" width="2.54296875" style="3" customWidth="1"/>
    <col min="1533" max="1533" width="15.453125" style="3" customWidth="1"/>
    <col min="1534" max="1534" width="1.453125" style="3" customWidth="1"/>
    <col min="1535" max="1535" width="71.453125" style="3" customWidth="1"/>
    <col min="1536" max="1538" width="6.81640625" style="3" customWidth="1"/>
    <col min="1539" max="1540" width="6.453125" style="3" customWidth="1"/>
    <col min="1541" max="1541" width="6.81640625" style="3" customWidth="1"/>
    <col min="1542" max="1544" width="6.453125" style="3" customWidth="1"/>
    <col min="1545" max="1545" width="6.81640625" style="3" customWidth="1"/>
    <col min="1546" max="1552" width="6.453125" style="3" customWidth="1"/>
    <col min="1553" max="1553" width="7.453125" style="3" customWidth="1"/>
    <col min="1554" max="1786" width="11.453125" style="3"/>
    <col min="1787" max="1787" width="0.1796875" style="3" customWidth="1"/>
    <col min="1788" max="1788" width="2.54296875" style="3" customWidth="1"/>
    <col min="1789" max="1789" width="15.453125" style="3" customWidth="1"/>
    <col min="1790" max="1790" width="1.453125" style="3" customWidth="1"/>
    <col min="1791" max="1791" width="71.453125" style="3" customWidth="1"/>
    <col min="1792" max="1794" width="6.81640625" style="3" customWidth="1"/>
    <col min="1795" max="1796" width="6.453125" style="3" customWidth="1"/>
    <col min="1797" max="1797" width="6.81640625" style="3" customWidth="1"/>
    <col min="1798" max="1800" width="6.453125" style="3" customWidth="1"/>
    <col min="1801" max="1801" width="6.81640625" style="3" customWidth="1"/>
    <col min="1802" max="1808" width="6.453125" style="3" customWidth="1"/>
    <col min="1809" max="1809" width="7.453125" style="3" customWidth="1"/>
    <col min="1810" max="2042" width="11.453125" style="3"/>
    <col min="2043" max="2043" width="0.1796875" style="3" customWidth="1"/>
    <col min="2044" max="2044" width="2.54296875" style="3" customWidth="1"/>
    <col min="2045" max="2045" width="15.453125" style="3" customWidth="1"/>
    <col min="2046" max="2046" width="1.453125" style="3" customWidth="1"/>
    <col min="2047" max="2047" width="71.453125" style="3" customWidth="1"/>
    <col min="2048" max="2050" width="6.81640625" style="3" customWidth="1"/>
    <col min="2051" max="2052" width="6.453125" style="3" customWidth="1"/>
    <col min="2053" max="2053" width="6.81640625" style="3" customWidth="1"/>
    <col min="2054" max="2056" width="6.453125" style="3" customWidth="1"/>
    <col min="2057" max="2057" width="6.81640625" style="3" customWidth="1"/>
    <col min="2058" max="2064" width="6.453125" style="3" customWidth="1"/>
    <col min="2065" max="2065" width="7.453125" style="3" customWidth="1"/>
    <col min="2066" max="2298" width="11.453125" style="3"/>
    <col min="2299" max="2299" width="0.1796875" style="3" customWidth="1"/>
    <col min="2300" max="2300" width="2.54296875" style="3" customWidth="1"/>
    <col min="2301" max="2301" width="15.453125" style="3" customWidth="1"/>
    <col min="2302" max="2302" width="1.453125" style="3" customWidth="1"/>
    <col min="2303" max="2303" width="71.453125" style="3" customWidth="1"/>
    <col min="2304" max="2306" width="6.81640625" style="3" customWidth="1"/>
    <col min="2307" max="2308" width="6.453125" style="3" customWidth="1"/>
    <col min="2309" max="2309" width="6.81640625" style="3" customWidth="1"/>
    <col min="2310" max="2312" width="6.453125" style="3" customWidth="1"/>
    <col min="2313" max="2313" width="6.81640625" style="3" customWidth="1"/>
    <col min="2314" max="2320" width="6.453125" style="3" customWidth="1"/>
    <col min="2321" max="2321" width="7.453125" style="3" customWidth="1"/>
    <col min="2322" max="2554" width="11.453125" style="3"/>
    <col min="2555" max="2555" width="0.1796875" style="3" customWidth="1"/>
    <col min="2556" max="2556" width="2.54296875" style="3" customWidth="1"/>
    <col min="2557" max="2557" width="15.453125" style="3" customWidth="1"/>
    <col min="2558" max="2558" width="1.453125" style="3" customWidth="1"/>
    <col min="2559" max="2559" width="71.453125" style="3" customWidth="1"/>
    <col min="2560" max="2562" width="6.81640625" style="3" customWidth="1"/>
    <col min="2563" max="2564" width="6.453125" style="3" customWidth="1"/>
    <col min="2565" max="2565" width="6.81640625" style="3" customWidth="1"/>
    <col min="2566" max="2568" width="6.453125" style="3" customWidth="1"/>
    <col min="2569" max="2569" width="6.81640625" style="3" customWidth="1"/>
    <col min="2570" max="2576" width="6.453125" style="3" customWidth="1"/>
    <col min="2577" max="2577" width="7.453125" style="3" customWidth="1"/>
    <col min="2578" max="2810" width="11.453125" style="3"/>
    <col min="2811" max="2811" width="0.1796875" style="3" customWidth="1"/>
    <col min="2812" max="2812" width="2.54296875" style="3" customWidth="1"/>
    <col min="2813" max="2813" width="15.453125" style="3" customWidth="1"/>
    <col min="2814" max="2814" width="1.453125" style="3" customWidth="1"/>
    <col min="2815" max="2815" width="71.453125" style="3" customWidth="1"/>
    <col min="2816" max="2818" width="6.81640625" style="3" customWidth="1"/>
    <col min="2819" max="2820" width="6.453125" style="3" customWidth="1"/>
    <col min="2821" max="2821" width="6.81640625" style="3" customWidth="1"/>
    <col min="2822" max="2824" width="6.453125" style="3" customWidth="1"/>
    <col min="2825" max="2825" width="6.81640625" style="3" customWidth="1"/>
    <col min="2826" max="2832" width="6.453125" style="3" customWidth="1"/>
    <col min="2833" max="2833" width="7.453125" style="3" customWidth="1"/>
    <col min="2834" max="3066" width="11.453125" style="3"/>
    <col min="3067" max="3067" width="0.1796875" style="3" customWidth="1"/>
    <col min="3068" max="3068" width="2.54296875" style="3" customWidth="1"/>
    <col min="3069" max="3069" width="15.453125" style="3" customWidth="1"/>
    <col min="3070" max="3070" width="1.453125" style="3" customWidth="1"/>
    <col min="3071" max="3071" width="71.453125" style="3" customWidth="1"/>
    <col min="3072" max="3074" width="6.81640625" style="3" customWidth="1"/>
    <col min="3075" max="3076" width="6.453125" style="3" customWidth="1"/>
    <col min="3077" max="3077" width="6.81640625" style="3" customWidth="1"/>
    <col min="3078" max="3080" width="6.453125" style="3" customWidth="1"/>
    <col min="3081" max="3081" width="6.81640625" style="3" customWidth="1"/>
    <col min="3082" max="3088" width="6.453125" style="3" customWidth="1"/>
    <col min="3089" max="3089" width="7.453125" style="3" customWidth="1"/>
    <col min="3090" max="3322" width="11.453125" style="3"/>
    <col min="3323" max="3323" width="0.1796875" style="3" customWidth="1"/>
    <col min="3324" max="3324" width="2.54296875" style="3" customWidth="1"/>
    <col min="3325" max="3325" width="15.453125" style="3" customWidth="1"/>
    <col min="3326" max="3326" width="1.453125" style="3" customWidth="1"/>
    <col min="3327" max="3327" width="71.453125" style="3" customWidth="1"/>
    <col min="3328" max="3330" width="6.81640625" style="3" customWidth="1"/>
    <col min="3331" max="3332" width="6.453125" style="3" customWidth="1"/>
    <col min="3333" max="3333" width="6.81640625" style="3" customWidth="1"/>
    <col min="3334" max="3336" width="6.453125" style="3" customWidth="1"/>
    <col min="3337" max="3337" width="6.81640625" style="3" customWidth="1"/>
    <col min="3338" max="3344" width="6.453125" style="3" customWidth="1"/>
    <col min="3345" max="3345" width="7.453125" style="3" customWidth="1"/>
    <col min="3346" max="3578" width="11.453125" style="3"/>
    <col min="3579" max="3579" width="0.1796875" style="3" customWidth="1"/>
    <col min="3580" max="3580" width="2.54296875" style="3" customWidth="1"/>
    <col min="3581" max="3581" width="15.453125" style="3" customWidth="1"/>
    <col min="3582" max="3582" width="1.453125" style="3" customWidth="1"/>
    <col min="3583" max="3583" width="71.453125" style="3" customWidth="1"/>
    <col min="3584" max="3586" width="6.81640625" style="3" customWidth="1"/>
    <col min="3587" max="3588" width="6.453125" style="3" customWidth="1"/>
    <col min="3589" max="3589" width="6.81640625" style="3" customWidth="1"/>
    <col min="3590" max="3592" width="6.453125" style="3" customWidth="1"/>
    <col min="3593" max="3593" width="6.81640625" style="3" customWidth="1"/>
    <col min="3594" max="3600" width="6.453125" style="3" customWidth="1"/>
    <col min="3601" max="3601" width="7.453125" style="3" customWidth="1"/>
    <col min="3602" max="3834" width="11.453125" style="3"/>
    <col min="3835" max="3835" width="0.1796875" style="3" customWidth="1"/>
    <col min="3836" max="3836" width="2.54296875" style="3" customWidth="1"/>
    <col min="3837" max="3837" width="15.453125" style="3" customWidth="1"/>
    <col min="3838" max="3838" width="1.453125" style="3" customWidth="1"/>
    <col min="3839" max="3839" width="71.453125" style="3" customWidth="1"/>
    <col min="3840" max="3842" width="6.81640625" style="3" customWidth="1"/>
    <col min="3843" max="3844" width="6.453125" style="3" customWidth="1"/>
    <col min="3845" max="3845" width="6.81640625" style="3" customWidth="1"/>
    <col min="3846" max="3848" width="6.453125" style="3" customWidth="1"/>
    <col min="3849" max="3849" width="6.81640625" style="3" customWidth="1"/>
    <col min="3850" max="3856" width="6.453125" style="3" customWidth="1"/>
    <col min="3857" max="3857" width="7.453125" style="3" customWidth="1"/>
    <col min="3858" max="4090" width="11.453125" style="3"/>
    <col min="4091" max="4091" width="0.1796875" style="3" customWidth="1"/>
    <col min="4092" max="4092" width="2.54296875" style="3" customWidth="1"/>
    <col min="4093" max="4093" width="15.453125" style="3" customWidth="1"/>
    <col min="4094" max="4094" width="1.453125" style="3" customWidth="1"/>
    <col min="4095" max="4095" width="71.453125" style="3" customWidth="1"/>
    <col min="4096" max="4098" width="6.81640625" style="3" customWidth="1"/>
    <col min="4099" max="4100" width="6.453125" style="3" customWidth="1"/>
    <col min="4101" max="4101" width="6.81640625" style="3" customWidth="1"/>
    <col min="4102" max="4104" width="6.453125" style="3" customWidth="1"/>
    <col min="4105" max="4105" width="6.81640625" style="3" customWidth="1"/>
    <col min="4106" max="4112" width="6.453125" style="3" customWidth="1"/>
    <col min="4113" max="4113" width="7.453125" style="3" customWidth="1"/>
    <col min="4114" max="4346" width="11.453125" style="3"/>
    <col min="4347" max="4347" width="0.1796875" style="3" customWidth="1"/>
    <col min="4348" max="4348" width="2.54296875" style="3" customWidth="1"/>
    <col min="4349" max="4349" width="15.453125" style="3" customWidth="1"/>
    <col min="4350" max="4350" width="1.453125" style="3" customWidth="1"/>
    <col min="4351" max="4351" width="71.453125" style="3" customWidth="1"/>
    <col min="4352" max="4354" width="6.81640625" style="3" customWidth="1"/>
    <col min="4355" max="4356" width="6.453125" style="3" customWidth="1"/>
    <col min="4357" max="4357" width="6.81640625" style="3" customWidth="1"/>
    <col min="4358" max="4360" width="6.453125" style="3" customWidth="1"/>
    <col min="4361" max="4361" width="6.81640625" style="3" customWidth="1"/>
    <col min="4362" max="4368" width="6.453125" style="3" customWidth="1"/>
    <col min="4369" max="4369" width="7.453125" style="3" customWidth="1"/>
    <col min="4370" max="4602" width="11.453125" style="3"/>
    <col min="4603" max="4603" width="0.1796875" style="3" customWidth="1"/>
    <col min="4604" max="4604" width="2.54296875" style="3" customWidth="1"/>
    <col min="4605" max="4605" width="15.453125" style="3" customWidth="1"/>
    <col min="4606" max="4606" width="1.453125" style="3" customWidth="1"/>
    <col min="4607" max="4607" width="71.453125" style="3" customWidth="1"/>
    <col min="4608" max="4610" width="6.81640625" style="3" customWidth="1"/>
    <col min="4611" max="4612" width="6.453125" style="3" customWidth="1"/>
    <col min="4613" max="4613" width="6.81640625" style="3" customWidth="1"/>
    <col min="4614" max="4616" width="6.453125" style="3" customWidth="1"/>
    <col min="4617" max="4617" width="6.81640625" style="3" customWidth="1"/>
    <col min="4618" max="4624" width="6.453125" style="3" customWidth="1"/>
    <col min="4625" max="4625" width="7.453125" style="3" customWidth="1"/>
    <col min="4626" max="4858" width="11.453125" style="3"/>
    <col min="4859" max="4859" width="0.1796875" style="3" customWidth="1"/>
    <col min="4860" max="4860" width="2.54296875" style="3" customWidth="1"/>
    <col min="4861" max="4861" width="15.453125" style="3" customWidth="1"/>
    <col min="4862" max="4862" width="1.453125" style="3" customWidth="1"/>
    <col min="4863" max="4863" width="71.453125" style="3" customWidth="1"/>
    <col min="4864" max="4866" width="6.81640625" style="3" customWidth="1"/>
    <col min="4867" max="4868" width="6.453125" style="3" customWidth="1"/>
    <col min="4869" max="4869" width="6.81640625" style="3" customWidth="1"/>
    <col min="4870" max="4872" width="6.453125" style="3" customWidth="1"/>
    <col min="4873" max="4873" width="6.81640625" style="3" customWidth="1"/>
    <col min="4874" max="4880" width="6.453125" style="3" customWidth="1"/>
    <col min="4881" max="4881" width="7.453125" style="3" customWidth="1"/>
    <col min="4882" max="5114" width="11.453125" style="3"/>
    <col min="5115" max="5115" width="0.1796875" style="3" customWidth="1"/>
    <col min="5116" max="5116" width="2.54296875" style="3" customWidth="1"/>
    <col min="5117" max="5117" width="15.453125" style="3" customWidth="1"/>
    <col min="5118" max="5118" width="1.453125" style="3" customWidth="1"/>
    <col min="5119" max="5119" width="71.453125" style="3" customWidth="1"/>
    <col min="5120" max="5122" width="6.81640625" style="3" customWidth="1"/>
    <col min="5123" max="5124" width="6.453125" style="3" customWidth="1"/>
    <col min="5125" max="5125" width="6.81640625" style="3" customWidth="1"/>
    <col min="5126" max="5128" width="6.453125" style="3" customWidth="1"/>
    <col min="5129" max="5129" width="6.81640625" style="3" customWidth="1"/>
    <col min="5130" max="5136" width="6.453125" style="3" customWidth="1"/>
    <col min="5137" max="5137" width="7.453125" style="3" customWidth="1"/>
    <col min="5138" max="5370" width="11.453125" style="3"/>
    <col min="5371" max="5371" width="0.1796875" style="3" customWidth="1"/>
    <col min="5372" max="5372" width="2.54296875" style="3" customWidth="1"/>
    <col min="5373" max="5373" width="15.453125" style="3" customWidth="1"/>
    <col min="5374" max="5374" width="1.453125" style="3" customWidth="1"/>
    <col min="5375" max="5375" width="71.453125" style="3" customWidth="1"/>
    <col min="5376" max="5378" width="6.81640625" style="3" customWidth="1"/>
    <col min="5379" max="5380" width="6.453125" style="3" customWidth="1"/>
    <col min="5381" max="5381" width="6.81640625" style="3" customWidth="1"/>
    <col min="5382" max="5384" width="6.453125" style="3" customWidth="1"/>
    <col min="5385" max="5385" width="6.81640625" style="3" customWidth="1"/>
    <col min="5386" max="5392" width="6.453125" style="3" customWidth="1"/>
    <col min="5393" max="5393" width="7.453125" style="3" customWidth="1"/>
    <col min="5394" max="5626" width="11.453125" style="3"/>
    <col min="5627" max="5627" width="0.1796875" style="3" customWidth="1"/>
    <col min="5628" max="5628" width="2.54296875" style="3" customWidth="1"/>
    <col min="5629" max="5629" width="15.453125" style="3" customWidth="1"/>
    <col min="5630" max="5630" width="1.453125" style="3" customWidth="1"/>
    <col min="5631" max="5631" width="71.453125" style="3" customWidth="1"/>
    <col min="5632" max="5634" width="6.81640625" style="3" customWidth="1"/>
    <col min="5635" max="5636" width="6.453125" style="3" customWidth="1"/>
    <col min="5637" max="5637" width="6.81640625" style="3" customWidth="1"/>
    <col min="5638" max="5640" width="6.453125" style="3" customWidth="1"/>
    <col min="5641" max="5641" width="6.81640625" style="3" customWidth="1"/>
    <col min="5642" max="5648" width="6.453125" style="3" customWidth="1"/>
    <col min="5649" max="5649" width="7.453125" style="3" customWidth="1"/>
    <col min="5650" max="5882" width="11.453125" style="3"/>
    <col min="5883" max="5883" width="0.1796875" style="3" customWidth="1"/>
    <col min="5884" max="5884" width="2.54296875" style="3" customWidth="1"/>
    <col min="5885" max="5885" width="15.453125" style="3" customWidth="1"/>
    <col min="5886" max="5886" width="1.453125" style="3" customWidth="1"/>
    <col min="5887" max="5887" width="71.453125" style="3" customWidth="1"/>
    <col min="5888" max="5890" width="6.81640625" style="3" customWidth="1"/>
    <col min="5891" max="5892" width="6.453125" style="3" customWidth="1"/>
    <col min="5893" max="5893" width="6.81640625" style="3" customWidth="1"/>
    <col min="5894" max="5896" width="6.453125" style="3" customWidth="1"/>
    <col min="5897" max="5897" width="6.81640625" style="3" customWidth="1"/>
    <col min="5898" max="5904" width="6.453125" style="3" customWidth="1"/>
    <col min="5905" max="5905" width="7.453125" style="3" customWidth="1"/>
    <col min="5906" max="6138" width="11.453125" style="3"/>
    <col min="6139" max="6139" width="0.1796875" style="3" customWidth="1"/>
    <col min="6140" max="6140" width="2.54296875" style="3" customWidth="1"/>
    <col min="6141" max="6141" width="15.453125" style="3" customWidth="1"/>
    <col min="6142" max="6142" width="1.453125" style="3" customWidth="1"/>
    <col min="6143" max="6143" width="71.453125" style="3" customWidth="1"/>
    <col min="6144" max="6146" width="6.81640625" style="3" customWidth="1"/>
    <col min="6147" max="6148" width="6.453125" style="3" customWidth="1"/>
    <col min="6149" max="6149" width="6.81640625" style="3" customWidth="1"/>
    <col min="6150" max="6152" width="6.453125" style="3" customWidth="1"/>
    <col min="6153" max="6153" width="6.81640625" style="3" customWidth="1"/>
    <col min="6154" max="6160" width="6.453125" style="3" customWidth="1"/>
    <col min="6161" max="6161" width="7.453125" style="3" customWidth="1"/>
    <col min="6162" max="6394" width="11.453125" style="3"/>
    <col min="6395" max="6395" width="0.1796875" style="3" customWidth="1"/>
    <col min="6396" max="6396" width="2.54296875" style="3" customWidth="1"/>
    <col min="6397" max="6397" width="15.453125" style="3" customWidth="1"/>
    <col min="6398" max="6398" width="1.453125" style="3" customWidth="1"/>
    <col min="6399" max="6399" width="71.453125" style="3" customWidth="1"/>
    <col min="6400" max="6402" width="6.81640625" style="3" customWidth="1"/>
    <col min="6403" max="6404" width="6.453125" style="3" customWidth="1"/>
    <col min="6405" max="6405" width="6.81640625" style="3" customWidth="1"/>
    <col min="6406" max="6408" width="6.453125" style="3" customWidth="1"/>
    <col min="6409" max="6409" width="6.81640625" style="3" customWidth="1"/>
    <col min="6410" max="6416" width="6.453125" style="3" customWidth="1"/>
    <col min="6417" max="6417" width="7.453125" style="3" customWidth="1"/>
    <col min="6418" max="6650" width="11.453125" style="3"/>
    <col min="6651" max="6651" width="0.1796875" style="3" customWidth="1"/>
    <col min="6652" max="6652" width="2.54296875" style="3" customWidth="1"/>
    <col min="6653" max="6653" width="15.453125" style="3" customWidth="1"/>
    <col min="6654" max="6654" width="1.453125" style="3" customWidth="1"/>
    <col min="6655" max="6655" width="71.453125" style="3" customWidth="1"/>
    <col min="6656" max="6658" width="6.81640625" style="3" customWidth="1"/>
    <col min="6659" max="6660" width="6.453125" style="3" customWidth="1"/>
    <col min="6661" max="6661" width="6.81640625" style="3" customWidth="1"/>
    <col min="6662" max="6664" width="6.453125" style="3" customWidth="1"/>
    <col min="6665" max="6665" width="6.81640625" style="3" customWidth="1"/>
    <col min="6666" max="6672" width="6.453125" style="3" customWidth="1"/>
    <col min="6673" max="6673" width="7.453125" style="3" customWidth="1"/>
    <col min="6674" max="6906" width="11.453125" style="3"/>
    <col min="6907" max="6907" width="0.1796875" style="3" customWidth="1"/>
    <col min="6908" max="6908" width="2.54296875" style="3" customWidth="1"/>
    <col min="6909" max="6909" width="15.453125" style="3" customWidth="1"/>
    <col min="6910" max="6910" width="1.453125" style="3" customWidth="1"/>
    <col min="6911" max="6911" width="71.453125" style="3" customWidth="1"/>
    <col min="6912" max="6914" width="6.81640625" style="3" customWidth="1"/>
    <col min="6915" max="6916" width="6.453125" style="3" customWidth="1"/>
    <col min="6917" max="6917" width="6.81640625" style="3" customWidth="1"/>
    <col min="6918" max="6920" width="6.453125" style="3" customWidth="1"/>
    <col min="6921" max="6921" width="6.81640625" style="3" customWidth="1"/>
    <col min="6922" max="6928" width="6.453125" style="3" customWidth="1"/>
    <col min="6929" max="6929" width="7.453125" style="3" customWidth="1"/>
    <col min="6930" max="7162" width="11.453125" style="3"/>
    <col min="7163" max="7163" width="0.1796875" style="3" customWidth="1"/>
    <col min="7164" max="7164" width="2.54296875" style="3" customWidth="1"/>
    <col min="7165" max="7165" width="15.453125" style="3" customWidth="1"/>
    <col min="7166" max="7166" width="1.453125" style="3" customWidth="1"/>
    <col min="7167" max="7167" width="71.453125" style="3" customWidth="1"/>
    <col min="7168" max="7170" width="6.81640625" style="3" customWidth="1"/>
    <col min="7171" max="7172" width="6.453125" style="3" customWidth="1"/>
    <col min="7173" max="7173" width="6.81640625" style="3" customWidth="1"/>
    <col min="7174" max="7176" width="6.453125" style="3" customWidth="1"/>
    <col min="7177" max="7177" width="6.81640625" style="3" customWidth="1"/>
    <col min="7178" max="7184" width="6.453125" style="3" customWidth="1"/>
    <col min="7185" max="7185" width="7.453125" style="3" customWidth="1"/>
    <col min="7186" max="7418" width="11.453125" style="3"/>
    <col min="7419" max="7419" width="0.1796875" style="3" customWidth="1"/>
    <col min="7420" max="7420" width="2.54296875" style="3" customWidth="1"/>
    <col min="7421" max="7421" width="15.453125" style="3" customWidth="1"/>
    <col min="7422" max="7422" width="1.453125" style="3" customWidth="1"/>
    <col min="7423" max="7423" width="71.453125" style="3" customWidth="1"/>
    <col min="7424" max="7426" width="6.81640625" style="3" customWidth="1"/>
    <col min="7427" max="7428" width="6.453125" style="3" customWidth="1"/>
    <col min="7429" max="7429" width="6.81640625" style="3" customWidth="1"/>
    <col min="7430" max="7432" width="6.453125" style="3" customWidth="1"/>
    <col min="7433" max="7433" width="6.81640625" style="3" customWidth="1"/>
    <col min="7434" max="7440" width="6.453125" style="3" customWidth="1"/>
    <col min="7441" max="7441" width="7.453125" style="3" customWidth="1"/>
    <col min="7442" max="7674" width="11.453125" style="3"/>
    <col min="7675" max="7675" width="0.1796875" style="3" customWidth="1"/>
    <col min="7676" max="7676" width="2.54296875" style="3" customWidth="1"/>
    <col min="7677" max="7677" width="15.453125" style="3" customWidth="1"/>
    <col min="7678" max="7678" width="1.453125" style="3" customWidth="1"/>
    <col min="7679" max="7679" width="71.453125" style="3" customWidth="1"/>
    <col min="7680" max="7682" width="6.81640625" style="3" customWidth="1"/>
    <col min="7683" max="7684" width="6.453125" style="3" customWidth="1"/>
    <col min="7685" max="7685" width="6.81640625" style="3" customWidth="1"/>
    <col min="7686" max="7688" width="6.453125" style="3" customWidth="1"/>
    <col min="7689" max="7689" width="6.81640625" style="3" customWidth="1"/>
    <col min="7690" max="7696" width="6.453125" style="3" customWidth="1"/>
    <col min="7697" max="7697" width="7.453125" style="3" customWidth="1"/>
    <col min="7698" max="7930" width="11.453125" style="3"/>
    <col min="7931" max="7931" width="0.1796875" style="3" customWidth="1"/>
    <col min="7932" max="7932" width="2.54296875" style="3" customWidth="1"/>
    <col min="7933" max="7933" width="15.453125" style="3" customWidth="1"/>
    <col min="7934" max="7934" width="1.453125" style="3" customWidth="1"/>
    <col min="7935" max="7935" width="71.453125" style="3" customWidth="1"/>
    <col min="7936" max="7938" width="6.81640625" style="3" customWidth="1"/>
    <col min="7939" max="7940" width="6.453125" style="3" customWidth="1"/>
    <col min="7941" max="7941" width="6.81640625" style="3" customWidth="1"/>
    <col min="7942" max="7944" width="6.453125" style="3" customWidth="1"/>
    <col min="7945" max="7945" width="6.81640625" style="3" customWidth="1"/>
    <col min="7946" max="7952" width="6.453125" style="3" customWidth="1"/>
    <col min="7953" max="7953" width="7.453125" style="3" customWidth="1"/>
    <col min="7954" max="8186" width="11.453125" style="3"/>
    <col min="8187" max="8187" width="0.1796875" style="3" customWidth="1"/>
    <col min="8188" max="8188" width="2.54296875" style="3" customWidth="1"/>
    <col min="8189" max="8189" width="15.453125" style="3" customWidth="1"/>
    <col min="8190" max="8190" width="1.453125" style="3" customWidth="1"/>
    <col min="8191" max="8191" width="71.453125" style="3" customWidth="1"/>
    <col min="8192" max="8194" width="6.81640625" style="3" customWidth="1"/>
    <col min="8195" max="8196" width="6.453125" style="3" customWidth="1"/>
    <col min="8197" max="8197" width="6.81640625" style="3" customWidth="1"/>
    <col min="8198" max="8200" width="6.453125" style="3" customWidth="1"/>
    <col min="8201" max="8201" width="6.81640625" style="3" customWidth="1"/>
    <col min="8202" max="8208" width="6.453125" style="3" customWidth="1"/>
    <col min="8209" max="8209" width="7.453125" style="3" customWidth="1"/>
    <col min="8210" max="8442" width="11.453125" style="3"/>
    <col min="8443" max="8443" width="0.1796875" style="3" customWidth="1"/>
    <col min="8444" max="8444" width="2.54296875" style="3" customWidth="1"/>
    <col min="8445" max="8445" width="15.453125" style="3" customWidth="1"/>
    <col min="8446" max="8446" width="1.453125" style="3" customWidth="1"/>
    <col min="8447" max="8447" width="71.453125" style="3" customWidth="1"/>
    <col min="8448" max="8450" width="6.81640625" style="3" customWidth="1"/>
    <col min="8451" max="8452" width="6.453125" style="3" customWidth="1"/>
    <col min="8453" max="8453" width="6.81640625" style="3" customWidth="1"/>
    <col min="8454" max="8456" width="6.453125" style="3" customWidth="1"/>
    <col min="8457" max="8457" width="6.81640625" style="3" customWidth="1"/>
    <col min="8458" max="8464" width="6.453125" style="3" customWidth="1"/>
    <col min="8465" max="8465" width="7.453125" style="3" customWidth="1"/>
    <col min="8466" max="8698" width="11.453125" style="3"/>
    <col min="8699" max="8699" width="0.1796875" style="3" customWidth="1"/>
    <col min="8700" max="8700" width="2.54296875" style="3" customWidth="1"/>
    <col min="8701" max="8701" width="15.453125" style="3" customWidth="1"/>
    <col min="8702" max="8702" width="1.453125" style="3" customWidth="1"/>
    <col min="8703" max="8703" width="71.453125" style="3" customWidth="1"/>
    <col min="8704" max="8706" width="6.81640625" style="3" customWidth="1"/>
    <col min="8707" max="8708" width="6.453125" style="3" customWidth="1"/>
    <col min="8709" max="8709" width="6.81640625" style="3" customWidth="1"/>
    <col min="8710" max="8712" width="6.453125" style="3" customWidth="1"/>
    <col min="8713" max="8713" width="6.81640625" style="3" customWidth="1"/>
    <col min="8714" max="8720" width="6.453125" style="3" customWidth="1"/>
    <col min="8721" max="8721" width="7.453125" style="3" customWidth="1"/>
    <col min="8722" max="8954" width="11.453125" style="3"/>
    <col min="8955" max="8955" width="0.1796875" style="3" customWidth="1"/>
    <col min="8956" max="8956" width="2.54296875" style="3" customWidth="1"/>
    <col min="8957" max="8957" width="15.453125" style="3" customWidth="1"/>
    <col min="8958" max="8958" width="1.453125" style="3" customWidth="1"/>
    <col min="8959" max="8959" width="71.453125" style="3" customWidth="1"/>
    <col min="8960" max="8962" width="6.81640625" style="3" customWidth="1"/>
    <col min="8963" max="8964" width="6.453125" style="3" customWidth="1"/>
    <col min="8965" max="8965" width="6.81640625" style="3" customWidth="1"/>
    <col min="8966" max="8968" width="6.453125" style="3" customWidth="1"/>
    <col min="8969" max="8969" width="6.81640625" style="3" customWidth="1"/>
    <col min="8970" max="8976" width="6.453125" style="3" customWidth="1"/>
    <col min="8977" max="8977" width="7.453125" style="3" customWidth="1"/>
    <col min="8978" max="9210" width="11.453125" style="3"/>
    <col min="9211" max="9211" width="0.1796875" style="3" customWidth="1"/>
    <col min="9212" max="9212" width="2.54296875" style="3" customWidth="1"/>
    <col min="9213" max="9213" width="15.453125" style="3" customWidth="1"/>
    <col min="9214" max="9214" width="1.453125" style="3" customWidth="1"/>
    <col min="9215" max="9215" width="71.453125" style="3" customWidth="1"/>
    <col min="9216" max="9218" width="6.81640625" style="3" customWidth="1"/>
    <col min="9219" max="9220" width="6.453125" style="3" customWidth="1"/>
    <col min="9221" max="9221" width="6.81640625" style="3" customWidth="1"/>
    <col min="9222" max="9224" width="6.453125" style="3" customWidth="1"/>
    <col min="9225" max="9225" width="6.81640625" style="3" customWidth="1"/>
    <col min="9226" max="9232" width="6.453125" style="3" customWidth="1"/>
    <col min="9233" max="9233" width="7.453125" style="3" customWidth="1"/>
    <col min="9234" max="9466" width="11.453125" style="3"/>
    <col min="9467" max="9467" width="0.1796875" style="3" customWidth="1"/>
    <col min="9468" max="9468" width="2.54296875" style="3" customWidth="1"/>
    <col min="9469" max="9469" width="15.453125" style="3" customWidth="1"/>
    <col min="9470" max="9470" width="1.453125" style="3" customWidth="1"/>
    <col min="9471" max="9471" width="71.453125" style="3" customWidth="1"/>
    <col min="9472" max="9474" width="6.81640625" style="3" customWidth="1"/>
    <col min="9475" max="9476" width="6.453125" style="3" customWidth="1"/>
    <col min="9477" max="9477" width="6.81640625" style="3" customWidth="1"/>
    <col min="9478" max="9480" width="6.453125" style="3" customWidth="1"/>
    <col min="9481" max="9481" width="6.81640625" style="3" customWidth="1"/>
    <col min="9482" max="9488" width="6.453125" style="3" customWidth="1"/>
    <col min="9489" max="9489" width="7.453125" style="3" customWidth="1"/>
    <col min="9490" max="9722" width="11.453125" style="3"/>
    <col min="9723" max="9723" width="0.1796875" style="3" customWidth="1"/>
    <col min="9724" max="9724" width="2.54296875" style="3" customWidth="1"/>
    <col min="9725" max="9725" width="15.453125" style="3" customWidth="1"/>
    <col min="9726" max="9726" width="1.453125" style="3" customWidth="1"/>
    <col min="9727" max="9727" width="71.453125" style="3" customWidth="1"/>
    <col min="9728" max="9730" width="6.81640625" style="3" customWidth="1"/>
    <col min="9731" max="9732" width="6.453125" style="3" customWidth="1"/>
    <col min="9733" max="9733" width="6.81640625" style="3" customWidth="1"/>
    <col min="9734" max="9736" width="6.453125" style="3" customWidth="1"/>
    <col min="9737" max="9737" width="6.81640625" style="3" customWidth="1"/>
    <col min="9738" max="9744" width="6.453125" style="3" customWidth="1"/>
    <col min="9745" max="9745" width="7.453125" style="3" customWidth="1"/>
    <col min="9746" max="9978" width="11.453125" style="3"/>
    <col min="9979" max="9979" width="0.1796875" style="3" customWidth="1"/>
    <col min="9980" max="9980" width="2.54296875" style="3" customWidth="1"/>
    <col min="9981" max="9981" width="15.453125" style="3" customWidth="1"/>
    <col min="9982" max="9982" width="1.453125" style="3" customWidth="1"/>
    <col min="9983" max="9983" width="71.453125" style="3" customWidth="1"/>
    <col min="9984" max="9986" width="6.81640625" style="3" customWidth="1"/>
    <col min="9987" max="9988" width="6.453125" style="3" customWidth="1"/>
    <col min="9989" max="9989" width="6.81640625" style="3" customWidth="1"/>
    <col min="9990" max="9992" width="6.453125" style="3" customWidth="1"/>
    <col min="9993" max="9993" width="6.81640625" style="3" customWidth="1"/>
    <col min="9994" max="10000" width="6.453125" style="3" customWidth="1"/>
    <col min="10001" max="10001" width="7.453125" style="3" customWidth="1"/>
    <col min="10002" max="10234" width="11.453125" style="3"/>
    <col min="10235" max="10235" width="0.1796875" style="3" customWidth="1"/>
    <col min="10236" max="10236" width="2.54296875" style="3" customWidth="1"/>
    <col min="10237" max="10237" width="15.453125" style="3" customWidth="1"/>
    <col min="10238" max="10238" width="1.453125" style="3" customWidth="1"/>
    <col min="10239" max="10239" width="71.453125" style="3" customWidth="1"/>
    <col min="10240" max="10242" width="6.81640625" style="3" customWidth="1"/>
    <col min="10243" max="10244" width="6.453125" style="3" customWidth="1"/>
    <col min="10245" max="10245" width="6.81640625" style="3" customWidth="1"/>
    <col min="10246" max="10248" width="6.453125" style="3" customWidth="1"/>
    <col min="10249" max="10249" width="6.81640625" style="3" customWidth="1"/>
    <col min="10250" max="10256" width="6.453125" style="3" customWidth="1"/>
    <col min="10257" max="10257" width="7.453125" style="3" customWidth="1"/>
    <col min="10258" max="10490" width="11.453125" style="3"/>
    <col min="10491" max="10491" width="0.1796875" style="3" customWidth="1"/>
    <col min="10492" max="10492" width="2.54296875" style="3" customWidth="1"/>
    <col min="10493" max="10493" width="15.453125" style="3" customWidth="1"/>
    <col min="10494" max="10494" width="1.453125" style="3" customWidth="1"/>
    <col min="10495" max="10495" width="71.453125" style="3" customWidth="1"/>
    <col min="10496" max="10498" width="6.81640625" style="3" customWidth="1"/>
    <col min="10499" max="10500" width="6.453125" style="3" customWidth="1"/>
    <col min="10501" max="10501" width="6.81640625" style="3" customWidth="1"/>
    <col min="10502" max="10504" width="6.453125" style="3" customWidth="1"/>
    <col min="10505" max="10505" width="6.81640625" style="3" customWidth="1"/>
    <col min="10506" max="10512" width="6.453125" style="3" customWidth="1"/>
    <col min="10513" max="10513" width="7.453125" style="3" customWidth="1"/>
    <col min="10514" max="10746" width="11.453125" style="3"/>
    <col min="10747" max="10747" width="0.1796875" style="3" customWidth="1"/>
    <col min="10748" max="10748" width="2.54296875" style="3" customWidth="1"/>
    <col min="10749" max="10749" width="15.453125" style="3" customWidth="1"/>
    <col min="10750" max="10750" width="1.453125" style="3" customWidth="1"/>
    <col min="10751" max="10751" width="71.453125" style="3" customWidth="1"/>
    <col min="10752" max="10754" width="6.81640625" style="3" customWidth="1"/>
    <col min="10755" max="10756" width="6.453125" style="3" customWidth="1"/>
    <col min="10757" max="10757" width="6.81640625" style="3" customWidth="1"/>
    <col min="10758" max="10760" width="6.453125" style="3" customWidth="1"/>
    <col min="10761" max="10761" width="6.81640625" style="3" customWidth="1"/>
    <col min="10762" max="10768" width="6.453125" style="3" customWidth="1"/>
    <col min="10769" max="10769" width="7.453125" style="3" customWidth="1"/>
    <col min="10770" max="11002" width="11.453125" style="3"/>
    <col min="11003" max="11003" width="0.1796875" style="3" customWidth="1"/>
    <col min="11004" max="11004" width="2.54296875" style="3" customWidth="1"/>
    <col min="11005" max="11005" width="15.453125" style="3" customWidth="1"/>
    <col min="11006" max="11006" width="1.453125" style="3" customWidth="1"/>
    <col min="11007" max="11007" width="71.453125" style="3" customWidth="1"/>
    <col min="11008" max="11010" width="6.81640625" style="3" customWidth="1"/>
    <col min="11011" max="11012" width="6.453125" style="3" customWidth="1"/>
    <col min="11013" max="11013" width="6.81640625" style="3" customWidth="1"/>
    <col min="11014" max="11016" width="6.453125" style="3" customWidth="1"/>
    <col min="11017" max="11017" width="6.81640625" style="3" customWidth="1"/>
    <col min="11018" max="11024" width="6.453125" style="3" customWidth="1"/>
    <col min="11025" max="11025" width="7.453125" style="3" customWidth="1"/>
    <col min="11026" max="11258" width="11.453125" style="3"/>
    <col min="11259" max="11259" width="0.1796875" style="3" customWidth="1"/>
    <col min="11260" max="11260" width="2.54296875" style="3" customWidth="1"/>
    <col min="11261" max="11261" width="15.453125" style="3" customWidth="1"/>
    <col min="11262" max="11262" width="1.453125" style="3" customWidth="1"/>
    <col min="11263" max="11263" width="71.453125" style="3" customWidth="1"/>
    <col min="11264" max="11266" width="6.81640625" style="3" customWidth="1"/>
    <col min="11267" max="11268" width="6.453125" style="3" customWidth="1"/>
    <col min="11269" max="11269" width="6.81640625" style="3" customWidth="1"/>
    <col min="11270" max="11272" width="6.453125" style="3" customWidth="1"/>
    <col min="11273" max="11273" width="6.81640625" style="3" customWidth="1"/>
    <col min="11274" max="11280" width="6.453125" style="3" customWidth="1"/>
    <col min="11281" max="11281" width="7.453125" style="3" customWidth="1"/>
    <col min="11282" max="11514" width="11.453125" style="3"/>
    <col min="11515" max="11515" width="0.1796875" style="3" customWidth="1"/>
    <col min="11516" max="11516" width="2.54296875" style="3" customWidth="1"/>
    <col min="11517" max="11517" width="15.453125" style="3" customWidth="1"/>
    <col min="11518" max="11518" width="1.453125" style="3" customWidth="1"/>
    <col min="11519" max="11519" width="71.453125" style="3" customWidth="1"/>
    <col min="11520" max="11522" width="6.81640625" style="3" customWidth="1"/>
    <col min="11523" max="11524" width="6.453125" style="3" customWidth="1"/>
    <col min="11525" max="11525" width="6.81640625" style="3" customWidth="1"/>
    <col min="11526" max="11528" width="6.453125" style="3" customWidth="1"/>
    <col min="11529" max="11529" width="6.81640625" style="3" customWidth="1"/>
    <col min="11530" max="11536" width="6.453125" style="3" customWidth="1"/>
    <col min="11537" max="11537" width="7.453125" style="3" customWidth="1"/>
    <col min="11538" max="11770" width="11.453125" style="3"/>
    <col min="11771" max="11771" width="0.1796875" style="3" customWidth="1"/>
    <col min="11772" max="11772" width="2.54296875" style="3" customWidth="1"/>
    <col min="11773" max="11773" width="15.453125" style="3" customWidth="1"/>
    <col min="11774" max="11774" width="1.453125" style="3" customWidth="1"/>
    <col min="11775" max="11775" width="71.453125" style="3" customWidth="1"/>
    <col min="11776" max="11778" width="6.81640625" style="3" customWidth="1"/>
    <col min="11779" max="11780" width="6.453125" style="3" customWidth="1"/>
    <col min="11781" max="11781" width="6.81640625" style="3" customWidth="1"/>
    <col min="11782" max="11784" width="6.453125" style="3" customWidth="1"/>
    <col min="11785" max="11785" width="6.81640625" style="3" customWidth="1"/>
    <col min="11786" max="11792" width="6.453125" style="3" customWidth="1"/>
    <col min="11793" max="11793" width="7.453125" style="3" customWidth="1"/>
    <col min="11794" max="12026" width="11.453125" style="3"/>
    <col min="12027" max="12027" width="0.1796875" style="3" customWidth="1"/>
    <col min="12028" max="12028" width="2.54296875" style="3" customWidth="1"/>
    <col min="12029" max="12029" width="15.453125" style="3" customWidth="1"/>
    <col min="12030" max="12030" width="1.453125" style="3" customWidth="1"/>
    <col min="12031" max="12031" width="71.453125" style="3" customWidth="1"/>
    <col min="12032" max="12034" width="6.81640625" style="3" customWidth="1"/>
    <col min="12035" max="12036" width="6.453125" style="3" customWidth="1"/>
    <col min="12037" max="12037" width="6.81640625" style="3" customWidth="1"/>
    <col min="12038" max="12040" width="6.453125" style="3" customWidth="1"/>
    <col min="12041" max="12041" width="6.81640625" style="3" customWidth="1"/>
    <col min="12042" max="12048" width="6.453125" style="3" customWidth="1"/>
    <col min="12049" max="12049" width="7.453125" style="3" customWidth="1"/>
    <col min="12050" max="12282" width="11.453125" style="3"/>
    <col min="12283" max="12283" width="0.1796875" style="3" customWidth="1"/>
    <col min="12284" max="12284" width="2.54296875" style="3" customWidth="1"/>
    <col min="12285" max="12285" width="15.453125" style="3" customWidth="1"/>
    <col min="12286" max="12286" width="1.453125" style="3" customWidth="1"/>
    <col min="12287" max="12287" width="71.453125" style="3" customWidth="1"/>
    <col min="12288" max="12290" width="6.81640625" style="3" customWidth="1"/>
    <col min="12291" max="12292" width="6.453125" style="3" customWidth="1"/>
    <col min="12293" max="12293" width="6.81640625" style="3" customWidth="1"/>
    <col min="12294" max="12296" width="6.453125" style="3" customWidth="1"/>
    <col min="12297" max="12297" width="6.81640625" style="3" customWidth="1"/>
    <col min="12298" max="12304" width="6.453125" style="3" customWidth="1"/>
    <col min="12305" max="12305" width="7.453125" style="3" customWidth="1"/>
    <col min="12306" max="12538" width="11.453125" style="3"/>
    <col min="12539" max="12539" width="0.1796875" style="3" customWidth="1"/>
    <col min="12540" max="12540" width="2.54296875" style="3" customWidth="1"/>
    <col min="12541" max="12541" width="15.453125" style="3" customWidth="1"/>
    <col min="12542" max="12542" width="1.453125" style="3" customWidth="1"/>
    <col min="12543" max="12543" width="71.453125" style="3" customWidth="1"/>
    <col min="12544" max="12546" width="6.81640625" style="3" customWidth="1"/>
    <col min="12547" max="12548" width="6.453125" style="3" customWidth="1"/>
    <col min="12549" max="12549" width="6.81640625" style="3" customWidth="1"/>
    <col min="12550" max="12552" width="6.453125" style="3" customWidth="1"/>
    <col min="12553" max="12553" width="6.81640625" style="3" customWidth="1"/>
    <col min="12554" max="12560" width="6.453125" style="3" customWidth="1"/>
    <col min="12561" max="12561" width="7.453125" style="3" customWidth="1"/>
    <col min="12562" max="12794" width="11.453125" style="3"/>
    <col min="12795" max="12795" width="0.1796875" style="3" customWidth="1"/>
    <col min="12796" max="12796" width="2.54296875" style="3" customWidth="1"/>
    <col min="12797" max="12797" width="15.453125" style="3" customWidth="1"/>
    <col min="12798" max="12798" width="1.453125" style="3" customWidth="1"/>
    <col min="12799" max="12799" width="71.453125" style="3" customWidth="1"/>
    <col min="12800" max="12802" width="6.81640625" style="3" customWidth="1"/>
    <col min="12803" max="12804" width="6.453125" style="3" customWidth="1"/>
    <col min="12805" max="12805" width="6.81640625" style="3" customWidth="1"/>
    <col min="12806" max="12808" width="6.453125" style="3" customWidth="1"/>
    <col min="12809" max="12809" width="6.81640625" style="3" customWidth="1"/>
    <col min="12810" max="12816" width="6.453125" style="3" customWidth="1"/>
    <col min="12817" max="12817" width="7.453125" style="3" customWidth="1"/>
    <col min="12818" max="13050" width="11.453125" style="3"/>
    <col min="13051" max="13051" width="0.1796875" style="3" customWidth="1"/>
    <col min="13052" max="13052" width="2.54296875" style="3" customWidth="1"/>
    <col min="13053" max="13053" width="15.453125" style="3" customWidth="1"/>
    <col min="13054" max="13054" width="1.453125" style="3" customWidth="1"/>
    <col min="13055" max="13055" width="71.453125" style="3" customWidth="1"/>
    <col min="13056" max="13058" width="6.81640625" style="3" customWidth="1"/>
    <col min="13059" max="13060" width="6.453125" style="3" customWidth="1"/>
    <col min="13061" max="13061" width="6.81640625" style="3" customWidth="1"/>
    <col min="13062" max="13064" width="6.453125" style="3" customWidth="1"/>
    <col min="13065" max="13065" width="6.81640625" style="3" customWidth="1"/>
    <col min="13066" max="13072" width="6.453125" style="3" customWidth="1"/>
    <col min="13073" max="13073" width="7.453125" style="3" customWidth="1"/>
    <col min="13074" max="13306" width="11.453125" style="3"/>
    <col min="13307" max="13307" width="0.1796875" style="3" customWidth="1"/>
    <col min="13308" max="13308" width="2.54296875" style="3" customWidth="1"/>
    <col min="13309" max="13309" width="15.453125" style="3" customWidth="1"/>
    <col min="13310" max="13310" width="1.453125" style="3" customWidth="1"/>
    <col min="13311" max="13311" width="71.453125" style="3" customWidth="1"/>
    <col min="13312" max="13314" width="6.81640625" style="3" customWidth="1"/>
    <col min="13315" max="13316" width="6.453125" style="3" customWidth="1"/>
    <col min="13317" max="13317" width="6.81640625" style="3" customWidth="1"/>
    <col min="13318" max="13320" width="6.453125" style="3" customWidth="1"/>
    <col min="13321" max="13321" width="6.81640625" style="3" customWidth="1"/>
    <col min="13322" max="13328" width="6.453125" style="3" customWidth="1"/>
    <col min="13329" max="13329" width="7.453125" style="3" customWidth="1"/>
    <col min="13330" max="13562" width="11.453125" style="3"/>
    <col min="13563" max="13563" width="0.1796875" style="3" customWidth="1"/>
    <col min="13564" max="13564" width="2.54296875" style="3" customWidth="1"/>
    <col min="13565" max="13565" width="15.453125" style="3" customWidth="1"/>
    <col min="13566" max="13566" width="1.453125" style="3" customWidth="1"/>
    <col min="13567" max="13567" width="71.453125" style="3" customWidth="1"/>
    <col min="13568" max="13570" width="6.81640625" style="3" customWidth="1"/>
    <col min="13571" max="13572" width="6.453125" style="3" customWidth="1"/>
    <col min="13573" max="13573" width="6.81640625" style="3" customWidth="1"/>
    <col min="13574" max="13576" width="6.453125" style="3" customWidth="1"/>
    <col min="13577" max="13577" width="6.81640625" style="3" customWidth="1"/>
    <col min="13578" max="13584" width="6.453125" style="3" customWidth="1"/>
    <col min="13585" max="13585" width="7.453125" style="3" customWidth="1"/>
    <col min="13586" max="13818" width="11.453125" style="3"/>
    <col min="13819" max="13819" width="0.1796875" style="3" customWidth="1"/>
    <col min="13820" max="13820" width="2.54296875" style="3" customWidth="1"/>
    <col min="13821" max="13821" width="15.453125" style="3" customWidth="1"/>
    <col min="13822" max="13822" width="1.453125" style="3" customWidth="1"/>
    <col min="13823" max="13823" width="71.453125" style="3" customWidth="1"/>
    <col min="13824" max="13826" width="6.81640625" style="3" customWidth="1"/>
    <col min="13827" max="13828" width="6.453125" style="3" customWidth="1"/>
    <col min="13829" max="13829" width="6.81640625" style="3" customWidth="1"/>
    <col min="13830" max="13832" width="6.453125" style="3" customWidth="1"/>
    <col min="13833" max="13833" width="6.81640625" style="3" customWidth="1"/>
    <col min="13834" max="13840" width="6.453125" style="3" customWidth="1"/>
    <col min="13841" max="13841" width="7.453125" style="3" customWidth="1"/>
    <col min="13842" max="14074" width="11.453125" style="3"/>
    <col min="14075" max="14075" width="0.1796875" style="3" customWidth="1"/>
    <col min="14076" max="14076" width="2.54296875" style="3" customWidth="1"/>
    <col min="14077" max="14077" width="15.453125" style="3" customWidth="1"/>
    <col min="14078" max="14078" width="1.453125" style="3" customWidth="1"/>
    <col min="14079" max="14079" width="71.453125" style="3" customWidth="1"/>
    <col min="14080" max="14082" width="6.81640625" style="3" customWidth="1"/>
    <col min="14083" max="14084" width="6.453125" style="3" customWidth="1"/>
    <col min="14085" max="14085" width="6.81640625" style="3" customWidth="1"/>
    <col min="14086" max="14088" width="6.453125" style="3" customWidth="1"/>
    <col min="14089" max="14089" width="6.81640625" style="3" customWidth="1"/>
    <col min="14090" max="14096" width="6.453125" style="3" customWidth="1"/>
    <col min="14097" max="14097" width="7.453125" style="3" customWidth="1"/>
    <col min="14098" max="14330" width="11.453125" style="3"/>
    <col min="14331" max="14331" width="0.1796875" style="3" customWidth="1"/>
    <col min="14332" max="14332" width="2.54296875" style="3" customWidth="1"/>
    <col min="14333" max="14333" width="15.453125" style="3" customWidth="1"/>
    <col min="14334" max="14334" width="1.453125" style="3" customWidth="1"/>
    <col min="14335" max="14335" width="71.453125" style="3" customWidth="1"/>
    <col min="14336" max="14338" width="6.81640625" style="3" customWidth="1"/>
    <col min="14339" max="14340" width="6.453125" style="3" customWidth="1"/>
    <col min="14341" max="14341" width="6.81640625" style="3" customWidth="1"/>
    <col min="14342" max="14344" width="6.453125" style="3" customWidth="1"/>
    <col min="14345" max="14345" width="6.81640625" style="3" customWidth="1"/>
    <col min="14346" max="14352" width="6.453125" style="3" customWidth="1"/>
    <col min="14353" max="14353" width="7.453125" style="3" customWidth="1"/>
    <col min="14354" max="14586" width="11.453125" style="3"/>
    <col min="14587" max="14587" width="0.1796875" style="3" customWidth="1"/>
    <col min="14588" max="14588" width="2.54296875" style="3" customWidth="1"/>
    <col min="14589" max="14589" width="15.453125" style="3" customWidth="1"/>
    <col min="14590" max="14590" width="1.453125" style="3" customWidth="1"/>
    <col min="14591" max="14591" width="71.453125" style="3" customWidth="1"/>
    <col min="14592" max="14594" width="6.81640625" style="3" customWidth="1"/>
    <col min="14595" max="14596" width="6.453125" style="3" customWidth="1"/>
    <col min="14597" max="14597" width="6.81640625" style="3" customWidth="1"/>
    <col min="14598" max="14600" width="6.453125" style="3" customWidth="1"/>
    <col min="14601" max="14601" width="6.81640625" style="3" customWidth="1"/>
    <col min="14602" max="14608" width="6.453125" style="3" customWidth="1"/>
    <col min="14609" max="14609" width="7.453125" style="3" customWidth="1"/>
    <col min="14610" max="14842" width="11.453125" style="3"/>
    <col min="14843" max="14843" width="0.1796875" style="3" customWidth="1"/>
    <col min="14844" max="14844" width="2.54296875" style="3" customWidth="1"/>
    <col min="14845" max="14845" width="15.453125" style="3" customWidth="1"/>
    <col min="14846" max="14846" width="1.453125" style="3" customWidth="1"/>
    <col min="14847" max="14847" width="71.453125" style="3" customWidth="1"/>
    <col min="14848" max="14850" width="6.81640625" style="3" customWidth="1"/>
    <col min="14851" max="14852" width="6.453125" style="3" customWidth="1"/>
    <col min="14853" max="14853" width="6.81640625" style="3" customWidth="1"/>
    <col min="14854" max="14856" width="6.453125" style="3" customWidth="1"/>
    <col min="14857" max="14857" width="6.81640625" style="3" customWidth="1"/>
    <col min="14858" max="14864" width="6.453125" style="3" customWidth="1"/>
    <col min="14865" max="14865" width="7.453125" style="3" customWidth="1"/>
    <col min="14866" max="15098" width="11.453125" style="3"/>
    <col min="15099" max="15099" width="0.1796875" style="3" customWidth="1"/>
    <col min="15100" max="15100" width="2.54296875" style="3" customWidth="1"/>
    <col min="15101" max="15101" width="15.453125" style="3" customWidth="1"/>
    <col min="15102" max="15102" width="1.453125" style="3" customWidth="1"/>
    <col min="15103" max="15103" width="71.453125" style="3" customWidth="1"/>
    <col min="15104" max="15106" width="6.81640625" style="3" customWidth="1"/>
    <col min="15107" max="15108" width="6.453125" style="3" customWidth="1"/>
    <col min="15109" max="15109" width="6.81640625" style="3" customWidth="1"/>
    <col min="15110" max="15112" width="6.453125" style="3" customWidth="1"/>
    <col min="15113" max="15113" width="6.81640625" style="3" customWidth="1"/>
    <col min="15114" max="15120" width="6.453125" style="3" customWidth="1"/>
    <col min="15121" max="15121" width="7.453125" style="3" customWidth="1"/>
    <col min="15122" max="15354" width="11.453125" style="3"/>
    <col min="15355" max="15355" width="0.1796875" style="3" customWidth="1"/>
    <col min="15356" max="15356" width="2.54296875" style="3" customWidth="1"/>
    <col min="15357" max="15357" width="15.453125" style="3" customWidth="1"/>
    <col min="15358" max="15358" width="1.453125" style="3" customWidth="1"/>
    <col min="15359" max="15359" width="71.453125" style="3" customWidth="1"/>
    <col min="15360" max="15362" width="6.81640625" style="3" customWidth="1"/>
    <col min="15363" max="15364" width="6.453125" style="3" customWidth="1"/>
    <col min="15365" max="15365" width="6.81640625" style="3" customWidth="1"/>
    <col min="15366" max="15368" width="6.453125" style="3" customWidth="1"/>
    <col min="15369" max="15369" width="6.81640625" style="3" customWidth="1"/>
    <col min="15370" max="15376" width="6.453125" style="3" customWidth="1"/>
    <col min="15377" max="15377" width="7.453125" style="3" customWidth="1"/>
    <col min="15378" max="15610" width="11.453125" style="3"/>
    <col min="15611" max="15611" width="0.1796875" style="3" customWidth="1"/>
    <col min="15612" max="15612" width="2.54296875" style="3" customWidth="1"/>
    <col min="15613" max="15613" width="15.453125" style="3" customWidth="1"/>
    <col min="15614" max="15614" width="1.453125" style="3" customWidth="1"/>
    <col min="15615" max="15615" width="71.453125" style="3" customWidth="1"/>
    <col min="15616" max="15618" width="6.81640625" style="3" customWidth="1"/>
    <col min="15619" max="15620" width="6.453125" style="3" customWidth="1"/>
    <col min="15621" max="15621" width="6.81640625" style="3" customWidth="1"/>
    <col min="15622" max="15624" width="6.453125" style="3" customWidth="1"/>
    <col min="15625" max="15625" width="6.81640625" style="3" customWidth="1"/>
    <col min="15626" max="15632" width="6.453125" style="3" customWidth="1"/>
    <col min="15633" max="15633" width="7.453125" style="3" customWidth="1"/>
    <col min="15634" max="15866" width="11.453125" style="3"/>
    <col min="15867" max="15867" width="0.1796875" style="3" customWidth="1"/>
    <col min="15868" max="15868" width="2.54296875" style="3" customWidth="1"/>
    <col min="15869" max="15869" width="15.453125" style="3" customWidth="1"/>
    <col min="15870" max="15870" width="1.453125" style="3" customWidth="1"/>
    <col min="15871" max="15871" width="71.453125" style="3" customWidth="1"/>
    <col min="15872" max="15874" width="6.81640625" style="3" customWidth="1"/>
    <col min="15875" max="15876" width="6.453125" style="3" customWidth="1"/>
    <col min="15877" max="15877" width="6.81640625" style="3" customWidth="1"/>
    <col min="15878" max="15880" width="6.453125" style="3" customWidth="1"/>
    <col min="15881" max="15881" width="6.81640625" style="3" customWidth="1"/>
    <col min="15882" max="15888" width="6.453125" style="3" customWidth="1"/>
    <col min="15889" max="15889" width="7.453125" style="3" customWidth="1"/>
    <col min="15890" max="16122" width="11.453125" style="3"/>
    <col min="16123" max="16123" width="0.1796875" style="3" customWidth="1"/>
    <col min="16124" max="16124" width="2.54296875" style="3" customWidth="1"/>
    <col min="16125" max="16125" width="15.453125" style="3" customWidth="1"/>
    <col min="16126" max="16126" width="1.453125" style="3" customWidth="1"/>
    <col min="16127" max="16127" width="71.453125" style="3" customWidth="1"/>
    <col min="16128" max="16130" width="6.81640625" style="3" customWidth="1"/>
    <col min="16131" max="16132" width="6.453125" style="3" customWidth="1"/>
    <col min="16133" max="16133" width="6.81640625" style="3" customWidth="1"/>
    <col min="16134" max="16136" width="6.453125" style="3" customWidth="1"/>
    <col min="16137" max="16137" width="6.81640625" style="3" customWidth="1"/>
    <col min="16138" max="16144" width="6.453125" style="3" customWidth="1"/>
    <col min="16145" max="16145" width="7.453125" style="3" customWidth="1"/>
    <col min="16146" max="16384" width="11.453125" style="3"/>
  </cols>
  <sheetData>
    <row r="1" spans="3:15" ht="0.75" customHeight="1"/>
    <row r="2" spans="3:15" ht="21" customHeight="1">
      <c r="E2" s="24" t="s">
        <v>34</v>
      </c>
    </row>
    <row r="3" spans="3:15" ht="15" customHeight="1">
      <c r="E3" s="24" t="str">
        <f>Indice!E3</f>
        <v>Informe 2020</v>
      </c>
    </row>
    <row r="4" spans="3:15" ht="20.25" customHeight="1">
      <c r="C4" s="25" t="s">
        <v>42</v>
      </c>
    </row>
    <row r="5" spans="3:15" ht="12.75" customHeight="1"/>
    <row r="6" spans="3:15" ht="13.5" customHeight="1"/>
    <row r="7" spans="3:15" ht="12.75" customHeight="1">
      <c r="C7" s="195" t="s">
        <v>154</v>
      </c>
      <c r="E7" s="5"/>
    </row>
    <row r="8" spans="3:15" ht="12.75" customHeight="1">
      <c r="C8" s="195"/>
      <c r="E8" s="5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3:15" ht="12.75" customHeight="1">
      <c r="C9" s="195"/>
      <c r="E9" s="5"/>
    </row>
    <row r="10" spans="3:15" ht="12.75" customHeight="1">
      <c r="C10" s="195"/>
      <c r="E10" s="5"/>
    </row>
    <row r="11" spans="3:15" ht="12.75" customHeight="1">
      <c r="C11" s="27"/>
      <c r="E11" s="5"/>
    </row>
    <row r="12" spans="3:15" ht="12.75" customHeight="1">
      <c r="E12" s="5"/>
    </row>
    <row r="13" spans="3:15" ht="12.75" customHeight="1">
      <c r="E13" s="5"/>
    </row>
    <row r="14" spans="3:15" ht="12.75" customHeight="1">
      <c r="E14" s="5"/>
    </row>
    <row r="15" spans="3:15" ht="12.75" customHeight="1">
      <c r="E15" s="5"/>
    </row>
    <row r="16" spans="3:15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8"/>
    </row>
    <row r="28" spans="5:5" ht="12.75" customHeight="1">
      <c r="E28" s="8"/>
    </row>
    <row r="29" spans="5:5">
      <c r="E29" s="8"/>
    </row>
    <row r="30" spans="5:5">
      <c r="E30" s="8"/>
    </row>
    <row r="31" spans="5:5">
      <c r="E31" s="8"/>
    </row>
    <row r="32" spans="5:5">
      <c r="E32" s="8"/>
    </row>
    <row r="33" spans="5:10">
      <c r="E33" s="8"/>
    </row>
    <row r="34" spans="5:10">
      <c r="E34" s="8"/>
    </row>
    <row r="35" spans="5:10">
      <c r="E35" s="8"/>
    </row>
    <row r="36" spans="5:10">
      <c r="E36" s="8"/>
    </row>
    <row r="37" spans="5:10" ht="11.25" customHeight="1">
      <c r="E37" s="8"/>
    </row>
    <row r="38" spans="5:10" ht="11.25" customHeight="1">
      <c r="E38" s="8"/>
      <c r="I38" s="101"/>
      <c r="J38" s="102"/>
    </row>
    <row r="39" spans="5:10" ht="11.25" customHeight="1">
      <c r="E39" s="8"/>
      <c r="H39" s="47"/>
      <c r="I39" s="101"/>
      <c r="J39" s="102"/>
    </row>
    <row r="40" spans="5:10" ht="11.25" customHeight="1">
      <c r="E40" s="8"/>
      <c r="H40" s="47"/>
      <c r="I40" s="101"/>
      <c r="J40" s="102"/>
    </row>
    <row r="41" spans="5:10" ht="14.5">
      <c r="E41" s="8"/>
      <c r="H41" s="47"/>
      <c r="I41" s="103"/>
      <c r="J41" s="102"/>
    </row>
    <row r="42" spans="5:10">
      <c r="E42" s="8"/>
      <c r="H42" s="47"/>
    </row>
    <row r="43" spans="5:10" ht="11.25" customHeight="1">
      <c r="E43" s="8"/>
    </row>
    <row r="44" spans="5:10">
      <c r="E44" s="8"/>
    </row>
    <row r="45" spans="5:10">
      <c r="E45" s="134"/>
    </row>
    <row r="47" spans="5:10" ht="11.25" customHeight="1"/>
    <row r="48" spans="5:10" ht="11.25" customHeight="1"/>
    <row r="49" ht="11.25" customHeight="1"/>
    <row r="50" ht="11.25" customHeight="1"/>
  </sheetData>
  <mergeCells count="1">
    <mergeCell ref="C7:C10"/>
  </mergeCells>
  <hyperlinks>
    <hyperlink ref="C4" location="Indice!A1" display="Indice!A1" xr:uid="{00000000-0004-0000-02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autoPageBreaks="0"/>
  </sheetPr>
  <dimension ref="C1:E28"/>
  <sheetViews>
    <sheetView showGridLines="0" showRowColHeaders="0" showOutlineSymbols="0" zoomScaleNormal="100" workbookViewId="0">
      <selection activeCell="G9" sqref="G9"/>
    </sheetView>
  </sheetViews>
  <sheetFormatPr baseColWidth="10" defaultRowHeight="10"/>
  <cols>
    <col min="1" max="1" width="0.1796875" style="3" customWidth="1"/>
    <col min="2" max="2" width="2.54296875" style="3" customWidth="1"/>
    <col min="3" max="3" width="23.54296875" style="3" customWidth="1"/>
    <col min="4" max="4" width="1.453125" style="4" customWidth="1"/>
    <col min="5" max="5" width="105.54296875" style="3" customWidth="1"/>
    <col min="6" max="256" width="11.453125" style="3"/>
    <col min="257" max="257" width="0.1796875" style="3" customWidth="1"/>
    <col min="258" max="258" width="2.54296875" style="3" customWidth="1"/>
    <col min="259" max="259" width="15.453125" style="3" customWidth="1"/>
    <col min="260" max="260" width="1.453125" style="3" customWidth="1"/>
    <col min="261" max="261" width="71.453125" style="3" customWidth="1"/>
    <col min="262" max="264" width="6.81640625" style="3" customWidth="1"/>
    <col min="265" max="266" width="6.453125" style="3" customWidth="1"/>
    <col min="267" max="267" width="6.81640625" style="3" customWidth="1"/>
    <col min="268" max="270" width="6.453125" style="3" customWidth="1"/>
    <col min="271" max="271" width="6.81640625" style="3" customWidth="1"/>
    <col min="272" max="278" width="6.453125" style="3" customWidth="1"/>
    <col min="279" max="279" width="7.453125" style="3" customWidth="1"/>
    <col min="280" max="512" width="11.453125" style="3"/>
    <col min="513" max="513" width="0.1796875" style="3" customWidth="1"/>
    <col min="514" max="514" width="2.54296875" style="3" customWidth="1"/>
    <col min="515" max="515" width="15.453125" style="3" customWidth="1"/>
    <col min="516" max="516" width="1.453125" style="3" customWidth="1"/>
    <col min="517" max="517" width="71.453125" style="3" customWidth="1"/>
    <col min="518" max="520" width="6.81640625" style="3" customWidth="1"/>
    <col min="521" max="522" width="6.453125" style="3" customWidth="1"/>
    <col min="523" max="523" width="6.81640625" style="3" customWidth="1"/>
    <col min="524" max="526" width="6.453125" style="3" customWidth="1"/>
    <col min="527" max="527" width="6.81640625" style="3" customWidth="1"/>
    <col min="528" max="534" width="6.453125" style="3" customWidth="1"/>
    <col min="535" max="535" width="7.453125" style="3" customWidth="1"/>
    <col min="536" max="768" width="11.453125" style="3"/>
    <col min="769" max="769" width="0.1796875" style="3" customWidth="1"/>
    <col min="770" max="770" width="2.54296875" style="3" customWidth="1"/>
    <col min="771" max="771" width="15.453125" style="3" customWidth="1"/>
    <col min="772" max="772" width="1.453125" style="3" customWidth="1"/>
    <col min="773" max="773" width="71.453125" style="3" customWidth="1"/>
    <col min="774" max="776" width="6.81640625" style="3" customWidth="1"/>
    <col min="777" max="778" width="6.453125" style="3" customWidth="1"/>
    <col min="779" max="779" width="6.81640625" style="3" customWidth="1"/>
    <col min="780" max="782" width="6.453125" style="3" customWidth="1"/>
    <col min="783" max="783" width="6.81640625" style="3" customWidth="1"/>
    <col min="784" max="790" width="6.453125" style="3" customWidth="1"/>
    <col min="791" max="791" width="7.453125" style="3" customWidth="1"/>
    <col min="792" max="1024" width="11.453125" style="3"/>
    <col min="1025" max="1025" width="0.1796875" style="3" customWidth="1"/>
    <col min="1026" max="1026" width="2.54296875" style="3" customWidth="1"/>
    <col min="1027" max="1027" width="15.453125" style="3" customWidth="1"/>
    <col min="1028" max="1028" width="1.453125" style="3" customWidth="1"/>
    <col min="1029" max="1029" width="71.453125" style="3" customWidth="1"/>
    <col min="1030" max="1032" width="6.81640625" style="3" customWidth="1"/>
    <col min="1033" max="1034" width="6.453125" style="3" customWidth="1"/>
    <col min="1035" max="1035" width="6.81640625" style="3" customWidth="1"/>
    <col min="1036" max="1038" width="6.453125" style="3" customWidth="1"/>
    <col min="1039" max="1039" width="6.81640625" style="3" customWidth="1"/>
    <col min="1040" max="1046" width="6.453125" style="3" customWidth="1"/>
    <col min="1047" max="1047" width="7.453125" style="3" customWidth="1"/>
    <col min="1048" max="1280" width="11.453125" style="3"/>
    <col min="1281" max="1281" width="0.1796875" style="3" customWidth="1"/>
    <col min="1282" max="1282" width="2.54296875" style="3" customWidth="1"/>
    <col min="1283" max="1283" width="15.453125" style="3" customWidth="1"/>
    <col min="1284" max="1284" width="1.453125" style="3" customWidth="1"/>
    <col min="1285" max="1285" width="71.453125" style="3" customWidth="1"/>
    <col min="1286" max="1288" width="6.81640625" style="3" customWidth="1"/>
    <col min="1289" max="1290" width="6.453125" style="3" customWidth="1"/>
    <col min="1291" max="1291" width="6.81640625" style="3" customWidth="1"/>
    <col min="1292" max="1294" width="6.453125" style="3" customWidth="1"/>
    <col min="1295" max="1295" width="6.81640625" style="3" customWidth="1"/>
    <col min="1296" max="1302" width="6.453125" style="3" customWidth="1"/>
    <col min="1303" max="1303" width="7.453125" style="3" customWidth="1"/>
    <col min="1304" max="1536" width="11.453125" style="3"/>
    <col min="1537" max="1537" width="0.1796875" style="3" customWidth="1"/>
    <col min="1538" max="1538" width="2.54296875" style="3" customWidth="1"/>
    <col min="1539" max="1539" width="15.453125" style="3" customWidth="1"/>
    <col min="1540" max="1540" width="1.453125" style="3" customWidth="1"/>
    <col min="1541" max="1541" width="71.453125" style="3" customWidth="1"/>
    <col min="1542" max="1544" width="6.81640625" style="3" customWidth="1"/>
    <col min="1545" max="1546" width="6.453125" style="3" customWidth="1"/>
    <col min="1547" max="1547" width="6.81640625" style="3" customWidth="1"/>
    <col min="1548" max="1550" width="6.453125" style="3" customWidth="1"/>
    <col min="1551" max="1551" width="6.81640625" style="3" customWidth="1"/>
    <col min="1552" max="1558" width="6.453125" style="3" customWidth="1"/>
    <col min="1559" max="1559" width="7.453125" style="3" customWidth="1"/>
    <col min="1560" max="1792" width="11.453125" style="3"/>
    <col min="1793" max="1793" width="0.1796875" style="3" customWidth="1"/>
    <col min="1794" max="1794" width="2.54296875" style="3" customWidth="1"/>
    <col min="1795" max="1795" width="15.453125" style="3" customWidth="1"/>
    <col min="1796" max="1796" width="1.453125" style="3" customWidth="1"/>
    <col min="1797" max="1797" width="71.453125" style="3" customWidth="1"/>
    <col min="1798" max="1800" width="6.81640625" style="3" customWidth="1"/>
    <col min="1801" max="1802" width="6.453125" style="3" customWidth="1"/>
    <col min="1803" max="1803" width="6.81640625" style="3" customWidth="1"/>
    <col min="1804" max="1806" width="6.453125" style="3" customWidth="1"/>
    <col min="1807" max="1807" width="6.81640625" style="3" customWidth="1"/>
    <col min="1808" max="1814" width="6.453125" style="3" customWidth="1"/>
    <col min="1815" max="1815" width="7.453125" style="3" customWidth="1"/>
    <col min="1816" max="2048" width="11.453125" style="3"/>
    <col min="2049" max="2049" width="0.1796875" style="3" customWidth="1"/>
    <col min="2050" max="2050" width="2.54296875" style="3" customWidth="1"/>
    <col min="2051" max="2051" width="15.453125" style="3" customWidth="1"/>
    <col min="2052" max="2052" width="1.453125" style="3" customWidth="1"/>
    <col min="2053" max="2053" width="71.453125" style="3" customWidth="1"/>
    <col min="2054" max="2056" width="6.81640625" style="3" customWidth="1"/>
    <col min="2057" max="2058" width="6.453125" style="3" customWidth="1"/>
    <col min="2059" max="2059" width="6.81640625" style="3" customWidth="1"/>
    <col min="2060" max="2062" width="6.453125" style="3" customWidth="1"/>
    <col min="2063" max="2063" width="6.81640625" style="3" customWidth="1"/>
    <col min="2064" max="2070" width="6.453125" style="3" customWidth="1"/>
    <col min="2071" max="2071" width="7.453125" style="3" customWidth="1"/>
    <col min="2072" max="2304" width="11.453125" style="3"/>
    <col min="2305" max="2305" width="0.1796875" style="3" customWidth="1"/>
    <col min="2306" max="2306" width="2.54296875" style="3" customWidth="1"/>
    <col min="2307" max="2307" width="15.453125" style="3" customWidth="1"/>
    <col min="2308" max="2308" width="1.453125" style="3" customWidth="1"/>
    <col min="2309" max="2309" width="71.453125" style="3" customWidth="1"/>
    <col min="2310" max="2312" width="6.81640625" style="3" customWidth="1"/>
    <col min="2313" max="2314" width="6.453125" style="3" customWidth="1"/>
    <col min="2315" max="2315" width="6.81640625" style="3" customWidth="1"/>
    <col min="2316" max="2318" width="6.453125" style="3" customWidth="1"/>
    <col min="2319" max="2319" width="6.81640625" style="3" customWidth="1"/>
    <col min="2320" max="2326" width="6.453125" style="3" customWidth="1"/>
    <col min="2327" max="2327" width="7.453125" style="3" customWidth="1"/>
    <col min="2328" max="2560" width="11.453125" style="3"/>
    <col min="2561" max="2561" width="0.1796875" style="3" customWidth="1"/>
    <col min="2562" max="2562" width="2.54296875" style="3" customWidth="1"/>
    <col min="2563" max="2563" width="15.453125" style="3" customWidth="1"/>
    <col min="2564" max="2564" width="1.453125" style="3" customWidth="1"/>
    <col min="2565" max="2565" width="71.453125" style="3" customWidth="1"/>
    <col min="2566" max="2568" width="6.81640625" style="3" customWidth="1"/>
    <col min="2569" max="2570" width="6.453125" style="3" customWidth="1"/>
    <col min="2571" max="2571" width="6.81640625" style="3" customWidth="1"/>
    <col min="2572" max="2574" width="6.453125" style="3" customWidth="1"/>
    <col min="2575" max="2575" width="6.81640625" style="3" customWidth="1"/>
    <col min="2576" max="2582" width="6.453125" style="3" customWidth="1"/>
    <col min="2583" max="2583" width="7.453125" style="3" customWidth="1"/>
    <col min="2584" max="2816" width="11.453125" style="3"/>
    <col min="2817" max="2817" width="0.1796875" style="3" customWidth="1"/>
    <col min="2818" max="2818" width="2.54296875" style="3" customWidth="1"/>
    <col min="2819" max="2819" width="15.453125" style="3" customWidth="1"/>
    <col min="2820" max="2820" width="1.453125" style="3" customWidth="1"/>
    <col min="2821" max="2821" width="71.453125" style="3" customWidth="1"/>
    <col min="2822" max="2824" width="6.81640625" style="3" customWidth="1"/>
    <col min="2825" max="2826" width="6.453125" style="3" customWidth="1"/>
    <col min="2827" max="2827" width="6.81640625" style="3" customWidth="1"/>
    <col min="2828" max="2830" width="6.453125" style="3" customWidth="1"/>
    <col min="2831" max="2831" width="6.81640625" style="3" customWidth="1"/>
    <col min="2832" max="2838" width="6.453125" style="3" customWidth="1"/>
    <col min="2839" max="2839" width="7.453125" style="3" customWidth="1"/>
    <col min="2840" max="3072" width="11.453125" style="3"/>
    <col min="3073" max="3073" width="0.1796875" style="3" customWidth="1"/>
    <col min="3074" max="3074" width="2.54296875" style="3" customWidth="1"/>
    <col min="3075" max="3075" width="15.453125" style="3" customWidth="1"/>
    <col min="3076" max="3076" width="1.453125" style="3" customWidth="1"/>
    <col min="3077" max="3077" width="71.453125" style="3" customWidth="1"/>
    <col min="3078" max="3080" width="6.81640625" style="3" customWidth="1"/>
    <col min="3081" max="3082" width="6.453125" style="3" customWidth="1"/>
    <col min="3083" max="3083" width="6.81640625" style="3" customWidth="1"/>
    <col min="3084" max="3086" width="6.453125" style="3" customWidth="1"/>
    <col min="3087" max="3087" width="6.81640625" style="3" customWidth="1"/>
    <col min="3088" max="3094" width="6.453125" style="3" customWidth="1"/>
    <col min="3095" max="3095" width="7.453125" style="3" customWidth="1"/>
    <col min="3096" max="3328" width="11.453125" style="3"/>
    <col min="3329" max="3329" width="0.1796875" style="3" customWidth="1"/>
    <col min="3330" max="3330" width="2.54296875" style="3" customWidth="1"/>
    <col min="3331" max="3331" width="15.453125" style="3" customWidth="1"/>
    <col min="3332" max="3332" width="1.453125" style="3" customWidth="1"/>
    <col min="3333" max="3333" width="71.453125" style="3" customWidth="1"/>
    <col min="3334" max="3336" width="6.81640625" style="3" customWidth="1"/>
    <col min="3337" max="3338" width="6.453125" style="3" customWidth="1"/>
    <col min="3339" max="3339" width="6.81640625" style="3" customWidth="1"/>
    <col min="3340" max="3342" width="6.453125" style="3" customWidth="1"/>
    <col min="3343" max="3343" width="6.81640625" style="3" customWidth="1"/>
    <col min="3344" max="3350" width="6.453125" style="3" customWidth="1"/>
    <col min="3351" max="3351" width="7.453125" style="3" customWidth="1"/>
    <col min="3352" max="3584" width="11.453125" style="3"/>
    <col min="3585" max="3585" width="0.1796875" style="3" customWidth="1"/>
    <col min="3586" max="3586" width="2.54296875" style="3" customWidth="1"/>
    <col min="3587" max="3587" width="15.453125" style="3" customWidth="1"/>
    <col min="3588" max="3588" width="1.453125" style="3" customWidth="1"/>
    <col min="3589" max="3589" width="71.453125" style="3" customWidth="1"/>
    <col min="3590" max="3592" width="6.81640625" style="3" customWidth="1"/>
    <col min="3593" max="3594" width="6.453125" style="3" customWidth="1"/>
    <col min="3595" max="3595" width="6.81640625" style="3" customWidth="1"/>
    <col min="3596" max="3598" width="6.453125" style="3" customWidth="1"/>
    <col min="3599" max="3599" width="6.81640625" style="3" customWidth="1"/>
    <col min="3600" max="3606" width="6.453125" style="3" customWidth="1"/>
    <col min="3607" max="3607" width="7.453125" style="3" customWidth="1"/>
    <col min="3608" max="3840" width="11.453125" style="3"/>
    <col min="3841" max="3841" width="0.1796875" style="3" customWidth="1"/>
    <col min="3842" max="3842" width="2.54296875" style="3" customWidth="1"/>
    <col min="3843" max="3843" width="15.453125" style="3" customWidth="1"/>
    <col min="3844" max="3844" width="1.453125" style="3" customWidth="1"/>
    <col min="3845" max="3845" width="71.453125" style="3" customWidth="1"/>
    <col min="3846" max="3848" width="6.81640625" style="3" customWidth="1"/>
    <col min="3849" max="3850" width="6.453125" style="3" customWidth="1"/>
    <col min="3851" max="3851" width="6.81640625" style="3" customWidth="1"/>
    <col min="3852" max="3854" width="6.453125" style="3" customWidth="1"/>
    <col min="3855" max="3855" width="6.81640625" style="3" customWidth="1"/>
    <col min="3856" max="3862" width="6.453125" style="3" customWidth="1"/>
    <col min="3863" max="3863" width="7.453125" style="3" customWidth="1"/>
    <col min="3864" max="4096" width="11.453125" style="3"/>
    <col min="4097" max="4097" width="0.1796875" style="3" customWidth="1"/>
    <col min="4098" max="4098" width="2.54296875" style="3" customWidth="1"/>
    <col min="4099" max="4099" width="15.453125" style="3" customWidth="1"/>
    <col min="4100" max="4100" width="1.453125" style="3" customWidth="1"/>
    <col min="4101" max="4101" width="71.453125" style="3" customWidth="1"/>
    <col min="4102" max="4104" width="6.81640625" style="3" customWidth="1"/>
    <col min="4105" max="4106" width="6.453125" style="3" customWidth="1"/>
    <col min="4107" max="4107" width="6.81640625" style="3" customWidth="1"/>
    <col min="4108" max="4110" width="6.453125" style="3" customWidth="1"/>
    <col min="4111" max="4111" width="6.81640625" style="3" customWidth="1"/>
    <col min="4112" max="4118" width="6.453125" style="3" customWidth="1"/>
    <col min="4119" max="4119" width="7.453125" style="3" customWidth="1"/>
    <col min="4120" max="4352" width="11.453125" style="3"/>
    <col min="4353" max="4353" width="0.1796875" style="3" customWidth="1"/>
    <col min="4354" max="4354" width="2.54296875" style="3" customWidth="1"/>
    <col min="4355" max="4355" width="15.453125" style="3" customWidth="1"/>
    <col min="4356" max="4356" width="1.453125" style="3" customWidth="1"/>
    <col min="4357" max="4357" width="71.453125" style="3" customWidth="1"/>
    <col min="4358" max="4360" width="6.81640625" style="3" customWidth="1"/>
    <col min="4361" max="4362" width="6.453125" style="3" customWidth="1"/>
    <col min="4363" max="4363" width="6.81640625" style="3" customWidth="1"/>
    <col min="4364" max="4366" width="6.453125" style="3" customWidth="1"/>
    <col min="4367" max="4367" width="6.81640625" style="3" customWidth="1"/>
    <col min="4368" max="4374" width="6.453125" style="3" customWidth="1"/>
    <col min="4375" max="4375" width="7.453125" style="3" customWidth="1"/>
    <col min="4376" max="4608" width="11.453125" style="3"/>
    <col min="4609" max="4609" width="0.1796875" style="3" customWidth="1"/>
    <col min="4610" max="4610" width="2.54296875" style="3" customWidth="1"/>
    <col min="4611" max="4611" width="15.453125" style="3" customWidth="1"/>
    <col min="4612" max="4612" width="1.453125" style="3" customWidth="1"/>
    <col min="4613" max="4613" width="71.453125" style="3" customWidth="1"/>
    <col min="4614" max="4616" width="6.81640625" style="3" customWidth="1"/>
    <col min="4617" max="4618" width="6.453125" style="3" customWidth="1"/>
    <col min="4619" max="4619" width="6.81640625" style="3" customWidth="1"/>
    <col min="4620" max="4622" width="6.453125" style="3" customWidth="1"/>
    <col min="4623" max="4623" width="6.81640625" style="3" customWidth="1"/>
    <col min="4624" max="4630" width="6.453125" style="3" customWidth="1"/>
    <col min="4631" max="4631" width="7.453125" style="3" customWidth="1"/>
    <col min="4632" max="4864" width="11.453125" style="3"/>
    <col min="4865" max="4865" width="0.1796875" style="3" customWidth="1"/>
    <col min="4866" max="4866" width="2.54296875" style="3" customWidth="1"/>
    <col min="4867" max="4867" width="15.453125" style="3" customWidth="1"/>
    <col min="4868" max="4868" width="1.453125" style="3" customWidth="1"/>
    <col min="4869" max="4869" width="71.453125" style="3" customWidth="1"/>
    <col min="4870" max="4872" width="6.81640625" style="3" customWidth="1"/>
    <col min="4873" max="4874" width="6.453125" style="3" customWidth="1"/>
    <col min="4875" max="4875" width="6.81640625" style="3" customWidth="1"/>
    <col min="4876" max="4878" width="6.453125" style="3" customWidth="1"/>
    <col min="4879" max="4879" width="6.81640625" style="3" customWidth="1"/>
    <col min="4880" max="4886" width="6.453125" style="3" customWidth="1"/>
    <col min="4887" max="4887" width="7.453125" style="3" customWidth="1"/>
    <col min="4888" max="5120" width="11.453125" style="3"/>
    <col min="5121" max="5121" width="0.1796875" style="3" customWidth="1"/>
    <col min="5122" max="5122" width="2.54296875" style="3" customWidth="1"/>
    <col min="5123" max="5123" width="15.453125" style="3" customWidth="1"/>
    <col min="5124" max="5124" width="1.453125" style="3" customWidth="1"/>
    <col min="5125" max="5125" width="71.453125" style="3" customWidth="1"/>
    <col min="5126" max="5128" width="6.81640625" style="3" customWidth="1"/>
    <col min="5129" max="5130" width="6.453125" style="3" customWidth="1"/>
    <col min="5131" max="5131" width="6.81640625" style="3" customWidth="1"/>
    <col min="5132" max="5134" width="6.453125" style="3" customWidth="1"/>
    <col min="5135" max="5135" width="6.81640625" style="3" customWidth="1"/>
    <col min="5136" max="5142" width="6.453125" style="3" customWidth="1"/>
    <col min="5143" max="5143" width="7.453125" style="3" customWidth="1"/>
    <col min="5144" max="5376" width="11.453125" style="3"/>
    <col min="5377" max="5377" width="0.1796875" style="3" customWidth="1"/>
    <col min="5378" max="5378" width="2.54296875" style="3" customWidth="1"/>
    <col min="5379" max="5379" width="15.453125" style="3" customWidth="1"/>
    <col min="5380" max="5380" width="1.453125" style="3" customWidth="1"/>
    <col min="5381" max="5381" width="71.453125" style="3" customWidth="1"/>
    <col min="5382" max="5384" width="6.81640625" style="3" customWidth="1"/>
    <col min="5385" max="5386" width="6.453125" style="3" customWidth="1"/>
    <col min="5387" max="5387" width="6.81640625" style="3" customWidth="1"/>
    <col min="5388" max="5390" width="6.453125" style="3" customWidth="1"/>
    <col min="5391" max="5391" width="6.81640625" style="3" customWidth="1"/>
    <col min="5392" max="5398" width="6.453125" style="3" customWidth="1"/>
    <col min="5399" max="5399" width="7.453125" style="3" customWidth="1"/>
    <col min="5400" max="5632" width="11.453125" style="3"/>
    <col min="5633" max="5633" width="0.1796875" style="3" customWidth="1"/>
    <col min="5634" max="5634" width="2.54296875" style="3" customWidth="1"/>
    <col min="5635" max="5635" width="15.453125" style="3" customWidth="1"/>
    <col min="5636" max="5636" width="1.453125" style="3" customWidth="1"/>
    <col min="5637" max="5637" width="71.453125" style="3" customWidth="1"/>
    <col min="5638" max="5640" width="6.81640625" style="3" customWidth="1"/>
    <col min="5641" max="5642" width="6.453125" style="3" customWidth="1"/>
    <col min="5643" max="5643" width="6.81640625" style="3" customWidth="1"/>
    <col min="5644" max="5646" width="6.453125" style="3" customWidth="1"/>
    <col min="5647" max="5647" width="6.81640625" style="3" customWidth="1"/>
    <col min="5648" max="5654" width="6.453125" style="3" customWidth="1"/>
    <col min="5655" max="5655" width="7.453125" style="3" customWidth="1"/>
    <col min="5656" max="5888" width="11.453125" style="3"/>
    <col min="5889" max="5889" width="0.1796875" style="3" customWidth="1"/>
    <col min="5890" max="5890" width="2.54296875" style="3" customWidth="1"/>
    <col min="5891" max="5891" width="15.453125" style="3" customWidth="1"/>
    <col min="5892" max="5892" width="1.453125" style="3" customWidth="1"/>
    <col min="5893" max="5893" width="71.453125" style="3" customWidth="1"/>
    <col min="5894" max="5896" width="6.81640625" style="3" customWidth="1"/>
    <col min="5897" max="5898" width="6.453125" style="3" customWidth="1"/>
    <col min="5899" max="5899" width="6.81640625" style="3" customWidth="1"/>
    <col min="5900" max="5902" width="6.453125" style="3" customWidth="1"/>
    <col min="5903" max="5903" width="6.81640625" style="3" customWidth="1"/>
    <col min="5904" max="5910" width="6.453125" style="3" customWidth="1"/>
    <col min="5911" max="5911" width="7.453125" style="3" customWidth="1"/>
    <col min="5912" max="6144" width="11.453125" style="3"/>
    <col min="6145" max="6145" width="0.1796875" style="3" customWidth="1"/>
    <col min="6146" max="6146" width="2.54296875" style="3" customWidth="1"/>
    <col min="6147" max="6147" width="15.453125" style="3" customWidth="1"/>
    <col min="6148" max="6148" width="1.453125" style="3" customWidth="1"/>
    <col min="6149" max="6149" width="71.453125" style="3" customWidth="1"/>
    <col min="6150" max="6152" width="6.81640625" style="3" customWidth="1"/>
    <col min="6153" max="6154" width="6.453125" style="3" customWidth="1"/>
    <col min="6155" max="6155" width="6.81640625" style="3" customWidth="1"/>
    <col min="6156" max="6158" width="6.453125" style="3" customWidth="1"/>
    <col min="6159" max="6159" width="6.81640625" style="3" customWidth="1"/>
    <col min="6160" max="6166" width="6.453125" style="3" customWidth="1"/>
    <col min="6167" max="6167" width="7.453125" style="3" customWidth="1"/>
    <col min="6168" max="6400" width="11.453125" style="3"/>
    <col min="6401" max="6401" width="0.1796875" style="3" customWidth="1"/>
    <col min="6402" max="6402" width="2.54296875" style="3" customWidth="1"/>
    <col min="6403" max="6403" width="15.453125" style="3" customWidth="1"/>
    <col min="6404" max="6404" width="1.453125" style="3" customWidth="1"/>
    <col min="6405" max="6405" width="71.453125" style="3" customWidth="1"/>
    <col min="6406" max="6408" width="6.81640625" style="3" customWidth="1"/>
    <col min="6409" max="6410" width="6.453125" style="3" customWidth="1"/>
    <col min="6411" max="6411" width="6.81640625" style="3" customWidth="1"/>
    <col min="6412" max="6414" width="6.453125" style="3" customWidth="1"/>
    <col min="6415" max="6415" width="6.81640625" style="3" customWidth="1"/>
    <col min="6416" max="6422" width="6.453125" style="3" customWidth="1"/>
    <col min="6423" max="6423" width="7.453125" style="3" customWidth="1"/>
    <col min="6424" max="6656" width="11.453125" style="3"/>
    <col min="6657" max="6657" width="0.1796875" style="3" customWidth="1"/>
    <col min="6658" max="6658" width="2.54296875" style="3" customWidth="1"/>
    <col min="6659" max="6659" width="15.453125" style="3" customWidth="1"/>
    <col min="6660" max="6660" width="1.453125" style="3" customWidth="1"/>
    <col min="6661" max="6661" width="71.453125" style="3" customWidth="1"/>
    <col min="6662" max="6664" width="6.81640625" style="3" customWidth="1"/>
    <col min="6665" max="6666" width="6.453125" style="3" customWidth="1"/>
    <col min="6667" max="6667" width="6.81640625" style="3" customWidth="1"/>
    <col min="6668" max="6670" width="6.453125" style="3" customWidth="1"/>
    <col min="6671" max="6671" width="6.81640625" style="3" customWidth="1"/>
    <col min="6672" max="6678" width="6.453125" style="3" customWidth="1"/>
    <col min="6679" max="6679" width="7.453125" style="3" customWidth="1"/>
    <col min="6680" max="6912" width="11.453125" style="3"/>
    <col min="6913" max="6913" width="0.1796875" style="3" customWidth="1"/>
    <col min="6914" max="6914" width="2.54296875" style="3" customWidth="1"/>
    <col min="6915" max="6915" width="15.453125" style="3" customWidth="1"/>
    <col min="6916" max="6916" width="1.453125" style="3" customWidth="1"/>
    <col min="6917" max="6917" width="71.453125" style="3" customWidth="1"/>
    <col min="6918" max="6920" width="6.81640625" style="3" customWidth="1"/>
    <col min="6921" max="6922" width="6.453125" style="3" customWidth="1"/>
    <col min="6923" max="6923" width="6.81640625" style="3" customWidth="1"/>
    <col min="6924" max="6926" width="6.453125" style="3" customWidth="1"/>
    <col min="6927" max="6927" width="6.81640625" style="3" customWidth="1"/>
    <col min="6928" max="6934" width="6.453125" style="3" customWidth="1"/>
    <col min="6935" max="6935" width="7.453125" style="3" customWidth="1"/>
    <col min="6936" max="7168" width="11.453125" style="3"/>
    <col min="7169" max="7169" width="0.1796875" style="3" customWidth="1"/>
    <col min="7170" max="7170" width="2.54296875" style="3" customWidth="1"/>
    <col min="7171" max="7171" width="15.453125" style="3" customWidth="1"/>
    <col min="7172" max="7172" width="1.453125" style="3" customWidth="1"/>
    <col min="7173" max="7173" width="71.453125" style="3" customWidth="1"/>
    <col min="7174" max="7176" width="6.81640625" style="3" customWidth="1"/>
    <col min="7177" max="7178" width="6.453125" style="3" customWidth="1"/>
    <col min="7179" max="7179" width="6.81640625" style="3" customWidth="1"/>
    <col min="7180" max="7182" width="6.453125" style="3" customWidth="1"/>
    <col min="7183" max="7183" width="6.81640625" style="3" customWidth="1"/>
    <col min="7184" max="7190" width="6.453125" style="3" customWidth="1"/>
    <col min="7191" max="7191" width="7.453125" style="3" customWidth="1"/>
    <col min="7192" max="7424" width="11.453125" style="3"/>
    <col min="7425" max="7425" width="0.1796875" style="3" customWidth="1"/>
    <col min="7426" max="7426" width="2.54296875" style="3" customWidth="1"/>
    <col min="7427" max="7427" width="15.453125" style="3" customWidth="1"/>
    <col min="7428" max="7428" width="1.453125" style="3" customWidth="1"/>
    <col min="7429" max="7429" width="71.453125" style="3" customWidth="1"/>
    <col min="7430" max="7432" width="6.81640625" style="3" customWidth="1"/>
    <col min="7433" max="7434" width="6.453125" style="3" customWidth="1"/>
    <col min="7435" max="7435" width="6.81640625" style="3" customWidth="1"/>
    <col min="7436" max="7438" width="6.453125" style="3" customWidth="1"/>
    <col min="7439" max="7439" width="6.81640625" style="3" customWidth="1"/>
    <col min="7440" max="7446" width="6.453125" style="3" customWidth="1"/>
    <col min="7447" max="7447" width="7.453125" style="3" customWidth="1"/>
    <col min="7448" max="7680" width="11.453125" style="3"/>
    <col min="7681" max="7681" width="0.1796875" style="3" customWidth="1"/>
    <col min="7682" max="7682" width="2.54296875" style="3" customWidth="1"/>
    <col min="7683" max="7683" width="15.453125" style="3" customWidth="1"/>
    <col min="7684" max="7684" width="1.453125" style="3" customWidth="1"/>
    <col min="7685" max="7685" width="71.453125" style="3" customWidth="1"/>
    <col min="7686" max="7688" width="6.81640625" style="3" customWidth="1"/>
    <col min="7689" max="7690" width="6.453125" style="3" customWidth="1"/>
    <col min="7691" max="7691" width="6.81640625" style="3" customWidth="1"/>
    <col min="7692" max="7694" width="6.453125" style="3" customWidth="1"/>
    <col min="7695" max="7695" width="6.81640625" style="3" customWidth="1"/>
    <col min="7696" max="7702" width="6.453125" style="3" customWidth="1"/>
    <col min="7703" max="7703" width="7.453125" style="3" customWidth="1"/>
    <col min="7704" max="7936" width="11.453125" style="3"/>
    <col min="7937" max="7937" width="0.1796875" style="3" customWidth="1"/>
    <col min="7938" max="7938" width="2.54296875" style="3" customWidth="1"/>
    <col min="7939" max="7939" width="15.453125" style="3" customWidth="1"/>
    <col min="7940" max="7940" width="1.453125" style="3" customWidth="1"/>
    <col min="7941" max="7941" width="71.453125" style="3" customWidth="1"/>
    <col min="7942" max="7944" width="6.81640625" style="3" customWidth="1"/>
    <col min="7945" max="7946" width="6.453125" style="3" customWidth="1"/>
    <col min="7947" max="7947" width="6.81640625" style="3" customWidth="1"/>
    <col min="7948" max="7950" width="6.453125" style="3" customWidth="1"/>
    <col min="7951" max="7951" width="6.81640625" style="3" customWidth="1"/>
    <col min="7952" max="7958" width="6.453125" style="3" customWidth="1"/>
    <col min="7959" max="7959" width="7.453125" style="3" customWidth="1"/>
    <col min="7960" max="8192" width="11.453125" style="3"/>
    <col min="8193" max="8193" width="0.1796875" style="3" customWidth="1"/>
    <col min="8194" max="8194" width="2.54296875" style="3" customWidth="1"/>
    <col min="8195" max="8195" width="15.453125" style="3" customWidth="1"/>
    <col min="8196" max="8196" width="1.453125" style="3" customWidth="1"/>
    <col min="8197" max="8197" width="71.453125" style="3" customWidth="1"/>
    <col min="8198" max="8200" width="6.81640625" style="3" customWidth="1"/>
    <col min="8201" max="8202" width="6.453125" style="3" customWidth="1"/>
    <col min="8203" max="8203" width="6.81640625" style="3" customWidth="1"/>
    <col min="8204" max="8206" width="6.453125" style="3" customWidth="1"/>
    <col min="8207" max="8207" width="6.81640625" style="3" customWidth="1"/>
    <col min="8208" max="8214" width="6.453125" style="3" customWidth="1"/>
    <col min="8215" max="8215" width="7.453125" style="3" customWidth="1"/>
    <col min="8216" max="8448" width="11.453125" style="3"/>
    <col min="8449" max="8449" width="0.1796875" style="3" customWidth="1"/>
    <col min="8450" max="8450" width="2.54296875" style="3" customWidth="1"/>
    <col min="8451" max="8451" width="15.453125" style="3" customWidth="1"/>
    <col min="8452" max="8452" width="1.453125" style="3" customWidth="1"/>
    <col min="8453" max="8453" width="71.453125" style="3" customWidth="1"/>
    <col min="8454" max="8456" width="6.81640625" style="3" customWidth="1"/>
    <col min="8457" max="8458" width="6.453125" style="3" customWidth="1"/>
    <col min="8459" max="8459" width="6.81640625" style="3" customWidth="1"/>
    <col min="8460" max="8462" width="6.453125" style="3" customWidth="1"/>
    <col min="8463" max="8463" width="6.81640625" style="3" customWidth="1"/>
    <col min="8464" max="8470" width="6.453125" style="3" customWidth="1"/>
    <col min="8471" max="8471" width="7.453125" style="3" customWidth="1"/>
    <col min="8472" max="8704" width="11.453125" style="3"/>
    <col min="8705" max="8705" width="0.1796875" style="3" customWidth="1"/>
    <col min="8706" max="8706" width="2.54296875" style="3" customWidth="1"/>
    <col min="8707" max="8707" width="15.453125" style="3" customWidth="1"/>
    <col min="8708" max="8708" width="1.453125" style="3" customWidth="1"/>
    <col min="8709" max="8709" width="71.453125" style="3" customWidth="1"/>
    <col min="8710" max="8712" width="6.81640625" style="3" customWidth="1"/>
    <col min="8713" max="8714" width="6.453125" style="3" customWidth="1"/>
    <col min="8715" max="8715" width="6.81640625" style="3" customWidth="1"/>
    <col min="8716" max="8718" width="6.453125" style="3" customWidth="1"/>
    <col min="8719" max="8719" width="6.81640625" style="3" customWidth="1"/>
    <col min="8720" max="8726" width="6.453125" style="3" customWidth="1"/>
    <col min="8727" max="8727" width="7.453125" style="3" customWidth="1"/>
    <col min="8728" max="8960" width="11.453125" style="3"/>
    <col min="8961" max="8961" width="0.1796875" style="3" customWidth="1"/>
    <col min="8962" max="8962" width="2.54296875" style="3" customWidth="1"/>
    <col min="8963" max="8963" width="15.453125" style="3" customWidth="1"/>
    <col min="8964" max="8964" width="1.453125" style="3" customWidth="1"/>
    <col min="8965" max="8965" width="71.453125" style="3" customWidth="1"/>
    <col min="8966" max="8968" width="6.81640625" style="3" customWidth="1"/>
    <col min="8969" max="8970" width="6.453125" style="3" customWidth="1"/>
    <col min="8971" max="8971" width="6.81640625" style="3" customWidth="1"/>
    <col min="8972" max="8974" width="6.453125" style="3" customWidth="1"/>
    <col min="8975" max="8975" width="6.81640625" style="3" customWidth="1"/>
    <col min="8976" max="8982" width="6.453125" style="3" customWidth="1"/>
    <col min="8983" max="8983" width="7.453125" style="3" customWidth="1"/>
    <col min="8984" max="9216" width="11.453125" style="3"/>
    <col min="9217" max="9217" width="0.1796875" style="3" customWidth="1"/>
    <col min="9218" max="9218" width="2.54296875" style="3" customWidth="1"/>
    <col min="9219" max="9219" width="15.453125" style="3" customWidth="1"/>
    <col min="9220" max="9220" width="1.453125" style="3" customWidth="1"/>
    <col min="9221" max="9221" width="71.453125" style="3" customWidth="1"/>
    <col min="9222" max="9224" width="6.81640625" style="3" customWidth="1"/>
    <col min="9225" max="9226" width="6.453125" style="3" customWidth="1"/>
    <col min="9227" max="9227" width="6.81640625" style="3" customWidth="1"/>
    <col min="9228" max="9230" width="6.453125" style="3" customWidth="1"/>
    <col min="9231" max="9231" width="6.81640625" style="3" customWidth="1"/>
    <col min="9232" max="9238" width="6.453125" style="3" customWidth="1"/>
    <col min="9239" max="9239" width="7.453125" style="3" customWidth="1"/>
    <col min="9240" max="9472" width="11.453125" style="3"/>
    <col min="9473" max="9473" width="0.1796875" style="3" customWidth="1"/>
    <col min="9474" max="9474" width="2.54296875" style="3" customWidth="1"/>
    <col min="9475" max="9475" width="15.453125" style="3" customWidth="1"/>
    <col min="9476" max="9476" width="1.453125" style="3" customWidth="1"/>
    <col min="9477" max="9477" width="71.453125" style="3" customWidth="1"/>
    <col min="9478" max="9480" width="6.81640625" style="3" customWidth="1"/>
    <col min="9481" max="9482" width="6.453125" style="3" customWidth="1"/>
    <col min="9483" max="9483" width="6.81640625" style="3" customWidth="1"/>
    <col min="9484" max="9486" width="6.453125" style="3" customWidth="1"/>
    <col min="9487" max="9487" width="6.81640625" style="3" customWidth="1"/>
    <col min="9488" max="9494" width="6.453125" style="3" customWidth="1"/>
    <col min="9495" max="9495" width="7.453125" style="3" customWidth="1"/>
    <col min="9496" max="9728" width="11.453125" style="3"/>
    <col min="9729" max="9729" width="0.1796875" style="3" customWidth="1"/>
    <col min="9730" max="9730" width="2.54296875" style="3" customWidth="1"/>
    <col min="9731" max="9731" width="15.453125" style="3" customWidth="1"/>
    <col min="9732" max="9732" width="1.453125" style="3" customWidth="1"/>
    <col min="9733" max="9733" width="71.453125" style="3" customWidth="1"/>
    <col min="9734" max="9736" width="6.81640625" style="3" customWidth="1"/>
    <col min="9737" max="9738" width="6.453125" style="3" customWidth="1"/>
    <col min="9739" max="9739" width="6.81640625" style="3" customWidth="1"/>
    <col min="9740" max="9742" width="6.453125" style="3" customWidth="1"/>
    <col min="9743" max="9743" width="6.81640625" style="3" customWidth="1"/>
    <col min="9744" max="9750" width="6.453125" style="3" customWidth="1"/>
    <col min="9751" max="9751" width="7.453125" style="3" customWidth="1"/>
    <col min="9752" max="9984" width="11.453125" style="3"/>
    <col min="9985" max="9985" width="0.1796875" style="3" customWidth="1"/>
    <col min="9986" max="9986" width="2.54296875" style="3" customWidth="1"/>
    <col min="9987" max="9987" width="15.453125" style="3" customWidth="1"/>
    <col min="9988" max="9988" width="1.453125" style="3" customWidth="1"/>
    <col min="9989" max="9989" width="71.453125" style="3" customWidth="1"/>
    <col min="9990" max="9992" width="6.81640625" style="3" customWidth="1"/>
    <col min="9993" max="9994" width="6.453125" style="3" customWidth="1"/>
    <col min="9995" max="9995" width="6.81640625" style="3" customWidth="1"/>
    <col min="9996" max="9998" width="6.453125" style="3" customWidth="1"/>
    <col min="9999" max="9999" width="6.81640625" style="3" customWidth="1"/>
    <col min="10000" max="10006" width="6.453125" style="3" customWidth="1"/>
    <col min="10007" max="10007" width="7.453125" style="3" customWidth="1"/>
    <col min="10008" max="10240" width="11.453125" style="3"/>
    <col min="10241" max="10241" width="0.1796875" style="3" customWidth="1"/>
    <col min="10242" max="10242" width="2.54296875" style="3" customWidth="1"/>
    <col min="10243" max="10243" width="15.453125" style="3" customWidth="1"/>
    <col min="10244" max="10244" width="1.453125" style="3" customWidth="1"/>
    <col min="10245" max="10245" width="71.453125" style="3" customWidth="1"/>
    <col min="10246" max="10248" width="6.81640625" style="3" customWidth="1"/>
    <col min="10249" max="10250" width="6.453125" style="3" customWidth="1"/>
    <col min="10251" max="10251" width="6.81640625" style="3" customWidth="1"/>
    <col min="10252" max="10254" width="6.453125" style="3" customWidth="1"/>
    <col min="10255" max="10255" width="6.81640625" style="3" customWidth="1"/>
    <col min="10256" max="10262" width="6.453125" style="3" customWidth="1"/>
    <col min="10263" max="10263" width="7.453125" style="3" customWidth="1"/>
    <col min="10264" max="10496" width="11.453125" style="3"/>
    <col min="10497" max="10497" width="0.1796875" style="3" customWidth="1"/>
    <col min="10498" max="10498" width="2.54296875" style="3" customWidth="1"/>
    <col min="10499" max="10499" width="15.453125" style="3" customWidth="1"/>
    <col min="10500" max="10500" width="1.453125" style="3" customWidth="1"/>
    <col min="10501" max="10501" width="71.453125" style="3" customWidth="1"/>
    <col min="10502" max="10504" width="6.81640625" style="3" customWidth="1"/>
    <col min="10505" max="10506" width="6.453125" style="3" customWidth="1"/>
    <col min="10507" max="10507" width="6.81640625" style="3" customWidth="1"/>
    <col min="10508" max="10510" width="6.453125" style="3" customWidth="1"/>
    <col min="10511" max="10511" width="6.81640625" style="3" customWidth="1"/>
    <col min="10512" max="10518" width="6.453125" style="3" customWidth="1"/>
    <col min="10519" max="10519" width="7.453125" style="3" customWidth="1"/>
    <col min="10520" max="10752" width="11.453125" style="3"/>
    <col min="10753" max="10753" width="0.1796875" style="3" customWidth="1"/>
    <col min="10754" max="10754" width="2.54296875" style="3" customWidth="1"/>
    <col min="10755" max="10755" width="15.453125" style="3" customWidth="1"/>
    <col min="10756" max="10756" width="1.453125" style="3" customWidth="1"/>
    <col min="10757" max="10757" width="71.453125" style="3" customWidth="1"/>
    <col min="10758" max="10760" width="6.81640625" style="3" customWidth="1"/>
    <col min="10761" max="10762" width="6.453125" style="3" customWidth="1"/>
    <col min="10763" max="10763" width="6.81640625" style="3" customWidth="1"/>
    <col min="10764" max="10766" width="6.453125" style="3" customWidth="1"/>
    <col min="10767" max="10767" width="6.81640625" style="3" customWidth="1"/>
    <col min="10768" max="10774" width="6.453125" style="3" customWidth="1"/>
    <col min="10775" max="10775" width="7.453125" style="3" customWidth="1"/>
    <col min="10776" max="11008" width="11.453125" style="3"/>
    <col min="11009" max="11009" width="0.1796875" style="3" customWidth="1"/>
    <col min="11010" max="11010" width="2.54296875" style="3" customWidth="1"/>
    <col min="11011" max="11011" width="15.453125" style="3" customWidth="1"/>
    <col min="11012" max="11012" width="1.453125" style="3" customWidth="1"/>
    <col min="11013" max="11013" width="71.453125" style="3" customWidth="1"/>
    <col min="11014" max="11016" width="6.81640625" style="3" customWidth="1"/>
    <col min="11017" max="11018" width="6.453125" style="3" customWidth="1"/>
    <col min="11019" max="11019" width="6.81640625" style="3" customWidth="1"/>
    <col min="11020" max="11022" width="6.453125" style="3" customWidth="1"/>
    <col min="11023" max="11023" width="6.81640625" style="3" customWidth="1"/>
    <col min="11024" max="11030" width="6.453125" style="3" customWidth="1"/>
    <col min="11031" max="11031" width="7.453125" style="3" customWidth="1"/>
    <col min="11032" max="11264" width="11.453125" style="3"/>
    <col min="11265" max="11265" width="0.1796875" style="3" customWidth="1"/>
    <col min="11266" max="11266" width="2.54296875" style="3" customWidth="1"/>
    <col min="11267" max="11267" width="15.453125" style="3" customWidth="1"/>
    <col min="11268" max="11268" width="1.453125" style="3" customWidth="1"/>
    <col min="11269" max="11269" width="71.453125" style="3" customWidth="1"/>
    <col min="11270" max="11272" width="6.81640625" style="3" customWidth="1"/>
    <col min="11273" max="11274" width="6.453125" style="3" customWidth="1"/>
    <col min="11275" max="11275" width="6.81640625" style="3" customWidth="1"/>
    <col min="11276" max="11278" width="6.453125" style="3" customWidth="1"/>
    <col min="11279" max="11279" width="6.81640625" style="3" customWidth="1"/>
    <col min="11280" max="11286" width="6.453125" style="3" customWidth="1"/>
    <col min="11287" max="11287" width="7.453125" style="3" customWidth="1"/>
    <col min="11288" max="11520" width="11.453125" style="3"/>
    <col min="11521" max="11521" width="0.1796875" style="3" customWidth="1"/>
    <col min="11522" max="11522" width="2.54296875" style="3" customWidth="1"/>
    <col min="11523" max="11523" width="15.453125" style="3" customWidth="1"/>
    <col min="11524" max="11524" width="1.453125" style="3" customWidth="1"/>
    <col min="11525" max="11525" width="71.453125" style="3" customWidth="1"/>
    <col min="11526" max="11528" width="6.81640625" style="3" customWidth="1"/>
    <col min="11529" max="11530" width="6.453125" style="3" customWidth="1"/>
    <col min="11531" max="11531" width="6.81640625" style="3" customWidth="1"/>
    <col min="11532" max="11534" width="6.453125" style="3" customWidth="1"/>
    <col min="11535" max="11535" width="6.81640625" style="3" customWidth="1"/>
    <col min="11536" max="11542" width="6.453125" style="3" customWidth="1"/>
    <col min="11543" max="11543" width="7.453125" style="3" customWidth="1"/>
    <col min="11544" max="11776" width="11.453125" style="3"/>
    <col min="11777" max="11777" width="0.1796875" style="3" customWidth="1"/>
    <col min="11778" max="11778" width="2.54296875" style="3" customWidth="1"/>
    <col min="11779" max="11779" width="15.453125" style="3" customWidth="1"/>
    <col min="11780" max="11780" width="1.453125" style="3" customWidth="1"/>
    <col min="11781" max="11781" width="71.453125" style="3" customWidth="1"/>
    <col min="11782" max="11784" width="6.81640625" style="3" customWidth="1"/>
    <col min="11785" max="11786" width="6.453125" style="3" customWidth="1"/>
    <col min="11787" max="11787" width="6.81640625" style="3" customWidth="1"/>
    <col min="11788" max="11790" width="6.453125" style="3" customWidth="1"/>
    <col min="11791" max="11791" width="6.81640625" style="3" customWidth="1"/>
    <col min="11792" max="11798" width="6.453125" style="3" customWidth="1"/>
    <col min="11799" max="11799" width="7.453125" style="3" customWidth="1"/>
    <col min="11800" max="12032" width="11.453125" style="3"/>
    <col min="12033" max="12033" width="0.1796875" style="3" customWidth="1"/>
    <col min="12034" max="12034" width="2.54296875" style="3" customWidth="1"/>
    <col min="12035" max="12035" width="15.453125" style="3" customWidth="1"/>
    <col min="12036" max="12036" width="1.453125" style="3" customWidth="1"/>
    <col min="12037" max="12037" width="71.453125" style="3" customWidth="1"/>
    <col min="12038" max="12040" width="6.81640625" style="3" customWidth="1"/>
    <col min="12041" max="12042" width="6.453125" style="3" customWidth="1"/>
    <col min="12043" max="12043" width="6.81640625" style="3" customWidth="1"/>
    <col min="12044" max="12046" width="6.453125" style="3" customWidth="1"/>
    <col min="12047" max="12047" width="6.81640625" style="3" customWidth="1"/>
    <col min="12048" max="12054" width="6.453125" style="3" customWidth="1"/>
    <col min="12055" max="12055" width="7.453125" style="3" customWidth="1"/>
    <col min="12056" max="12288" width="11.453125" style="3"/>
    <col min="12289" max="12289" width="0.1796875" style="3" customWidth="1"/>
    <col min="12290" max="12290" width="2.54296875" style="3" customWidth="1"/>
    <col min="12291" max="12291" width="15.453125" style="3" customWidth="1"/>
    <col min="12292" max="12292" width="1.453125" style="3" customWidth="1"/>
    <col min="12293" max="12293" width="71.453125" style="3" customWidth="1"/>
    <col min="12294" max="12296" width="6.81640625" style="3" customWidth="1"/>
    <col min="12297" max="12298" width="6.453125" style="3" customWidth="1"/>
    <col min="12299" max="12299" width="6.81640625" style="3" customWidth="1"/>
    <col min="12300" max="12302" width="6.453125" style="3" customWidth="1"/>
    <col min="12303" max="12303" width="6.81640625" style="3" customWidth="1"/>
    <col min="12304" max="12310" width="6.453125" style="3" customWidth="1"/>
    <col min="12311" max="12311" width="7.453125" style="3" customWidth="1"/>
    <col min="12312" max="12544" width="11.453125" style="3"/>
    <col min="12545" max="12545" width="0.1796875" style="3" customWidth="1"/>
    <col min="12546" max="12546" width="2.54296875" style="3" customWidth="1"/>
    <col min="12547" max="12547" width="15.453125" style="3" customWidth="1"/>
    <col min="12548" max="12548" width="1.453125" style="3" customWidth="1"/>
    <col min="12549" max="12549" width="71.453125" style="3" customWidth="1"/>
    <col min="12550" max="12552" width="6.81640625" style="3" customWidth="1"/>
    <col min="12553" max="12554" width="6.453125" style="3" customWidth="1"/>
    <col min="12555" max="12555" width="6.81640625" style="3" customWidth="1"/>
    <col min="12556" max="12558" width="6.453125" style="3" customWidth="1"/>
    <col min="12559" max="12559" width="6.81640625" style="3" customWidth="1"/>
    <col min="12560" max="12566" width="6.453125" style="3" customWidth="1"/>
    <col min="12567" max="12567" width="7.453125" style="3" customWidth="1"/>
    <col min="12568" max="12800" width="11.453125" style="3"/>
    <col min="12801" max="12801" width="0.1796875" style="3" customWidth="1"/>
    <col min="12802" max="12802" width="2.54296875" style="3" customWidth="1"/>
    <col min="12803" max="12803" width="15.453125" style="3" customWidth="1"/>
    <col min="12804" max="12804" width="1.453125" style="3" customWidth="1"/>
    <col min="12805" max="12805" width="71.453125" style="3" customWidth="1"/>
    <col min="12806" max="12808" width="6.81640625" style="3" customWidth="1"/>
    <col min="12809" max="12810" width="6.453125" style="3" customWidth="1"/>
    <col min="12811" max="12811" width="6.81640625" style="3" customWidth="1"/>
    <col min="12812" max="12814" width="6.453125" style="3" customWidth="1"/>
    <col min="12815" max="12815" width="6.81640625" style="3" customWidth="1"/>
    <col min="12816" max="12822" width="6.453125" style="3" customWidth="1"/>
    <col min="12823" max="12823" width="7.453125" style="3" customWidth="1"/>
    <col min="12824" max="13056" width="11.453125" style="3"/>
    <col min="13057" max="13057" width="0.1796875" style="3" customWidth="1"/>
    <col min="13058" max="13058" width="2.54296875" style="3" customWidth="1"/>
    <col min="13059" max="13059" width="15.453125" style="3" customWidth="1"/>
    <col min="13060" max="13060" width="1.453125" style="3" customWidth="1"/>
    <col min="13061" max="13061" width="71.453125" style="3" customWidth="1"/>
    <col min="13062" max="13064" width="6.81640625" style="3" customWidth="1"/>
    <col min="13065" max="13066" width="6.453125" style="3" customWidth="1"/>
    <col min="13067" max="13067" width="6.81640625" style="3" customWidth="1"/>
    <col min="13068" max="13070" width="6.453125" style="3" customWidth="1"/>
    <col min="13071" max="13071" width="6.81640625" style="3" customWidth="1"/>
    <col min="13072" max="13078" width="6.453125" style="3" customWidth="1"/>
    <col min="13079" max="13079" width="7.453125" style="3" customWidth="1"/>
    <col min="13080" max="13312" width="11.453125" style="3"/>
    <col min="13313" max="13313" width="0.1796875" style="3" customWidth="1"/>
    <col min="13314" max="13314" width="2.54296875" style="3" customWidth="1"/>
    <col min="13315" max="13315" width="15.453125" style="3" customWidth="1"/>
    <col min="13316" max="13316" width="1.453125" style="3" customWidth="1"/>
    <col min="13317" max="13317" width="71.453125" style="3" customWidth="1"/>
    <col min="13318" max="13320" width="6.81640625" style="3" customWidth="1"/>
    <col min="13321" max="13322" width="6.453125" style="3" customWidth="1"/>
    <col min="13323" max="13323" width="6.81640625" style="3" customWidth="1"/>
    <col min="13324" max="13326" width="6.453125" style="3" customWidth="1"/>
    <col min="13327" max="13327" width="6.81640625" style="3" customWidth="1"/>
    <col min="13328" max="13334" width="6.453125" style="3" customWidth="1"/>
    <col min="13335" max="13335" width="7.453125" style="3" customWidth="1"/>
    <col min="13336" max="13568" width="11.453125" style="3"/>
    <col min="13569" max="13569" width="0.1796875" style="3" customWidth="1"/>
    <col min="13570" max="13570" width="2.54296875" style="3" customWidth="1"/>
    <col min="13571" max="13571" width="15.453125" style="3" customWidth="1"/>
    <col min="13572" max="13572" width="1.453125" style="3" customWidth="1"/>
    <col min="13573" max="13573" width="71.453125" style="3" customWidth="1"/>
    <col min="13574" max="13576" width="6.81640625" style="3" customWidth="1"/>
    <col min="13577" max="13578" width="6.453125" style="3" customWidth="1"/>
    <col min="13579" max="13579" width="6.81640625" style="3" customWidth="1"/>
    <col min="13580" max="13582" width="6.453125" style="3" customWidth="1"/>
    <col min="13583" max="13583" width="6.81640625" style="3" customWidth="1"/>
    <col min="13584" max="13590" width="6.453125" style="3" customWidth="1"/>
    <col min="13591" max="13591" width="7.453125" style="3" customWidth="1"/>
    <col min="13592" max="13824" width="11.453125" style="3"/>
    <col min="13825" max="13825" width="0.1796875" style="3" customWidth="1"/>
    <col min="13826" max="13826" width="2.54296875" style="3" customWidth="1"/>
    <col min="13827" max="13827" width="15.453125" style="3" customWidth="1"/>
    <col min="13828" max="13828" width="1.453125" style="3" customWidth="1"/>
    <col min="13829" max="13829" width="71.453125" style="3" customWidth="1"/>
    <col min="13830" max="13832" width="6.81640625" style="3" customWidth="1"/>
    <col min="13833" max="13834" width="6.453125" style="3" customWidth="1"/>
    <col min="13835" max="13835" width="6.81640625" style="3" customWidth="1"/>
    <col min="13836" max="13838" width="6.453125" style="3" customWidth="1"/>
    <col min="13839" max="13839" width="6.81640625" style="3" customWidth="1"/>
    <col min="13840" max="13846" width="6.453125" style="3" customWidth="1"/>
    <col min="13847" max="13847" width="7.453125" style="3" customWidth="1"/>
    <col min="13848" max="14080" width="11.453125" style="3"/>
    <col min="14081" max="14081" width="0.1796875" style="3" customWidth="1"/>
    <col min="14082" max="14082" width="2.54296875" style="3" customWidth="1"/>
    <col min="14083" max="14083" width="15.453125" style="3" customWidth="1"/>
    <col min="14084" max="14084" width="1.453125" style="3" customWidth="1"/>
    <col min="14085" max="14085" width="71.453125" style="3" customWidth="1"/>
    <col min="14086" max="14088" width="6.81640625" style="3" customWidth="1"/>
    <col min="14089" max="14090" width="6.453125" style="3" customWidth="1"/>
    <col min="14091" max="14091" width="6.81640625" style="3" customWidth="1"/>
    <col min="14092" max="14094" width="6.453125" style="3" customWidth="1"/>
    <col min="14095" max="14095" width="6.81640625" style="3" customWidth="1"/>
    <col min="14096" max="14102" width="6.453125" style="3" customWidth="1"/>
    <col min="14103" max="14103" width="7.453125" style="3" customWidth="1"/>
    <col min="14104" max="14336" width="11.453125" style="3"/>
    <col min="14337" max="14337" width="0.1796875" style="3" customWidth="1"/>
    <col min="14338" max="14338" width="2.54296875" style="3" customWidth="1"/>
    <col min="14339" max="14339" width="15.453125" style="3" customWidth="1"/>
    <col min="14340" max="14340" width="1.453125" style="3" customWidth="1"/>
    <col min="14341" max="14341" width="71.453125" style="3" customWidth="1"/>
    <col min="14342" max="14344" width="6.81640625" style="3" customWidth="1"/>
    <col min="14345" max="14346" width="6.453125" style="3" customWidth="1"/>
    <col min="14347" max="14347" width="6.81640625" style="3" customWidth="1"/>
    <col min="14348" max="14350" width="6.453125" style="3" customWidth="1"/>
    <col min="14351" max="14351" width="6.81640625" style="3" customWidth="1"/>
    <col min="14352" max="14358" width="6.453125" style="3" customWidth="1"/>
    <col min="14359" max="14359" width="7.453125" style="3" customWidth="1"/>
    <col min="14360" max="14592" width="11.453125" style="3"/>
    <col min="14593" max="14593" width="0.1796875" style="3" customWidth="1"/>
    <col min="14594" max="14594" width="2.54296875" style="3" customWidth="1"/>
    <col min="14595" max="14595" width="15.453125" style="3" customWidth="1"/>
    <col min="14596" max="14596" width="1.453125" style="3" customWidth="1"/>
    <col min="14597" max="14597" width="71.453125" style="3" customWidth="1"/>
    <col min="14598" max="14600" width="6.81640625" style="3" customWidth="1"/>
    <col min="14601" max="14602" width="6.453125" style="3" customWidth="1"/>
    <col min="14603" max="14603" width="6.81640625" style="3" customWidth="1"/>
    <col min="14604" max="14606" width="6.453125" style="3" customWidth="1"/>
    <col min="14607" max="14607" width="6.81640625" style="3" customWidth="1"/>
    <col min="14608" max="14614" width="6.453125" style="3" customWidth="1"/>
    <col min="14615" max="14615" width="7.453125" style="3" customWidth="1"/>
    <col min="14616" max="14848" width="11.453125" style="3"/>
    <col min="14849" max="14849" width="0.1796875" style="3" customWidth="1"/>
    <col min="14850" max="14850" width="2.54296875" style="3" customWidth="1"/>
    <col min="14851" max="14851" width="15.453125" style="3" customWidth="1"/>
    <col min="14852" max="14852" width="1.453125" style="3" customWidth="1"/>
    <col min="14853" max="14853" width="71.453125" style="3" customWidth="1"/>
    <col min="14854" max="14856" width="6.81640625" style="3" customWidth="1"/>
    <col min="14857" max="14858" width="6.453125" style="3" customWidth="1"/>
    <col min="14859" max="14859" width="6.81640625" style="3" customWidth="1"/>
    <col min="14860" max="14862" width="6.453125" style="3" customWidth="1"/>
    <col min="14863" max="14863" width="6.81640625" style="3" customWidth="1"/>
    <col min="14864" max="14870" width="6.453125" style="3" customWidth="1"/>
    <col min="14871" max="14871" width="7.453125" style="3" customWidth="1"/>
    <col min="14872" max="15104" width="11.453125" style="3"/>
    <col min="15105" max="15105" width="0.1796875" style="3" customWidth="1"/>
    <col min="15106" max="15106" width="2.54296875" style="3" customWidth="1"/>
    <col min="15107" max="15107" width="15.453125" style="3" customWidth="1"/>
    <col min="15108" max="15108" width="1.453125" style="3" customWidth="1"/>
    <col min="15109" max="15109" width="71.453125" style="3" customWidth="1"/>
    <col min="15110" max="15112" width="6.81640625" style="3" customWidth="1"/>
    <col min="15113" max="15114" width="6.453125" style="3" customWidth="1"/>
    <col min="15115" max="15115" width="6.81640625" style="3" customWidth="1"/>
    <col min="15116" max="15118" width="6.453125" style="3" customWidth="1"/>
    <col min="15119" max="15119" width="6.81640625" style="3" customWidth="1"/>
    <col min="15120" max="15126" width="6.453125" style="3" customWidth="1"/>
    <col min="15127" max="15127" width="7.453125" style="3" customWidth="1"/>
    <col min="15128" max="15360" width="11.453125" style="3"/>
    <col min="15361" max="15361" width="0.1796875" style="3" customWidth="1"/>
    <col min="15362" max="15362" width="2.54296875" style="3" customWidth="1"/>
    <col min="15363" max="15363" width="15.453125" style="3" customWidth="1"/>
    <col min="15364" max="15364" width="1.453125" style="3" customWidth="1"/>
    <col min="15365" max="15365" width="71.453125" style="3" customWidth="1"/>
    <col min="15366" max="15368" width="6.81640625" style="3" customWidth="1"/>
    <col min="15369" max="15370" width="6.453125" style="3" customWidth="1"/>
    <col min="15371" max="15371" width="6.81640625" style="3" customWidth="1"/>
    <col min="15372" max="15374" width="6.453125" style="3" customWidth="1"/>
    <col min="15375" max="15375" width="6.81640625" style="3" customWidth="1"/>
    <col min="15376" max="15382" width="6.453125" style="3" customWidth="1"/>
    <col min="15383" max="15383" width="7.453125" style="3" customWidth="1"/>
    <col min="15384" max="15616" width="11.453125" style="3"/>
    <col min="15617" max="15617" width="0.1796875" style="3" customWidth="1"/>
    <col min="15618" max="15618" width="2.54296875" style="3" customWidth="1"/>
    <col min="15619" max="15619" width="15.453125" style="3" customWidth="1"/>
    <col min="15620" max="15620" width="1.453125" style="3" customWidth="1"/>
    <col min="15621" max="15621" width="71.453125" style="3" customWidth="1"/>
    <col min="15622" max="15624" width="6.81640625" style="3" customWidth="1"/>
    <col min="15625" max="15626" width="6.453125" style="3" customWidth="1"/>
    <col min="15627" max="15627" width="6.81640625" style="3" customWidth="1"/>
    <col min="15628" max="15630" width="6.453125" style="3" customWidth="1"/>
    <col min="15631" max="15631" width="6.81640625" style="3" customWidth="1"/>
    <col min="15632" max="15638" width="6.453125" style="3" customWidth="1"/>
    <col min="15639" max="15639" width="7.453125" style="3" customWidth="1"/>
    <col min="15640" max="15872" width="11.453125" style="3"/>
    <col min="15873" max="15873" width="0.1796875" style="3" customWidth="1"/>
    <col min="15874" max="15874" width="2.54296875" style="3" customWidth="1"/>
    <col min="15875" max="15875" width="15.453125" style="3" customWidth="1"/>
    <col min="15876" max="15876" width="1.453125" style="3" customWidth="1"/>
    <col min="15877" max="15877" width="71.453125" style="3" customWidth="1"/>
    <col min="15878" max="15880" width="6.81640625" style="3" customWidth="1"/>
    <col min="15881" max="15882" width="6.453125" style="3" customWidth="1"/>
    <col min="15883" max="15883" width="6.81640625" style="3" customWidth="1"/>
    <col min="15884" max="15886" width="6.453125" style="3" customWidth="1"/>
    <col min="15887" max="15887" width="6.81640625" style="3" customWidth="1"/>
    <col min="15888" max="15894" width="6.453125" style="3" customWidth="1"/>
    <col min="15895" max="15895" width="7.453125" style="3" customWidth="1"/>
    <col min="15896" max="16128" width="11.453125" style="3"/>
    <col min="16129" max="16129" width="0.1796875" style="3" customWidth="1"/>
    <col min="16130" max="16130" width="2.54296875" style="3" customWidth="1"/>
    <col min="16131" max="16131" width="15.453125" style="3" customWidth="1"/>
    <col min="16132" max="16132" width="1.453125" style="3" customWidth="1"/>
    <col min="16133" max="16133" width="71.453125" style="3" customWidth="1"/>
    <col min="16134" max="16136" width="6.81640625" style="3" customWidth="1"/>
    <col min="16137" max="16138" width="6.453125" style="3" customWidth="1"/>
    <col min="16139" max="16139" width="6.81640625" style="3" customWidth="1"/>
    <col min="16140" max="16142" width="6.453125" style="3" customWidth="1"/>
    <col min="16143" max="16143" width="6.81640625" style="3" customWidth="1"/>
    <col min="16144" max="16150" width="6.453125" style="3" customWidth="1"/>
    <col min="16151" max="16151" width="7.453125" style="3" customWidth="1"/>
    <col min="16152" max="16384" width="11.453125" style="3"/>
  </cols>
  <sheetData>
    <row r="1" spans="3:5" ht="0.75" customHeight="1"/>
    <row r="2" spans="3:5" ht="21" customHeight="1">
      <c r="E2" s="24" t="s">
        <v>34</v>
      </c>
    </row>
    <row r="3" spans="3:5" ht="15" customHeight="1">
      <c r="E3" s="24" t="str">
        <f>Indice!E3</f>
        <v>Informe 2020</v>
      </c>
    </row>
    <row r="4" spans="3:5" ht="20.25" customHeight="1">
      <c r="C4" s="25" t="s">
        <v>42</v>
      </c>
    </row>
    <row r="5" spans="3:5" ht="12.75" customHeight="1"/>
    <row r="6" spans="3:5" ht="13.5" customHeight="1"/>
    <row r="7" spans="3:5" ht="12.75" customHeight="1">
      <c r="C7" s="194" t="s">
        <v>145</v>
      </c>
      <c r="E7" s="5"/>
    </row>
    <row r="8" spans="3:5" ht="12.75" customHeight="1">
      <c r="C8" s="194"/>
      <c r="E8" s="5"/>
    </row>
    <row r="9" spans="3:5" ht="12.75" customHeight="1">
      <c r="C9" s="194"/>
      <c r="E9" s="5"/>
    </row>
    <row r="10" spans="3:5" ht="12.75" customHeight="1">
      <c r="C10" s="194"/>
      <c r="E10" s="5"/>
    </row>
    <row r="11" spans="3:5" ht="12.75" customHeight="1">
      <c r="C11" s="26" t="s">
        <v>33</v>
      </c>
      <c r="E11" s="5"/>
    </row>
    <row r="12" spans="3:5" ht="12.75" customHeight="1">
      <c r="E12" s="5"/>
    </row>
    <row r="13" spans="3:5" ht="12.75" customHeight="1">
      <c r="E13" s="5"/>
    </row>
    <row r="14" spans="3:5" ht="12.75" customHeight="1">
      <c r="E14" s="5"/>
    </row>
    <row r="15" spans="3:5" ht="12.75" customHeight="1">
      <c r="E15" s="5"/>
    </row>
    <row r="16" spans="3:5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34"/>
    </row>
    <row r="26" spans="5:5" ht="12.75" customHeight="1">
      <c r="E26" s="134"/>
    </row>
    <row r="27" spans="5:5" ht="12.75" customHeight="1">
      <c r="E27" s="9"/>
    </row>
    <row r="28" spans="5:5" ht="12.75" customHeight="1">
      <c r="E28" s="9"/>
    </row>
  </sheetData>
  <mergeCells count="1">
    <mergeCell ref="C7:C10"/>
  </mergeCells>
  <hyperlinks>
    <hyperlink ref="C4" location="Indice!A1" display="Indice!A1" xr:uid="{00000000-0004-0000-03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pageSetUpPr fitToPage="1"/>
  </sheetPr>
  <dimension ref="C1:U41"/>
  <sheetViews>
    <sheetView showGridLines="0" showRowColHeaders="0" zoomScaleNormal="100" zoomScaleSheetLayoutView="100" workbookViewId="0">
      <selection activeCell="C11" sqref="C11"/>
    </sheetView>
  </sheetViews>
  <sheetFormatPr baseColWidth="10" defaultRowHeight="10"/>
  <cols>
    <col min="1" max="1" width="0.1796875" style="3" customWidth="1"/>
    <col min="2" max="2" width="2.54296875" style="3" customWidth="1"/>
    <col min="3" max="3" width="23.54296875" style="3" customWidth="1"/>
    <col min="4" max="4" width="1.453125" style="4" customWidth="1"/>
    <col min="5" max="5" width="105.54296875" style="3" customWidth="1"/>
    <col min="6" max="8" width="6.81640625" style="3" customWidth="1"/>
    <col min="9" max="10" width="6.453125" style="3" customWidth="1"/>
    <col min="11" max="11" width="6.81640625" style="3" customWidth="1"/>
    <col min="12" max="14" width="6.453125" style="3" customWidth="1"/>
    <col min="15" max="15" width="6.81640625" style="3" customWidth="1"/>
    <col min="16" max="22" width="6.453125" style="3" customWidth="1"/>
    <col min="23" max="23" width="7.453125" style="3" customWidth="1"/>
    <col min="24" max="256" width="11.453125" style="3"/>
    <col min="257" max="257" width="0.1796875" style="3" customWidth="1"/>
    <col min="258" max="258" width="2.54296875" style="3" customWidth="1"/>
    <col min="259" max="259" width="15.453125" style="3" customWidth="1"/>
    <col min="260" max="260" width="1.453125" style="3" customWidth="1"/>
    <col min="261" max="261" width="71.453125" style="3" customWidth="1"/>
    <col min="262" max="264" width="6.81640625" style="3" customWidth="1"/>
    <col min="265" max="266" width="6.453125" style="3" customWidth="1"/>
    <col min="267" max="267" width="6.81640625" style="3" customWidth="1"/>
    <col min="268" max="270" width="6.453125" style="3" customWidth="1"/>
    <col min="271" max="271" width="6.81640625" style="3" customWidth="1"/>
    <col min="272" max="278" width="6.453125" style="3" customWidth="1"/>
    <col min="279" max="279" width="7.453125" style="3" customWidth="1"/>
    <col min="280" max="512" width="11.453125" style="3"/>
    <col min="513" max="513" width="0.1796875" style="3" customWidth="1"/>
    <col min="514" max="514" width="2.54296875" style="3" customWidth="1"/>
    <col min="515" max="515" width="15.453125" style="3" customWidth="1"/>
    <col min="516" max="516" width="1.453125" style="3" customWidth="1"/>
    <col min="517" max="517" width="71.453125" style="3" customWidth="1"/>
    <col min="518" max="520" width="6.81640625" style="3" customWidth="1"/>
    <col min="521" max="522" width="6.453125" style="3" customWidth="1"/>
    <col min="523" max="523" width="6.81640625" style="3" customWidth="1"/>
    <col min="524" max="526" width="6.453125" style="3" customWidth="1"/>
    <col min="527" max="527" width="6.81640625" style="3" customWidth="1"/>
    <col min="528" max="534" width="6.453125" style="3" customWidth="1"/>
    <col min="535" max="535" width="7.453125" style="3" customWidth="1"/>
    <col min="536" max="768" width="11.453125" style="3"/>
    <col min="769" max="769" width="0.1796875" style="3" customWidth="1"/>
    <col min="770" max="770" width="2.54296875" style="3" customWidth="1"/>
    <col min="771" max="771" width="15.453125" style="3" customWidth="1"/>
    <col min="772" max="772" width="1.453125" style="3" customWidth="1"/>
    <col min="773" max="773" width="71.453125" style="3" customWidth="1"/>
    <col min="774" max="776" width="6.81640625" style="3" customWidth="1"/>
    <col min="777" max="778" width="6.453125" style="3" customWidth="1"/>
    <col min="779" max="779" width="6.81640625" style="3" customWidth="1"/>
    <col min="780" max="782" width="6.453125" style="3" customWidth="1"/>
    <col min="783" max="783" width="6.81640625" style="3" customWidth="1"/>
    <col min="784" max="790" width="6.453125" style="3" customWidth="1"/>
    <col min="791" max="791" width="7.453125" style="3" customWidth="1"/>
    <col min="792" max="1024" width="11.453125" style="3"/>
    <col min="1025" max="1025" width="0.1796875" style="3" customWidth="1"/>
    <col min="1026" max="1026" width="2.54296875" style="3" customWidth="1"/>
    <col min="1027" max="1027" width="15.453125" style="3" customWidth="1"/>
    <col min="1028" max="1028" width="1.453125" style="3" customWidth="1"/>
    <col min="1029" max="1029" width="71.453125" style="3" customWidth="1"/>
    <col min="1030" max="1032" width="6.81640625" style="3" customWidth="1"/>
    <col min="1033" max="1034" width="6.453125" style="3" customWidth="1"/>
    <col min="1035" max="1035" width="6.81640625" style="3" customWidth="1"/>
    <col min="1036" max="1038" width="6.453125" style="3" customWidth="1"/>
    <col min="1039" max="1039" width="6.81640625" style="3" customWidth="1"/>
    <col min="1040" max="1046" width="6.453125" style="3" customWidth="1"/>
    <col min="1047" max="1047" width="7.453125" style="3" customWidth="1"/>
    <col min="1048" max="1280" width="11.453125" style="3"/>
    <col min="1281" max="1281" width="0.1796875" style="3" customWidth="1"/>
    <col min="1282" max="1282" width="2.54296875" style="3" customWidth="1"/>
    <col min="1283" max="1283" width="15.453125" style="3" customWidth="1"/>
    <col min="1284" max="1284" width="1.453125" style="3" customWidth="1"/>
    <col min="1285" max="1285" width="71.453125" style="3" customWidth="1"/>
    <col min="1286" max="1288" width="6.81640625" style="3" customWidth="1"/>
    <col min="1289" max="1290" width="6.453125" style="3" customWidth="1"/>
    <col min="1291" max="1291" width="6.81640625" style="3" customWidth="1"/>
    <col min="1292" max="1294" width="6.453125" style="3" customWidth="1"/>
    <col min="1295" max="1295" width="6.81640625" style="3" customWidth="1"/>
    <col min="1296" max="1302" width="6.453125" style="3" customWidth="1"/>
    <col min="1303" max="1303" width="7.453125" style="3" customWidth="1"/>
    <col min="1304" max="1536" width="11.453125" style="3"/>
    <col min="1537" max="1537" width="0.1796875" style="3" customWidth="1"/>
    <col min="1538" max="1538" width="2.54296875" style="3" customWidth="1"/>
    <col min="1539" max="1539" width="15.453125" style="3" customWidth="1"/>
    <col min="1540" max="1540" width="1.453125" style="3" customWidth="1"/>
    <col min="1541" max="1541" width="71.453125" style="3" customWidth="1"/>
    <col min="1542" max="1544" width="6.81640625" style="3" customWidth="1"/>
    <col min="1545" max="1546" width="6.453125" style="3" customWidth="1"/>
    <col min="1547" max="1547" width="6.81640625" style="3" customWidth="1"/>
    <col min="1548" max="1550" width="6.453125" style="3" customWidth="1"/>
    <col min="1551" max="1551" width="6.81640625" style="3" customWidth="1"/>
    <col min="1552" max="1558" width="6.453125" style="3" customWidth="1"/>
    <col min="1559" max="1559" width="7.453125" style="3" customWidth="1"/>
    <col min="1560" max="1792" width="11.453125" style="3"/>
    <col min="1793" max="1793" width="0.1796875" style="3" customWidth="1"/>
    <col min="1794" max="1794" width="2.54296875" style="3" customWidth="1"/>
    <col min="1795" max="1795" width="15.453125" style="3" customWidth="1"/>
    <col min="1796" max="1796" width="1.453125" style="3" customWidth="1"/>
    <col min="1797" max="1797" width="71.453125" style="3" customWidth="1"/>
    <col min="1798" max="1800" width="6.81640625" style="3" customWidth="1"/>
    <col min="1801" max="1802" width="6.453125" style="3" customWidth="1"/>
    <col min="1803" max="1803" width="6.81640625" style="3" customWidth="1"/>
    <col min="1804" max="1806" width="6.453125" style="3" customWidth="1"/>
    <col min="1807" max="1807" width="6.81640625" style="3" customWidth="1"/>
    <col min="1808" max="1814" width="6.453125" style="3" customWidth="1"/>
    <col min="1815" max="1815" width="7.453125" style="3" customWidth="1"/>
    <col min="1816" max="2048" width="11.453125" style="3"/>
    <col min="2049" max="2049" width="0.1796875" style="3" customWidth="1"/>
    <col min="2050" max="2050" width="2.54296875" style="3" customWidth="1"/>
    <col min="2051" max="2051" width="15.453125" style="3" customWidth="1"/>
    <col min="2052" max="2052" width="1.453125" style="3" customWidth="1"/>
    <col min="2053" max="2053" width="71.453125" style="3" customWidth="1"/>
    <col min="2054" max="2056" width="6.81640625" style="3" customWidth="1"/>
    <col min="2057" max="2058" width="6.453125" style="3" customWidth="1"/>
    <col min="2059" max="2059" width="6.81640625" style="3" customWidth="1"/>
    <col min="2060" max="2062" width="6.453125" style="3" customWidth="1"/>
    <col min="2063" max="2063" width="6.81640625" style="3" customWidth="1"/>
    <col min="2064" max="2070" width="6.453125" style="3" customWidth="1"/>
    <col min="2071" max="2071" width="7.453125" style="3" customWidth="1"/>
    <col min="2072" max="2304" width="11.453125" style="3"/>
    <col min="2305" max="2305" width="0.1796875" style="3" customWidth="1"/>
    <col min="2306" max="2306" width="2.54296875" style="3" customWidth="1"/>
    <col min="2307" max="2307" width="15.453125" style="3" customWidth="1"/>
    <col min="2308" max="2308" width="1.453125" style="3" customWidth="1"/>
    <col min="2309" max="2309" width="71.453125" style="3" customWidth="1"/>
    <col min="2310" max="2312" width="6.81640625" style="3" customWidth="1"/>
    <col min="2313" max="2314" width="6.453125" style="3" customWidth="1"/>
    <col min="2315" max="2315" width="6.81640625" style="3" customWidth="1"/>
    <col min="2316" max="2318" width="6.453125" style="3" customWidth="1"/>
    <col min="2319" max="2319" width="6.81640625" style="3" customWidth="1"/>
    <col min="2320" max="2326" width="6.453125" style="3" customWidth="1"/>
    <col min="2327" max="2327" width="7.453125" style="3" customWidth="1"/>
    <col min="2328" max="2560" width="11.453125" style="3"/>
    <col min="2561" max="2561" width="0.1796875" style="3" customWidth="1"/>
    <col min="2562" max="2562" width="2.54296875" style="3" customWidth="1"/>
    <col min="2563" max="2563" width="15.453125" style="3" customWidth="1"/>
    <col min="2564" max="2564" width="1.453125" style="3" customWidth="1"/>
    <col min="2565" max="2565" width="71.453125" style="3" customWidth="1"/>
    <col min="2566" max="2568" width="6.81640625" style="3" customWidth="1"/>
    <col min="2569" max="2570" width="6.453125" style="3" customWidth="1"/>
    <col min="2571" max="2571" width="6.81640625" style="3" customWidth="1"/>
    <col min="2572" max="2574" width="6.453125" style="3" customWidth="1"/>
    <col min="2575" max="2575" width="6.81640625" style="3" customWidth="1"/>
    <col min="2576" max="2582" width="6.453125" style="3" customWidth="1"/>
    <col min="2583" max="2583" width="7.453125" style="3" customWidth="1"/>
    <col min="2584" max="2816" width="11.453125" style="3"/>
    <col min="2817" max="2817" width="0.1796875" style="3" customWidth="1"/>
    <col min="2818" max="2818" width="2.54296875" style="3" customWidth="1"/>
    <col min="2819" max="2819" width="15.453125" style="3" customWidth="1"/>
    <col min="2820" max="2820" width="1.453125" style="3" customWidth="1"/>
    <col min="2821" max="2821" width="71.453125" style="3" customWidth="1"/>
    <col min="2822" max="2824" width="6.81640625" style="3" customWidth="1"/>
    <col min="2825" max="2826" width="6.453125" style="3" customWidth="1"/>
    <col min="2827" max="2827" width="6.81640625" style="3" customWidth="1"/>
    <col min="2828" max="2830" width="6.453125" style="3" customWidth="1"/>
    <col min="2831" max="2831" width="6.81640625" style="3" customWidth="1"/>
    <col min="2832" max="2838" width="6.453125" style="3" customWidth="1"/>
    <col min="2839" max="2839" width="7.453125" style="3" customWidth="1"/>
    <col min="2840" max="3072" width="11.453125" style="3"/>
    <col min="3073" max="3073" width="0.1796875" style="3" customWidth="1"/>
    <col min="3074" max="3074" width="2.54296875" style="3" customWidth="1"/>
    <col min="3075" max="3075" width="15.453125" style="3" customWidth="1"/>
    <col min="3076" max="3076" width="1.453125" style="3" customWidth="1"/>
    <col min="3077" max="3077" width="71.453125" style="3" customWidth="1"/>
    <col min="3078" max="3080" width="6.81640625" style="3" customWidth="1"/>
    <col min="3081" max="3082" width="6.453125" style="3" customWidth="1"/>
    <col min="3083" max="3083" width="6.81640625" style="3" customWidth="1"/>
    <col min="3084" max="3086" width="6.453125" style="3" customWidth="1"/>
    <col min="3087" max="3087" width="6.81640625" style="3" customWidth="1"/>
    <col min="3088" max="3094" width="6.453125" style="3" customWidth="1"/>
    <col min="3095" max="3095" width="7.453125" style="3" customWidth="1"/>
    <col min="3096" max="3328" width="11.453125" style="3"/>
    <col min="3329" max="3329" width="0.1796875" style="3" customWidth="1"/>
    <col min="3330" max="3330" width="2.54296875" style="3" customWidth="1"/>
    <col min="3331" max="3331" width="15.453125" style="3" customWidth="1"/>
    <col min="3332" max="3332" width="1.453125" style="3" customWidth="1"/>
    <col min="3333" max="3333" width="71.453125" style="3" customWidth="1"/>
    <col min="3334" max="3336" width="6.81640625" style="3" customWidth="1"/>
    <col min="3337" max="3338" width="6.453125" style="3" customWidth="1"/>
    <col min="3339" max="3339" width="6.81640625" style="3" customWidth="1"/>
    <col min="3340" max="3342" width="6.453125" style="3" customWidth="1"/>
    <col min="3343" max="3343" width="6.81640625" style="3" customWidth="1"/>
    <col min="3344" max="3350" width="6.453125" style="3" customWidth="1"/>
    <col min="3351" max="3351" width="7.453125" style="3" customWidth="1"/>
    <col min="3352" max="3584" width="11.453125" style="3"/>
    <col min="3585" max="3585" width="0.1796875" style="3" customWidth="1"/>
    <col min="3586" max="3586" width="2.54296875" style="3" customWidth="1"/>
    <col min="3587" max="3587" width="15.453125" style="3" customWidth="1"/>
    <col min="3588" max="3588" width="1.453125" style="3" customWidth="1"/>
    <col min="3589" max="3589" width="71.453125" style="3" customWidth="1"/>
    <col min="3590" max="3592" width="6.81640625" style="3" customWidth="1"/>
    <col min="3593" max="3594" width="6.453125" style="3" customWidth="1"/>
    <col min="3595" max="3595" width="6.81640625" style="3" customWidth="1"/>
    <col min="3596" max="3598" width="6.453125" style="3" customWidth="1"/>
    <col min="3599" max="3599" width="6.81640625" style="3" customWidth="1"/>
    <col min="3600" max="3606" width="6.453125" style="3" customWidth="1"/>
    <col min="3607" max="3607" width="7.453125" style="3" customWidth="1"/>
    <col min="3608" max="3840" width="11.453125" style="3"/>
    <col min="3841" max="3841" width="0.1796875" style="3" customWidth="1"/>
    <col min="3842" max="3842" width="2.54296875" style="3" customWidth="1"/>
    <col min="3843" max="3843" width="15.453125" style="3" customWidth="1"/>
    <col min="3844" max="3844" width="1.453125" style="3" customWidth="1"/>
    <col min="3845" max="3845" width="71.453125" style="3" customWidth="1"/>
    <col min="3846" max="3848" width="6.81640625" style="3" customWidth="1"/>
    <col min="3849" max="3850" width="6.453125" style="3" customWidth="1"/>
    <col min="3851" max="3851" width="6.81640625" style="3" customWidth="1"/>
    <col min="3852" max="3854" width="6.453125" style="3" customWidth="1"/>
    <col min="3855" max="3855" width="6.81640625" style="3" customWidth="1"/>
    <col min="3856" max="3862" width="6.453125" style="3" customWidth="1"/>
    <col min="3863" max="3863" width="7.453125" style="3" customWidth="1"/>
    <col min="3864" max="4096" width="11.453125" style="3"/>
    <col min="4097" max="4097" width="0.1796875" style="3" customWidth="1"/>
    <col min="4098" max="4098" width="2.54296875" style="3" customWidth="1"/>
    <col min="4099" max="4099" width="15.453125" style="3" customWidth="1"/>
    <col min="4100" max="4100" width="1.453125" style="3" customWidth="1"/>
    <col min="4101" max="4101" width="71.453125" style="3" customWidth="1"/>
    <col min="4102" max="4104" width="6.81640625" style="3" customWidth="1"/>
    <col min="4105" max="4106" width="6.453125" style="3" customWidth="1"/>
    <col min="4107" max="4107" width="6.81640625" style="3" customWidth="1"/>
    <col min="4108" max="4110" width="6.453125" style="3" customWidth="1"/>
    <col min="4111" max="4111" width="6.81640625" style="3" customWidth="1"/>
    <col min="4112" max="4118" width="6.453125" style="3" customWidth="1"/>
    <col min="4119" max="4119" width="7.453125" style="3" customWidth="1"/>
    <col min="4120" max="4352" width="11.453125" style="3"/>
    <col min="4353" max="4353" width="0.1796875" style="3" customWidth="1"/>
    <col min="4354" max="4354" width="2.54296875" style="3" customWidth="1"/>
    <col min="4355" max="4355" width="15.453125" style="3" customWidth="1"/>
    <col min="4356" max="4356" width="1.453125" style="3" customWidth="1"/>
    <col min="4357" max="4357" width="71.453125" style="3" customWidth="1"/>
    <col min="4358" max="4360" width="6.81640625" style="3" customWidth="1"/>
    <col min="4361" max="4362" width="6.453125" style="3" customWidth="1"/>
    <col min="4363" max="4363" width="6.81640625" style="3" customWidth="1"/>
    <col min="4364" max="4366" width="6.453125" style="3" customWidth="1"/>
    <col min="4367" max="4367" width="6.81640625" style="3" customWidth="1"/>
    <col min="4368" max="4374" width="6.453125" style="3" customWidth="1"/>
    <col min="4375" max="4375" width="7.453125" style="3" customWidth="1"/>
    <col min="4376" max="4608" width="11.453125" style="3"/>
    <col min="4609" max="4609" width="0.1796875" style="3" customWidth="1"/>
    <col min="4610" max="4610" width="2.54296875" style="3" customWidth="1"/>
    <col min="4611" max="4611" width="15.453125" style="3" customWidth="1"/>
    <col min="4612" max="4612" width="1.453125" style="3" customWidth="1"/>
    <col min="4613" max="4613" width="71.453125" style="3" customWidth="1"/>
    <col min="4614" max="4616" width="6.81640625" style="3" customWidth="1"/>
    <col min="4617" max="4618" width="6.453125" style="3" customWidth="1"/>
    <col min="4619" max="4619" width="6.81640625" style="3" customWidth="1"/>
    <col min="4620" max="4622" width="6.453125" style="3" customWidth="1"/>
    <col min="4623" max="4623" width="6.81640625" style="3" customWidth="1"/>
    <col min="4624" max="4630" width="6.453125" style="3" customWidth="1"/>
    <col min="4631" max="4631" width="7.453125" style="3" customWidth="1"/>
    <col min="4632" max="4864" width="11.453125" style="3"/>
    <col min="4865" max="4865" width="0.1796875" style="3" customWidth="1"/>
    <col min="4866" max="4866" width="2.54296875" style="3" customWidth="1"/>
    <col min="4867" max="4867" width="15.453125" style="3" customWidth="1"/>
    <col min="4868" max="4868" width="1.453125" style="3" customWidth="1"/>
    <col min="4869" max="4869" width="71.453125" style="3" customWidth="1"/>
    <col min="4870" max="4872" width="6.81640625" style="3" customWidth="1"/>
    <col min="4873" max="4874" width="6.453125" style="3" customWidth="1"/>
    <col min="4875" max="4875" width="6.81640625" style="3" customWidth="1"/>
    <col min="4876" max="4878" width="6.453125" style="3" customWidth="1"/>
    <col min="4879" max="4879" width="6.81640625" style="3" customWidth="1"/>
    <col min="4880" max="4886" width="6.453125" style="3" customWidth="1"/>
    <col min="4887" max="4887" width="7.453125" style="3" customWidth="1"/>
    <col min="4888" max="5120" width="11.453125" style="3"/>
    <col min="5121" max="5121" width="0.1796875" style="3" customWidth="1"/>
    <col min="5122" max="5122" width="2.54296875" style="3" customWidth="1"/>
    <col min="5123" max="5123" width="15.453125" style="3" customWidth="1"/>
    <col min="5124" max="5124" width="1.453125" style="3" customWidth="1"/>
    <col min="5125" max="5125" width="71.453125" style="3" customWidth="1"/>
    <col min="5126" max="5128" width="6.81640625" style="3" customWidth="1"/>
    <col min="5129" max="5130" width="6.453125" style="3" customWidth="1"/>
    <col min="5131" max="5131" width="6.81640625" style="3" customWidth="1"/>
    <col min="5132" max="5134" width="6.453125" style="3" customWidth="1"/>
    <col min="5135" max="5135" width="6.81640625" style="3" customWidth="1"/>
    <col min="5136" max="5142" width="6.453125" style="3" customWidth="1"/>
    <col min="5143" max="5143" width="7.453125" style="3" customWidth="1"/>
    <col min="5144" max="5376" width="11.453125" style="3"/>
    <col min="5377" max="5377" width="0.1796875" style="3" customWidth="1"/>
    <col min="5378" max="5378" width="2.54296875" style="3" customWidth="1"/>
    <col min="5379" max="5379" width="15.453125" style="3" customWidth="1"/>
    <col min="5380" max="5380" width="1.453125" style="3" customWidth="1"/>
    <col min="5381" max="5381" width="71.453125" style="3" customWidth="1"/>
    <col min="5382" max="5384" width="6.81640625" style="3" customWidth="1"/>
    <col min="5385" max="5386" width="6.453125" style="3" customWidth="1"/>
    <col min="5387" max="5387" width="6.81640625" style="3" customWidth="1"/>
    <col min="5388" max="5390" width="6.453125" style="3" customWidth="1"/>
    <col min="5391" max="5391" width="6.81640625" style="3" customWidth="1"/>
    <col min="5392" max="5398" width="6.453125" style="3" customWidth="1"/>
    <col min="5399" max="5399" width="7.453125" style="3" customWidth="1"/>
    <col min="5400" max="5632" width="11.453125" style="3"/>
    <col min="5633" max="5633" width="0.1796875" style="3" customWidth="1"/>
    <col min="5634" max="5634" width="2.54296875" style="3" customWidth="1"/>
    <col min="5635" max="5635" width="15.453125" style="3" customWidth="1"/>
    <col min="5636" max="5636" width="1.453125" style="3" customWidth="1"/>
    <col min="5637" max="5637" width="71.453125" style="3" customWidth="1"/>
    <col min="5638" max="5640" width="6.81640625" style="3" customWidth="1"/>
    <col min="5641" max="5642" width="6.453125" style="3" customWidth="1"/>
    <col min="5643" max="5643" width="6.81640625" style="3" customWidth="1"/>
    <col min="5644" max="5646" width="6.453125" style="3" customWidth="1"/>
    <col min="5647" max="5647" width="6.81640625" style="3" customWidth="1"/>
    <col min="5648" max="5654" width="6.453125" style="3" customWidth="1"/>
    <col min="5655" max="5655" width="7.453125" style="3" customWidth="1"/>
    <col min="5656" max="5888" width="11.453125" style="3"/>
    <col min="5889" max="5889" width="0.1796875" style="3" customWidth="1"/>
    <col min="5890" max="5890" width="2.54296875" style="3" customWidth="1"/>
    <col min="5891" max="5891" width="15.453125" style="3" customWidth="1"/>
    <col min="5892" max="5892" width="1.453125" style="3" customWidth="1"/>
    <col min="5893" max="5893" width="71.453125" style="3" customWidth="1"/>
    <col min="5894" max="5896" width="6.81640625" style="3" customWidth="1"/>
    <col min="5897" max="5898" width="6.453125" style="3" customWidth="1"/>
    <col min="5899" max="5899" width="6.81640625" style="3" customWidth="1"/>
    <col min="5900" max="5902" width="6.453125" style="3" customWidth="1"/>
    <col min="5903" max="5903" width="6.81640625" style="3" customWidth="1"/>
    <col min="5904" max="5910" width="6.453125" style="3" customWidth="1"/>
    <col min="5911" max="5911" width="7.453125" style="3" customWidth="1"/>
    <col min="5912" max="6144" width="11.453125" style="3"/>
    <col min="6145" max="6145" width="0.1796875" style="3" customWidth="1"/>
    <col min="6146" max="6146" width="2.54296875" style="3" customWidth="1"/>
    <col min="6147" max="6147" width="15.453125" style="3" customWidth="1"/>
    <col min="6148" max="6148" width="1.453125" style="3" customWidth="1"/>
    <col min="6149" max="6149" width="71.453125" style="3" customWidth="1"/>
    <col min="6150" max="6152" width="6.81640625" style="3" customWidth="1"/>
    <col min="6153" max="6154" width="6.453125" style="3" customWidth="1"/>
    <col min="6155" max="6155" width="6.81640625" style="3" customWidth="1"/>
    <col min="6156" max="6158" width="6.453125" style="3" customWidth="1"/>
    <col min="6159" max="6159" width="6.81640625" style="3" customWidth="1"/>
    <col min="6160" max="6166" width="6.453125" style="3" customWidth="1"/>
    <col min="6167" max="6167" width="7.453125" style="3" customWidth="1"/>
    <col min="6168" max="6400" width="11.453125" style="3"/>
    <col min="6401" max="6401" width="0.1796875" style="3" customWidth="1"/>
    <col min="6402" max="6402" width="2.54296875" style="3" customWidth="1"/>
    <col min="6403" max="6403" width="15.453125" style="3" customWidth="1"/>
    <col min="6404" max="6404" width="1.453125" style="3" customWidth="1"/>
    <col min="6405" max="6405" width="71.453125" style="3" customWidth="1"/>
    <col min="6406" max="6408" width="6.81640625" style="3" customWidth="1"/>
    <col min="6409" max="6410" width="6.453125" style="3" customWidth="1"/>
    <col min="6411" max="6411" width="6.81640625" style="3" customWidth="1"/>
    <col min="6412" max="6414" width="6.453125" style="3" customWidth="1"/>
    <col min="6415" max="6415" width="6.81640625" style="3" customWidth="1"/>
    <col min="6416" max="6422" width="6.453125" style="3" customWidth="1"/>
    <col min="6423" max="6423" width="7.453125" style="3" customWidth="1"/>
    <col min="6424" max="6656" width="11.453125" style="3"/>
    <col min="6657" max="6657" width="0.1796875" style="3" customWidth="1"/>
    <col min="6658" max="6658" width="2.54296875" style="3" customWidth="1"/>
    <col min="6659" max="6659" width="15.453125" style="3" customWidth="1"/>
    <col min="6660" max="6660" width="1.453125" style="3" customWidth="1"/>
    <col min="6661" max="6661" width="71.453125" style="3" customWidth="1"/>
    <col min="6662" max="6664" width="6.81640625" style="3" customWidth="1"/>
    <col min="6665" max="6666" width="6.453125" style="3" customWidth="1"/>
    <col min="6667" max="6667" width="6.81640625" style="3" customWidth="1"/>
    <col min="6668" max="6670" width="6.453125" style="3" customWidth="1"/>
    <col min="6671" max="6671" width="6.81640625" style="3" customWidth="1"/>
    <col min="6672" max="6678" width="6.453125" style="3" customWidth="1"/>
    <col min="6679" max="6679" width="7.453125" style="3" customWidth="1"/>
    <col min="6680" max="6912" width="11.453125" style="3"/>
    <col min="6913" max="6913" width="0.1796875" style="3" customWidth="1"/>
    <col min="6914" max="6914" width="2.54296875" style="3" customWidth="1"/>
    <col min="6915" max="6915" width="15.453125" style="3" customWidth="1"/>
    <col min="6916" max="6916" width="1.453125" style="3" customWidth="1"/>
    <col min="6917" max="6917" width="71.453125" style="3" customWidth="1"/>
    <col min="6918" max="6920" width="6.81640625" style="3" customWidth="1"/>
    <col min="6921" max="6922" width="6.453125" style="3" customWidth="1"/>
    <col min="6923" max="6923" width="6.81640625" style="3" customWidth="1"/>
    <col min="6924" max="6926" width="6.453125" style="3" customWidth="1"/>
    <col min="6927" max="6927" width="6.81640625" style="3" customWidth="1"/>
    <col min="6928" max="6934" width="6.453125" style="3" customWidth="1"/>
    <col min="6935" max="6935" width="7.453125" style="3" customWidth="1"/>
    <col min="6936" max="7168" width="11.453125" style="3"/>
    <col min="7169" max="7169" width="0.1796875" style="3" customWidth="1"/>
    <col min="7170" max="7170" width="2.54296875" style="3" customWidth="1"/>
    <col min="7171" max="7171" width="15.453125" style="3" customWidth="1"/>
    <col min="7172" max="7172" width="1.453125" style="3" customWidth="1"/>
    <col min="7173" max="7173" width="71.453125" style="3" customWidth="1"/>
    <col min="7174" max="7176" width="6.81640625" style="3" customWidth="1"/>
    <col min="7177" max="7178" width="6.453125" style="3" customWidth="1"/>
    <col min="7179" max="7179" width="6.81640625" style="3" customWidth="1"/>
    <col min="7180" max="7182" width="6.453125" style="3" customWidth="1"/>
    <col min="7183" max="7183" width="6.81640625" style="3" customWidth="1"/>
    <col min="7184" max="7190" width="6.453125" style="3" customWidth="1"/>
    <col min="7191" max="7191" width="7.453125" style="3" customWidth="1"/>
    <col min="7192" max="7424" width="11.453125" style="3"/>
    <col min="7425" max="7425" width="0.1796875" style="3" customWidth="1"/>
    <col min="7426" max="7426" width="2.54296875" style="3" customWidth="1"/>
    <col min="7427" max="7427" width="15.453125" style="3" customWidth="1"/>
    <col min="7428" max="7428" width="1.453125" style="3" customWidth="1"/>
    <col min="7429" max="7429" width="71.453125" style="3" customWidth="1"/>
    <col min="7430" max="7432" width="6.81640625" style="3" customWidth="1"/>
    <col min="7433" max="7434" width="6.453125" style="3" customWidth="1"/>
    <col min="7435" max="7435" width="6.81640625" style="3" customWidth="1"/>
    <col min="7436" max="7438" width="6.453125" style="3" customWidth="1"/>
    <col min="7439" max="7439" width="6.81640625" style="3" customWidth="1"/>
    <col min="7440" max="7446" width="6.453125" style="3" customWidth="1"/>
    <col min="7447" max="7447" width="7.453125" style="3" customWidth="1"/>
    <col min="7448" max="7680" width="11.453125" style="3"/>
    <col min="7681" max="7681" width="0.1796875" style="3" customWidth="1"/>
    <col min="7682" max="7682" width="2.54296875" style="3" customWidth="1"/>
    <col min="7683" max="7683" width="15.453125" style="3" customWidth="1"/>
    <col min="7684" max="7684" width="1.453125" style="3" customWidth="1"/>
    <col min="7685" max="7685" width="71.453125" style="3" customWidth="1"/>
    <col min="7686" max="7688" width="6.81640625" style="3" customWidth="1"/>
    <col min="7689" max="7690" width="6.453125" style="3" customWidth="1"/>
    <col min="7691" max="7691" width="6.81640625" style="3" customWidth="1"/>
    <col min="7692" max="7694" width="6.453125" style="3" customWidth="1"/>
    <col min="7695" max="7695" width="6.81640625" style="3" customWidth="1"/>
    <col min="7696" max="7702" width="6.453125" style="3" customWidth="1"/>
    <col min="7703" max="7703" width="7.453125" style="3" customWidth="1"/>
    <col min="7704" max="7936" width="11.453125" style="3"/>
    <col min="7937" max="7937" width="0.1796875" style="3" customWidth="1"/>
    <col min="7938" max="7938" width="2.54296875" style="3" customWidth="1"/>
    <col min="7939" max="7939" width="15.453125" style="3" customWidth="1"/>
    <col min="7940" max="7940" width="1.453125" style="3" customWidth="1"/>
    <col min="7941" max="7941" width="71.453125" style="3" customWidth="1"/>
    <col min="7942" max="7944" width="6.81640625" style="3" customWidth="1"/>
    <col min="7945" max="7946" width="6.453125" style="3" customWidth="1"/>
    <col min="7947" max="7947" width="6.81640625" style="3" customWidth="1"/>
    <col min="7948" max="7950" width="6.453125" style="3" customWidth="1"/>
    <col min="7951" max="7951" width="6.81640625" style="3" customWidth="1"/>
    <col min="7952" max="7958" width="6.453125" style="3" customWidth="1"/>
    <col min="7959" max="7959" width="7.453125" style="3" customWidth="1"/>
    <col min="7960" max="8192" width="11.453125" style="3"/>
    <col min="8193" max="8193" width="0.1796875" style="3" customWidth="1"/>
    <col min="8194" max="8194" width="2.54296875" style="3" customWidth="1"/>
    <col min="8195" max="8195" width="15.453125" style="3" customWidth="1"/>
    <col min="8196" max="8196" width="1.453125" style="3" customWidth="1"/>
    <col min="8197" max="8197" width="71.453125" style="3" customWidth="1"/>
    <col min="8198" max="8200" width="6.81640625" style="3" customWidth="1"/>
    <col min="8201" max="8202" width="6.453125" style="3" customWidth="1"/>
    <col min="8203" max="8203" width="6.81640625" style="3" customWidth="1"/>
    <col min="8204" max="8206" width="6.453125" style="3" customWidth="1"/>
    <col min="8207" max="8207" width="6.81640625" style="3" customWidth="1"/>
    <col min="8208" max="8214" width="6.453125" style="3" customWidth="1"/>
    <col min="8215" max="8215" width="7.453125" style="3" customWidth="1"/>
    <col min="8216" max="8448" width="11.453125" style="3"/>
    <col min="8449" max="8449" width="0.1796875" style="3" customWidth="1"/>
    <col min="8450" max="8450" width="2.54296875" style="3" customWidth="1"/>
    <col min="8451" max="8451" width="15.453125" style="3" customWidth="1"/>
    <col min="8452" max="8452" width="1.453125" style="3" customWidth="1"/>
    <col min="8453" max="8453" width="71.453125" style="3" customWidth="1"/>
    <col min="8454" max="8456" width="6.81640625" style="3" customWidth="1"/>
    <col min="8457" max="8458" width="6.453125" style="3" customWidth="1"/>
    <col min="8459" max="8459" width="6.81640625" style="3" customWidth="1"/>
    <col min="8460" max="8462" width="6.453125" style="3" customWidth="1"/>
    <col min="8463" max="8463" width="6.81640625" style="3" customWidth="1"/>
    <col min="8464" max="8470" width="6.453125" style="3" customWidth="1"/>
    <col min="8471" max="8471" width="7.453125" style="3" customWidth="1"/>
    <col min="8472" max="8704" width="11.453125" style="3"/>
    <col min="8705" max="8705" width="0.1796875" style="3" customWidth="1"/>
    <col min="8706" max="8706" width="2.54296875" style="3" customWidth="1"/>
    <col min="8707" max="8707" width="15.453125" style="3" customWidth="1"/>
    <col min="8708" max="8708" width="1.453125" style="3" customWidth="1"/>
    <col min="8709" max="8709" width="71.453125" style="3" customWidth="1"/>
    <col min="8710" max="8712" width="6.81640625" style="3" customWidth="1"/>
    <col min="8713" max="8714" width="6.453125" style="3" customWidth="1"/>
    <col min="8715" max="8715" width="6.81640625" style="3" customWidth="1"/>
    <col min="8716" max="8718" width="6.453125" style="3" customWidth="1"/>
    <col min="8719" max="8719" width="6.81640625" style="3" customWidth="1"/>
    <col min="8720" max="8726" width="6.453125" style="3" customWidth="1"/>
    <col min="8727" max="8727" width="7.453125" style="3" customWidth="1"/>
    <col min="8728" max="8960" width="11.453125" style="3"/>
    <col min="8961" max="8961" width="0.1796875" style="3" customWidth="1"/>
    <col min="8962" max="8962" width="2.54296875" style="3" customWidth="1"/>
    <col min="8963" max="8963" width="15.453125" style="3" customWidth="1"/>
    <col min="8964" max="8964" width="1.453125" style="3" customWidth="1"/>
    <col min="8965" max="8965" width="71.453125" style="3" customWidth="1"/>
    <col min="8966" max="8968" width="6.81640625" style="3" customWidth="1"/>
    <col min="8969" max="8970" width="6.453125" style="3" customWidth="1"/>
    <col min="8971" max="8971" width="6.81640625" style="3" customWidth="1"/>
    <col min="8972" max="8974" width="6.453125" style="3" customWidth="1"/>
    <col min="8975" max="8975" width="6.81640625" style="3" customWidth="1"/>
    <col min="8976" max="8982" width="6.453125" style="3" customWidth="1"/>
    <col min="8983" max="8983" width="7.453125" style="3" customWidth="1"/>
    <col min="8984" max="9216" width="11.453125" style="3"/>
    <col min="9217" max="9217" width="0.1796875" style="3" customWidth="1"/>
    <col min="9218" max="9218" width="2.54296875" style="3" customWidth="1"/>
    <col min="9219" max="9219" width="15.453125" style="3" customWidth="1"/>
    <col min="9220" max="9220" width="1.453125" style="3" customWidth="1"/>
    <col min="9221" max="9221" width="71.453125" style="3" customWidth="1"/>
    <col min="9222" max="9224" width="6.81640625" style="3" customWidth="1"/>
    <col min="9225" max="9226" width="6.453125" style="3" customWidth="1"/>
    <col min="9227" max="9227" width="6.81640625" style="3" customWidth="1"/>
    <col min="9228" max="9230" width="6.453125" style="3" customWidth="1"/>
    <col min="9231" max="9231" width="6.81640625" style="3" customWidth="1"/>
    <col min="9232" max="9238" width="6.453125" style="3" customWidth="1"/>
    <col min="9239" max="9239" width="7.453125" style="3" customWidth="1"/>
    <col min="9240" max="9472" width="11.453125" style="3"/>
    <col min="9473" max="9473" width="0.1796875" style="3" customWidth="1"/>
    <col min="9474" max="9474" width="2.54296875" style="3" customWidth="1"/>
    <col min="9475" max="9475" width="15.453125" style="3" customWidth="1"/>
    <col min="9476" max="9476" width="1.453125" style="3" customWidth="1"/>
    <col min="9477" max="9477" width="71.453125" style="3" customWidth="1"/>
    <col min="9478" max="9480" width="6.81640625" style="3" customWidth="1"/>
    <col min="9481" max="9482" width="6.453125" style="3" customWidth="1"/>
    <col min="9483" max="9483" width="6.81640625" style="3" customWidth="1"/>
    <col min="9484" max="9486" width="6.453125" style="3" customWidth="1"/>
    <col min="9487" max="9487" width="6.81640625" style="3" customWidth="1"/>
    <col min="9488" max="9494" width="6.453125" style="3" customWidth="1"/>
    <col min="9495" max="9495" width="7.453125" style="3" customWidth="1"/>
    <col min="9496" max="9728" width="11.453125" style="3"/>
    <col min="9729" max="9729" width="0.1796875" style="3" customWidth="1"/>
    <col min="9730" max="9730" width="2.54296875" style="3" customWidth="1"/>
    <col min="9731" max="9731" width="15.453125" style="3" customWidth="1"/>
    <col min="9732" max="9732" width="1.453125" style="3" customWidth="1"/>
    <col min="9733" max="9733" width="71.453125" style="3" customWidth="1"/>
    <col min="9734" max="9736" width="6.81640625" style="3" customWidth="1"/>
    <col min="9737" max="9738" width="6.453125" style="3" customWidth="1"/>
    <col min="9739" max="9739" width="6.81640625" style="3" customWidth="1"/>
    <col min="9740" max="9742" width="6.453125" style="3" customWidth="1"/>
    <col min="9743" max="9743" width="6.81640625" style="3" customWidth="1"/>
    <col min="9744" max="9750" width="6.453125" style="3" customWidth="1"/>
    <col min="9751" max="9751" width="7.453125" style="3" customWidth="1"/>
    <col min="9752" max="9984" width="11.453125" style="3"/>
    <col min="9985" max="9985" width="0.1796875" style="3" customWidth="1"/>
    <col min="9986" max="9986" width="2.54296875" style="3" customWidth="1"/>
    <col min="9987" max="9987" width="15.453125" style="3" customWidth="1"/>
    <col min="9988" max="9988" width="1.453125" style="3" customWidth="1"/>
    <col min="9989" max="9989" width="71.453125" style="3" customWidth="1"/>
    <col min="9990" max="9992" width="6.81640625" style="3" customWidth="1"/>
    <col min="9993" max="9994" width="6.453125" style="3" customWidth="1"/>
    <col min="9995" max="9995" width="6.81640625" style="3" customWidth="1"/>
    <col min="9996" max="9998" width="6.453125" style="3" customWidth="1"/>
    <col min="9999" max="9999" width="6.81640625" style="3" customWidth="1"/>
    <col min="10000" max="10006" width="6.453125" style="3" customWidth="1"/>
    <col min="10007" max="10007" width="7.453125" style="3" customWidth="1"/>
    <col min="10008" max="10240" width="11.453125" style="3"/>
    <col min="10241" max="10241" width="0.1796875" style="3" customWidth="1"/>
    <col min="10242" max="10242" width="2.54296875" style="3" customWidth="1"/>
    <col min="10243" max="10243" width="15.453125" style="3" customWidth="1"/>
    <col min="10244" max="10244" width="1.453125" style="3" customWidth="1"/>
    <col min="10245" max="10245" width="71.453125" style="3" customWidth="1"/>
    <col min="10246" max="10248" width="6.81640625" style="3" customWidth="1"/>
    <col min="10249" max="10250" width="6.453125" style="3" customWidth="1"/>
    <col min="10251" max="10251" width="6.81640625" style="3" customWidth="1"/>
    <col min="10252" max="10254" width="6.453125" style="3" customWidth="1"/>
    <col min="10255" max="10255" width="6.81640625" style="3" customWidth="1"/>
    <col min="10256" max="10262" width="6.453125" style="3" customWidth="1"/>
    <col min="10263" max="10263" width="7.453125" style="3" customWidth="1"/>
    <col min="10264" max="10496" width="11.453125" style="3"/>
    <col min="10497" max="10497" width="0.1796875" style="3" customWidth="1"/>
    <col min="10498" max="10498" width="2.54296875" style="3" customWidth="1"/>
    <col min="10499" max="10499" width="15.453125" style="3" customWidth="1"/>
    <col min="10500" max="10500" width="1.453125" style="3" customWidth="1"/>
    <col min="10501" max="10501" width="71.453125" style="3" customWidth="1"/>
    <col min="10502" max="10504" width="6.81640625" style="3" customWidth="1"/>
    <col min="10505" max="10506" width="6.453125" style="3" customWidth="1"/>
    <col min="10507" max="10507" width="6.81640625" style="3" customWidth="1"/>
    <col min="10508" max="10510" width="6.453125" style="3" customWidth="1"/>
    <col min="10511" max="10511" width="6.81640625" style="3" customWidth="1"/>
    <col min="10512" max="10518" width="6.453125" style="3" customWidth="1"/>
    <col min="10519" max="10519" width="7.453125" style="3" customWidth="1"/>
    <col min="10520" max="10752" width="11.453125" style="3"/>
    <col min="10753" max="10753" width="0.1796875" style="3" customWidth="1"/>
    <col min="10754" max="10754" width="2.54296875" style="3" customWidth="1"/>
    <col min="10755" max="10755" width="15.453125" style="3" customWidth="1"/>
    <col min="10756" max="10756" width="1.453125" style="3" customWidth="1"/>
    <col min="10757" max="10757" width="71.453125" style="3" customWidth="1"/>
    <col min="10758" max="10760" width="6.81640625" style="3" customWidth="1"/>
    <col min="10761" max="10762" width="6.453125" style="3" customWidth="1"/>
    <col min="10763" max="10763" width="6.81640625" style="3" customWidth="1"/>
    <col min="10764" max="10766" width="6.453125" style="3" customWidth="1"/>
    <col min="10767" max="10767" width="6.81640625" style="3" customWidth="1"/>
    <col min="10768" max="10774" width="6.453125" style="3" customWidth="1"/>
    <col min="10775" max="10775" width="7.453125" style="3" customWidth="1"/>
    <col min="10776" max="11008" width="11.453125" style="3"/>
    <col min="11009" max="11009" width="0.1796875" style="3" customWidth="1"/>
    <col min="11010" max="11010" width="2.54296875" style="3" customWidth="1"/>
    <col min="11011" max="11011" width="15.453125" style="3" customWidth="1"/>
    <col min="11012" max="11012" width="1.453125" style="3" customWidth="1"/>
    <col min="11013" max="11013" width="71.453125" style="3" customWidth="1"/>
    <col min="11014" max="11016" width="6.81640625" style="3" customWidth="1"/>
    <col min="11017" max="11018" width="6.453125" style="3" customWidth="1"/>
    <col min="11019" max="11019" width="6.81640625" style="3" customWidth="1"/>
    <col min="11020" max="11022" width="6.453125" style="3" customWidth="1"/>
    <col min="11023" max="11023" width="6.81640625" style="3" customWidth="1"/>
    <col min="11024" max="11030" width="6.453125" style="3" customWidth="1"/>
    <col min="11031" max="11031" width="7.453125" style="3" customWidth="1"/>
    <col min="11032" max="11264" width="11.453125" style="3"/>
    <col min="11265" max="11265" width="0.1796875" style="3" customWidth="1"/>
    <col min="11266" max="11266" width="2.54296875" style="3" customWidth="1"/>
    <col min="11267" max="11267" width="15.453125" style="3" customWidth="1"/>
    <col min="11268" max="11268" width="1.453125" style="3" customWidth="1"/>
    <col min="11269" max="11269" width="71.453125" style="3" customWidth="1"/>
    <col min="11270" max="11272" width="6.81640625" style="3" customWidth="1"/>
    <col min="11273" max="11274" width="6.453125" style="3" customWidth="1"/>
    <col min="11275" max="11275" width="6.81640625" style="3" customWidth="1"/>
    <col min="11276" max="11278" width="6.453125" style="3" customWidth="1"/>
    <col min="11279" max="11279" width="6.81640625" style="3" customWidth="1"/>
    <col min="11280" max="11286" width="6.453125" style="3" customWidth="1"/>
    <col min="11287" max="11287" width="7.453125" style="3" customWidth="1"/>
    <col min="11288" max="11520" width="11.453125" style="3"/>
    <col min="11521" max="11521" width="0.1796875" style="3" customWidth="1"/>
    <col min="11522" max="11522" width="2.54296875" style="3" customWidth="1"/>
    <col min="11523" max="11523" width="15.453125" style="3" customWidth="1"/>
    <col min="11524" max="11524" width="1.453125" style="3" customWidth="1"/>
    <col min="11525" max="11525" width="71.453125" style="3" customWidth="1"/>
    <col min="11526" max="11528" width="6.81640625" style="3" customWidth="1"/>
    <col min="11529" max="11530" width="6.453125" style="3" customWidth="1"/>
    <col min="11531" max="11531" width="6.81640625" style="3" customWidth="1"/>
    <col min="11532" max="11534" width="6.453125" style="3" customWidth="1"/>
    <col min="11535" max="11535" width="6.81640625" style="3" customWidth="1"/>
    <col min="11536" max="11542" width="6.453125" style="3" customWidth="1"/>
    <col min="11543" max="11543" width="7.453125" style="3" customWidth="1"/>
    <col min="11544" max="11776" width="11.453125" style="3"/>
    <col min="11777" max="11777" width="0.1796875" style="3" customWidth="1"/>
    <col min="11778" max="11778" width="2.54296875" style="3" customWidth="1"/>
    <col min="11779" max="11779" width="15.453125" style="3" customWidth="1"/>
    <col min="11780" max="11780" width="1.453125" style="3" customWidth="1"/>
    <col min="11781" max="11781" width="71.453125" style="3" customWidth="1"/>
    <col min="11782" max="11784" width="6.81640625" style="3" customWidth="1"/>
    <col min="11785" max="11786" width="6.453125" style="3" customWidth="1"/>
    <col min="11787" max="11787" width="6.81640625" style="3" customWidth="1"/>
    <col min="11788" max="11790" width="6.453125" style="3" customWidth="1"/>
    <col min="11791" max="11791" width="6.81640625" style="3" customWidth="1"/>
    <col min="11792" max="11798" width="6.453125" style="3" customWidth="1"/>
    <col min="11799" max="11799" width="7.453125" style="3" customWidth="1"/>
    <col min="11800" max="12032" width="11.453125" style="3"/>
    <col min="12033" max="12033" width="0.1796875" style="3" customWidth="1"/>
    <col min="12034" max="12034" width="2.54296875" style="3" customWidth="1"/>
    <col min="12035" max="12035" width="15.453125" style="3" customWidth="1"/>
    <col min="12036" max="12036" width="1.453125" style="3" customWidth="1"/>
    <col min="12037" max="12037" width="71.453125" style="3" customWidth="1"/>
    <col min="12038" max="12040" width="6.81640625" style="3" customWidth="1"/>
    <col min="12041" max="12042" width="6.453125" style="3" customWidth="1"/>
    <col min="12043" max="12043" width="6.81640625" style="3" customWidth="1"/>
    <col min="12044" max="12046" width="6.453125" style="3" customWidth="1"/>
    <col min="12047" max="12047" width="6.81640625" style="3" customWidth="1"/>
    <col min="12048" max="12054" width="6.453125" style="3" customWidth="1"/>
    <col min="12055" max="12055" width="7.453125" style="3" customWidth="1"/>
    <col min="12056" max="12288" width="11.453125" style="3"/>
    <col min="12289" max="12289" width="0.1796875" style="3" customWidth="1"/>
    <col min="12290" max="12290" width="2.54296875" style="3" customWidth="1"/>
    <col min="12291" max="12291" width="15.453125" style="3" customWidth="1"/>
    <col min="12292" max="12292" width="1.453125" style="3" customWidth="1"/>
    <col min="12293" max="12293" width="71.453125" style="3" customWidth="1"/>
    <col min="12294" max="12296" width="6.81640625" style="3" customWidth="1"/>
    <col min="12297" max="12298" width="6.453125" style="3" customWidth="1"/>
    <col min="12299" max="12299" width="6.81640625" style="3" customWidth="1"/>
    <col min="12300" max="12302" width="6.453125" style="3" customWidth="1"/>
    <col min="12303" max="12303" width="6.81640625" style="3" customWidth="1"/>
    <col min="12304" max="12310" width="6.453125" style="3" customWidth="1"/>
    <col min="12311" max="12311" width="7.453125" style="3" customWidth="1"/>
    <col min="12312" max="12544" width="11.453125" style="3"/>
    <col min="12545" max="12545" width="0.1796875" style="3" customWidth="1"/>
    <col min="12546" max="12546" width="2.54296875" style="3" customWidth="1"/>
    <col min="12547" max="12547" width="15.453125" style="3" customWidth="1"/>
    <col min="12548" max="12548" width="1.453125" style="3" customWidth="1"/>
    <col min="12549" max="12549" width="71.453125" style="3" customWidth="1"/>
    <col min="12550" max="12552" width="6.81640625" style="3" customWidth="1"/>
    <col min="12553" max="12554" width="6.453125" style="3" customWidth="1"/>
    <col min="12555" max="12555" width="6.81640625" style="3" customWidth="1"/>
    <col min="12556" max="12558" width="6.453125" style="3" customWidth="1"/>
    <col min="12559" max="12559" width="6.81640625" style="3" customWidth="1"/>
    <col min="12560" max="12566" width="6.453125" style="3" customWidth="1"/>
    <col min="12567" max="12567" width="7.453125" style="3" customWidth="1"/>
    <col min="12568" max="12800" width="11.453125" style="3"/>
    <col min="12801" max="12801" width="0.1796875" style="3" customWidth="1"/>
    <col min="12802" max="12802" width="2.54296875" style="3" customWidth="1"/>
    <col min="12803" max="12803" width="15.453125" style="3" customWidth="1"/>
    <col min="12804" max="12804" width="1.453125" style="3" customWidth="1"/>
    <col min="12805" max="12805" width="71.453125" style="3" customWidth="1"/>
    <col min="12806" max="12808" width="6.81640625" style="3" customWidth="1"/>
    <col min="12809" max="12810" width="6.453125" style="3" customWidth="1"/>
    <col min="12811" max="12811" width="6.81640625" style="3" customWidth="1"/>
    <col min="12812" max="12814" width="6.453125" style="3" customWidth="1"/>
    <col min="12815" max="12815" width="6.81640625" style="3" customWidth="1"/>
    <col min="12816" max="12822" width="6.453125" style="3" customWidth="1"/>
    <col min="12823" max="12823" width="7.453125" style="3" customWidth="1"/>
    <col min="12824" max="13056" width="11.453125" style="3"/>
    <col min="13057" max="13057" width="0.1796875" style="3" customWidth="1"/>
    <col min="13058" max="13058" width="2.54296875" style="3" customWidth="1"/>
    <col min="13059" max="13059" width="15.453125" style="3" customWidth="1"/>
    <col min="13060" max="13060" width="1.453125" style="3" customWidth="1"/>
    <col min="13061" max="13061" width="71.453125" style="3" customWidth="1"/>
    <col min="13062" max="13064" width="6.81640625" style="3" customWidth="1"/>
    <col min="13065" max="13066" width="6.453125" style="3" customWidth="1"/>
    <col min="13067" max="13067" width="6.81640625" style="3" customWidth="1"/>
    <col min="13068" max="13070" width="6.453125" style="3" customWidth="1"/>
    <col min="13071" max="13071" width="6.81640625" style="3" customWidth="1"/>
    <col min="13072" max="13078" width="6.453125" style="3" customWidth="1"/>
    <col min="13079" max="13079" width="7.453125" style="3" customWidth="1"/>
    <col min="13080" max="13312" width="11.453125" style="3"/>
    <col min="13313" max="13313" width="0.1796875" style="3" customWidth="1"/>
    <col min="13314" max="13314" width="2.54296875" style="3" customWidth="1"/>
    <col min="13315" max="13315" width="15.453125" style="3" customWidth="1"/>
    <col min="13316" max="13316" width="1.453125" style="3" customWidth="1"/>
    <col min="13317" max="13317" width="71.453125" style="3" customWidth="1"/>
    <col min="13318" max="13320" width="6.81640625" style="3" customWidth="1"/>
    <col min="13321" max="13322" width="6.453125" style="3" customWidth="1"/>
    <col min="13323" max="13323" width="6.81640625" style="3" customWidth="1"/>
    <col min="13324" max="13326" width="6.453125" style="3" customWidth="1"/>
    <col min="13327" max="13327" width="6.81640625" style="3" customWidth="1"/>
    <col min="13328" max="13334" width="6.453125" style="3" customWidth="1"/>
    <col min="13335" max="13335" width="7.453125" style="3" customWidth="1"/>
    <col min="13336" max="13568" width="11.453125" style="3"/>
    <col min="13569" max="13569" width="0.1796875" style="3" customWidth="1"/>
    <col min="13570" max="13570" width="2.54296875" style="3" customWidth="1"/>
    <col min="13571" max="13571" width="15.453125" style="3" customWidth="1"/>
    <col min="13572" max="13572" width="1.453125" style="3" customWidth="1"/>
    <col min="13573" max="13573" width="71.453125" style="3" customWidth="1"/>
    <col min="13574" max="13576" width="6.81640625" style="3" customWidth="1"/>
    <col min="13577" max="13578" width="6.453125" style="3" customWidth="1"/>
    <col min="13579" max="13579" width="6.81640625" style="3" customWidth="1"/>
    <col min="13580" max="13582" width="6.453125" style="3" customWidth="1"/>
    <col min="13583" max="13583" width="6.81640625" style="3" customWidth="1"/>
    <col min="13584" max="13590" width="6.453125" style="3" customWidth="1"/>
    <col min="13591" max="13591" width="7.453125" style="3" customWidth="1"/>
    <col min="13592" max="13824" width="11.453125" style="3"/>
    <col min="13825" max="13825" width="0.1796875" style="3" customWidth="1"/>
    <col min="13826" max="13826" width="2.54296875" style="3" customWidth="1"/>
    <col min="13827" max="13827" width="15.453125" style="3" customWidth="1"/>
    <col min="13828" max="13828" width="1.453125" style="3" customWidth="1"/>
    <col min="13829" max="13829" width="71.453125" style="3" customWidth="1"/>
    <col min="13830" max="13832" width="6.81640625" style="3" customWidth="1"/>
    <col min="13833" max="13834" width="6.453125" style="3" customWidth="1"/>
    <col min="13835" max="13835" width="6.81640625" style="3" customWidth="1"/>
    <col min="13836" max="13838" width="6.453125" style="3" customWidth="1"/>
    <col min="13839" max="13839" width="6.81640625" style="3" customWidth="1"/>
    <col min="13840" max="13846" width="6.453125" style="3" customWidth="1"/>
    <col min="13847" max="13847" width="7.453125" style="3" customWidth="1"/>
    <col min="13848" max="14080" width="11.453125" style="3"/>
    <col min="14081" max="14081" width="0.1796875" style="3" customWidth="1"/>
    <col min="14082" max="14082" width="2.54296875" style="3" customWidth="1"/>
    <col min="14083" max="14083" width="15.453125" style="3" customWidth="1"/>
    <col min="14084" max="14084" width="1.453125" style="3" customWidth="1"/>
    <col min="14085" max="14085" width="71.453125" style="3" customWidth="1"/>
    <col min="14086" max="14088" width="6.81640625" style="3" customWidth="1"/>
    <col min="14089" max="14090" width="6.453125" style="3" customWidth="1"/>
    <col min="14091" max="14091" width="6.81640625" style="3" customWidth="1"/>
    <col min="14092" max="14094" width="6.453125" style="3" customWidth="1"/>
    <col min="14095" max="14095" width="6.81640625" style="3" customWidth="1"/>
    <col min="14096" max="14102" width="6.453125" style="3" customWidth="1"/>
    <col min="14103" max="14103" width="7.453125" style="3" customWidth="1"/>
    <col min="14104" max="14336" width="11.453125" style="3"/>
    <col min="14337" max="14337" width="0.1796875" style="3" customWidth="1"/>
    <col min="14338" max="14338" width="2.54296875" style="3" customWidth="1"/>
    <col min="14339" max="14339" width="15.453125" style="3" customWidth="1"/>
    <col min="14340" max="14340" width="1.453125" style="3" customWidth="1"/>
    <col min="14341" max="14341" width="71.453125" style="3" customWidth="1"/>
    <col min="14342" max="14344" width="6.81640625" style="3" customWidth="1"/>
    <col min="14345" max="14346" width="6.453125" style="3" customWidth="1"/>
    <col min="14347" max="14347" width="6.81640625" style="3" customWidth="1"/>
    <col min="14348" max="14350" width="6.453125" style="3" customWidth="1"/>
    <col min="14351" max="14351" width="6.81640625" style="3" customWidth="1"/>
    <col min="14352" max="14358" width="6.453125" style="3" customWidth="1"/>
    <col min="14359" max="14359" width="7.453125" style="3" customWidth="1"/>
    <col min="14360" max="14592" width="11.453125" style="3"/>
    <col min="14593" max="14593" width="0.1796875" style="3" customWidth="1"/>
    <col min="14594" max="14594" width="2.54296875" style="3" customWidth="1"/>
    <col min="14595" max="14595" width="15.453125" style="3" customWidth="1"/>
    <col min="14596" max="14596" width="1.453125" style="3" customWidth="1"/>
    <col min="14597" max="14597" width="71.453125" style="3" customWidth="1"/>
    <col min="14598" max="14600" width="6.81640625" style="3" customWidth="1"/>
    <col min="14601" max="14602" width="6.453125" style="3" customWidth="1"/>
    <col min="14603" max="14603" width="6.81640625" style="3" customWidth="1"/>
    <col min="14604" max="14606" width="6.453125" style="3" customWidth="1"/>
    <col min="14607" max="14607" width="6.81640625" style="3" customWidth="1"/>
    <col min="14608" max="14614" width="6.453125" style="3" customWidth="1"/>
    <col min="14615" max="14615" width="7.453125" style="3" customWidth="1"/>
    <col min="14616" max="14848" width="11.453125" style="3"/>
    <col min="14849" max="14849" width="0.1796875" style="3" customWidth="1"/>
    <col min="14850" max="14850" width="2.54296875" style="3" customWidth="1"/>
    <col min="14851" max="14851" width="15.453125" style="3" customWidth="1"/>
    <col min="14852" max="14852" width="1.453125" style="3" customWidth="1"/>
    <col min="14853" max="14853" width="71.453125" style="3" customWidth="1"/>
    <col min="14854" max="14856" width="6.81640625" style="3" customWidth="1"/>
    <col min="14857" max="14858" width="6.453125" style="3" customWidth="1"/>
    <col min="14859" max="14859" width="6.81640625" style="3" customWidth="1"/>
    <col min="14860" max="14862" width="6.453125" style="3" customWidth="1"/>
    <col min="14863" max="14863" width="6.81640625" style="3" customWidth="1"/>
    <col min="14864" max="14870" width="6.453125" style="3" customWidth="1"/>
    <col min="14871" max="14871" width="7.453125" style="3" customWidth="1"/>
    <col min="14872" max="15104" width="11.453125" style="3"/>
    <col min="15105" max="15105" width="0.1796875" style="3" customWidth="1"/>
    <col min="15106" max="15106" width="2.54296875" style="3" customWidth="1"/>
    <col min="15107" max="15107" width="15.453125" style="3" customWidth="1"/>
    <col min="15108" max="15108" width="1.453125" style="3" customWidth="1"/>
    <col min="15109" max="15109" width="71.453125" style="3" customWidth="1"/>
    <col min="15110" max="15112" width="6.81640625" style="3" customWidth="1"/>
    <col min="15113" max="15114" width="6.453125" style="3" customWidth="1"/>
    <col min="15115" max="15115" width="6.81640625" style="3" customWidth="1"/>
    <col min="15116" max="15118" width="6.453125" style="3" customWidth="1"/>
    <col min="15119" max="15119" width="6.81640625" style="3" customWidth="1"/>
    <col min="15120" max="15126" width="6.453125" style="3" customWidth="1"/>
    <col min="15127" max="15127" width="7.453125" style="3" customWidth="1"/>
    <col min="15128" max="15360" width="11.453125" style="3"/>
    <col min="15361" max="15361" width="0.1796875" style="3" customWidth="1"/>
    <col min="15362" max="15362" width="2.54296875" style="3" customWidth="1"/>
    <col min="15363" max="15363" width="15.453125" style="3" customWidth="1"/>
    <col min="15364" max="15364" width="1.453125" style="3" customWidth="1"/>
    <col min="15365" max="15365" width="71.453125" style="3" customWidth="1"/>
    <col min="15366" max="15368" width="6.81640625" style="3" customWidth="1"/>
    <col min="15369" max="15370" width="6.453125" style="3" customWidth="1"/>
    <col min="15371" max="15371" width="6.81640625" style="3" customWidth="1"/>
    <col min="15372" max="15374" width="6.453125" style="3" customWidth="1"/>
    <col min="15375" max="15375" width="6.81640625" style="3" customWidth="1"/>
    <col min="15376" max="15382" width="6.453125" style="3" customWidth="1"/>
    <col min="15383" max="15383" width="7.453125" style="3" customWidth="1"/>
    <col min="15384" max="15616" width="11.453125" style="3"/>
    <col min="15617" max="15617" width="0.1796875" style="3" customWidth="1"/>
    <col min="15618" max="15618" width="2.54296875" style="3" customWidth="1"/>
    <col min="15619" max="15619" width="15.453125" style="3" customWidth="1"/>
    <col min="15620" max="15620" width="1.453125" style="3" customWidth="1"/>
    <col min="15621" max="15621" width="71.453125" style="3" customWidth="1"/>
    <col min="15622" max="15624" width="6.81640625" style="3" customWidth="1"/>
    <col min="15625" max="15626" width="6.453125" style="3" customWidth="1"/>
    <col min="15627" max="15627" width="6.81640625" style="3" customWidth="1"/>
    <col min="15628" max="15630" width="6.453125" style="3" customWidth="1"/>
    <col min="15631" max="15631" width="6.81640625" style="3" customWidth="1"/>
    <col min="15632" max="15638" width="6.453125" style="3" customWidth="1"/>
    <col min="15639" max="15639" width="7.453125" style="3" customWidth="1"/>
    <col min="15640" max="15872" width="11.453125" style="3"/>
    <col min="15873" max="15873" width="0.1796875" style="3" customWidth="1"/>
    <col min="15874" max="15874" width="2.54296875" style="3" customWidth="1"/>
    <col min="15875" max="15875" width="15.453125" style="3" customWidth="1"/>
    <col min="15876" max="15876" width="1.453125" style="3" customWidth="1"/>
    <col min="15877" max="15877" width="71.453125" style="3" customWidth="1"/>
    <col min="15878" max="15880" width="6.81640625" style="3" customWidth="1"/>
    <col min="15881" max="15882" width="6.453125" style="3" customWidth="1"/>
    <col min="15883" max="15883" width="6.81640625" style="3" customWidth="1"/>
    <col min="15884" max="15886" width="6.453125" style="3" customWidth="1"/>
    <col min="15887" max="15887" width="6.81640625" style="3" customWidth="1"/>
    <col min="15888" max="15894" width="6.453125" style="3" customWidth="1"/>
    <col min="15895" max="15895" width="7.453125" style="3" customWidth="1"/>
    <col min="15896" max="16128" width="11.453125" style="3"/>
    <col min="16129" max="16129" width="0.1796875" style="3" customWidth="1"/>
    <col min="16130" max="16130" width="2.54296875" style="3" customWidth="1"/>
    <col min="16131" max="16131" width="15.453125" style="3" customWidth="1"/>
    <col min="16132" max="16132" width="1.453125" style="3" customWidth="1"/>
    <col min="16133" max="16133" width="71.453125" style="3" customWidth="1"/>
    <col min="16134" max="16136" width="6.81640625" style="3" customWidth="1"/>
    <col min="16137" max="16138" width="6.453125" style="3" customWidth="1"/>
    <col min="16139" max="16139" width="6.81640625" style="3" customWidth="1"/>
    <col min="16140" max="16142" width="6.453125" style="3" customWidth="1"/>
    <col min="16143" max="16143" width="6.81640625" style="3" customWidth="1"/>
    <col min="16144" max="16150" width="6.453125" style="3" customWidth="1"/>
    <col min="16151" max="16151" width="7.453125" style="3" customWidth="1"/>
    <col min="16152" max="16384" width="11.453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2020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4" t="s">
        <v>155</v>
      </c>
      <c r="E7" s="5"/>
    </row>
    <row r="8" spans="3:21" ht="12.75" customHeight="1">
      <c r="C8" s="194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94"/>
      <c r="E9" s="5"/>
    </row>
    <row r="10" spans="3:21" ht="12.75" customHeight="1">
      <c r="C10" s="194"/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5"/>
    </row>
    <row r="26" spans="5:5" ht="12.75" customHeight="1">
      <c r="E26" s="5"/>
    </row>
    <row r="27" spans="5:5" ht="12.75" customHeight="1">
      <c r="E27" s="5"/>
    </row>
    <row r="28" spans="5:5" ht="12.75" customHeight="1">
      <c r="E28" s="5"/>
    </row>
    <row r="29" spans="5:5">
      <c r="E29" s="5"/>
    </row>
    <row r="30" spans="5:5">
      <c r="E30" s="5"/>
    </row>
    <row r="31" spans="5:5">
      <c r="E31" s="5"/>
    </row>
    <row r="32" spans="5:5">
      <c r="E32" s="5"/>
    </row>
    <row r="33" spans="5:5">
      <c r="E33" s="5"/>
    </row>
    <row r="34" spans="5:5">
      <c r="E34" s="5"/>
    </row>
    <row r="35" spans="5:5">
      <c r="E35" s="5"/>
    </row>
    <row r="36" spans="5:5">
      <c r="E36" s="5"/>
    </row>
    <row r="37" spans="5:5">
      <c r="E37" s="5"/>
    </row>
    <row r="38" spans="5:5">
      <c r="E38" s="5"/>
    </row>
    <row r="39" spans="5:5">
      <c r="E39" s="5"/>
    </row>
    <row r="40" spans="5:5">
      <c r="E40" s="5"/>
    </row>
    <row r="41" spans="5:5">
      <c r="E41" s="107"/>
    </row>
  </sheetData>
  <mergeCells count="1">
    <mergeCell ref="C7:C10"/>
  </mergeCells>
  <hyperlinks>
    <hyperlink ref="C4" location="Indice!A1" display="Indice!A1" xr:uid="{00000000-0004-0000-0400-000000000000}"/>
  </hyperlinks>
  <printOptions horizontalCentered="1" verticalCentered="1"/>
  <pageMargins left="0.35433070866141736" right="0.35433070866141736" top="0.74803149606299213" bottom="0.74803149606299213" header="0.31496062992125984" footer="0.31496062992125984"/>
  <pageSetup paperSize="9" scale="44" orientation="portrait" r:id="rId1"/>
  <headerFooter>
    <oddHeader>&amp;L&amp;G&amp;C&amp;"Arial,Negrita"&amp;12&amp;K006699
Energía del viento&amp;R&amp;"Arial,Negrita"&amp;12&amp;K006699
Potencia eólica instalada</oddHeader>
    <oddFooter>&amp;L&amp;"Arial,Normal"&amp;10&amp;K006699Dpto. Estadistica e Información. DCRyCGdR&amp;R&amp;"Arial,Normal"&amp;10 &amp;K0066992014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pageSetUpPr autoPageBreaks="0"/>
  </sheetPr>
  <dimension ref="C1:U28"/>
  <sheetViews>
    <sheetView showGridLines="0" showRowColHeaders="0" showOutlineSymbols="0" zoomScaleNormal="100" workbookViewId="0">
      <selection activeCell="H16" sqref="H16"/>
    </sheetView>
  </sheetViews>
  <sheetFormatPr baseColWidth="10" defaultRowHeight="10"/>
  <cols>
    <col min="1" max="1" width="0.1796875" style="3" customWidth="1"/>
    <col min="2" max="2" width="2.54296875" style="3" customWidth="1"/>
    <col min="3" max="3" width="23.54296875" style="3" customWidth="1"/>
    <col min="4" max="4" width="1.453125" style="4" customWidth="1"/>
    <col min="5" max="5" width="105.54296875" style="3" customWidth="1"/>
    <col min="6" max="8" width="6.81640625" style="3" customWidth="1"/>
    <col min="9" max="10" width="6.453125" style="3" customWidth="1"/>
    <col min="11" max="11" width="6.81640625" style="3" customWidth="1"/>
    <col min="12" max="14" width="6.453125" style="3" customWidth="1"/>
    <col min="15" max="15" width="6.81640625" style="3" customWidth="1"/>
    <col min="16" max="22" width="6.453125" style="3" customWidth="1"/>
    <col min="23" max="23" width="7.453125" style="3" customWidth="1"/>
    <col min="24" max="256" width="11.453125" style="3"/>
    <col min="257" max="257" width="0.1796875" style="3" customWidth="1"/>
    <col min="258" max="258" width="2.54296875" style="3" customWidth="1"/>
    <col min="259" max="259" width="15.453125" style="3" customWidth="1"/>
    <col min="260" max="260" width="1.453125" style="3" customWidth="1"/>
    <col min="261" max="261" width="71.453125" style="3" customWidth="1"/>
    <col min="262" max="264" width="6.81640625" style="3" customWidth="1"/>
    <col min="265" max="266" width="6.453125" style="3" customWidth="1"/>
    <col min="267" max="267" width="6.81640625" style="3" customWidth="1"/>
    <col min="268" max="270" width="6.453125" style="3" customWidth="1"/>
    <col min="271" max="271" width="6.81640625" style="3" customWidth="1"/>
    <col min="272" max="278" width="6.453125" style="3" customWidth="1"/>
    <col min="279" max="279" width="7.453125" style="3" customWidth="1"/>
    <col min="280" max="512" width="11.453125" style="3"/>
    <col min="513" max="513" width="0.1796875" style="3" customWidth="1"/>
    <col min="514" max="514" width="2.54296875" style="3" customWidth="1"/>
    <col min="515" max="515" width="15.453125" style="3" customWidth="1"/>
    <col min="516" max="516" width="1.453125" style="3" customWidth="1"/>
    <col min="517" max="517" width="71.453125" style="3" customWidth="1"/>
    <col min="518" max="520" width="6.81640625" style="3" customWidth="1"/>
    <col min="521" max="522" width="6.453125" style="3" customWidth="1"/>
    <col min="523" max="523" width="6.81640625" style="3" customWidth="1"/>
    <col min="524" max="526" width="6.453125" style="3" customWidth="1"/>
    <col min="527" max="527" width="6.81640625" style="3" customWidth="1"/>
    <col min="528" max="534" width="6.453125" style="3" customWidth="1"/>
    <col min="535" max="535" width="7.453125" style="3" customWidth="1"/>
    <col min="536" max="768" width="11.453125" style="3"/>
    <col min="769" max="769" width="0.1796875" style="3" customWidth="1"/>
    <col min="770" max="770" width="2.54296875" style="3" customWidth="1"/>
    <col min="771" max="771" width="15.453125" style="3" customWidth="1"/>
    <col min="772" max="772" width="1.453125" style="3" customWidth="1"/>
    <col min="773" max="773" width="71.453125" style="3" customWidth="1"/>
    <col min="774" max="776" width="6.81640625" style="3" customWidth="1"/>
    <col min="777" max="778" width="6.453125" style="3" customWidth="1"/>
    <col min="779" max="779" width="6.81640625" style="3" customWidth="1"/>
    <col min="780" max="782" width="6.453125" style="3" customWidth="1"/>
    <col min="783" max="783" width="6.81640625" style="3" customWidth="1"/>
    <col min="784" max="790" width="6.453125" style="3" customWidth="1"/>
    <col min="791" max="791" width="7.453125" style="3" customWidth="1"/>
    <col min="792" max="1024" width="11.453125" style="3"/>
    <col min="1025" max="1025" width="0.1796875" style="3" customWidth="1"/>
    <col min="1026" max="1026" width="2.54296875" style="3" customWidth="1"/>
    <col min="1027" max="1027" width="15.453125" style="3" customWidth="1"/>
    <col min="1028" max="1028" width="1.453125" style="3" customWidth="1"/>
    <col min="1029" max="1029" width="71.453125" style="3" customWidth="1"/>
    <col min="1030" max="1032" width="6.81640625" style="3" customWidth="1"/>
    <col min="1033" max="1034" width="6.453125" style="3" customWidth="1"/>
    <col min="1035" max="1035" width="6.81640625" style="3" customWidth="1"/>
    <col min="1036" max="1038" width="6.453125" style="3" customWidth="1"/>
    <col min="1039" max="1039" width="6.81640625" style="3" customWidth="1"/>
    <col min="1040" max="1046" width="6.453125" style="3" customWidth="1"/>
    <col min="1047" max="1047" width="7.453125" style="3" customWidth="1"/>
    <col min="1048" max="1280" width="11.453125" style="3"/>
    <col min="1281" max="1281" width="0.1796875" style="3" customWidth="1"/>
    <col min="1282" max="1282" width="2.54296875" style="3" customWidth="1"/>
    <col min="1283" max="1283" width="15.453125" style="3" customWidth="1"/>
    <col min="1284" max="1284" width="1.453125" style="3" customWidth="1"/>
    <col min="1285" max="1285" width="71.453125" style="3" customWidth="1"/>
    <col min="1286" max="1288" width="6.81640625" style="3" customWidth="1"/>
    <col min="1289" max="1290" width="6.453125" style="3" customWidth="1"/>
    <col min="1291" max="1291" width="6.81640625" style="3" customWidth="1"/>
    <col min="1292" max="1294" width="6.453125" style="3" customWidth="1"/>
    <col min="1295" max="1295" width="6.81640625" style="3" customWidth="1"/>
    <col min="1296" max="1302" width="6.453125" style="3" customWidth="1"/>
    <col min="1303" max="1303" width="7.453125" style="3" customWidth="1"/>
    <col min="1304" max="1536" width="11.453125" style="3"/>
    <col min="1537" max="1537" width="0.1796875" style="3" customWidth="1"/>
    <col min="1538" max="1538" width="2.54296875" style="3" customWidth="1"/>
    <col min="1539" max="1539" width="15.453125" style="3" customWidth="1"/>
    <col min="1540" max="1540" width="1.453125" style="3" customWidth="1"/>
    <col min="1541" max="1541" width="71.453125" style="3" customWidth="1"/>
    <col min="1542" max="1544" width="6.81640625" style="3" customWidth="1"/>
    <col min="1545" max="1546" width="6.453125" style="3" customWidth="1"/>
    <col min="1547" max="1547" width="6.81640625" style="3" customWidth="1"/>
    <col min="1548" max="1550" width="6.453125" style="3" customWidth="1"/>
    <col min="1551" max="1551" width="6.81640625" style="3" customWidth="1"/>
    <col min="1552" max="1558" width="6.453125" style="3" customWidth="1"/>
    <col min="1559" max="1559" width="7.453125" style="3" customWidth="1"/>
    <col min="1560" max="1792" width="11.453125" style="3"/>
    <col min="1793" max="1793" width="0.1796875" style="3" customWidth="1"/>
    <col min="1794" max="1794" width="2.54296875" style="3" customWidth="1"/>
    <col min="1795" max="1795" width="15.453125" style="3" customWidth="1"/>
    <col min="1796" max="1796" width="1.453125" style="3" customWidth="1"/>
    <col min="1797" max="1797" width="71.453125" style="3" customWidth="1"/>
    <col min="1798" max="1800" width="6.81640625" style="3" customWidth="1"/>
    <col min="1801" max="1802" width="6.453125" style="3" customWidth="1"/>
    <col min="1803" max="1803" width="6.81640625" style="3" customWidth="1"/>
    <col min="1804" max="1806" width="6.453125" style="3" customWidth="1"/>
    <col min="1807" max="1807" width="6.81640625" style="3" customWidth="1"/>
    <col min="1808" max="1814" width="6.453125" style="3" customWidth="1"/>
    <col min="1815" max="1815" width="7.453125" style="3" customWidth="1"/>
    <col min="1816" max="2048" width="11.453125" style="3"/>
    <col min="2049" max="2049" width="0.1796875" style="3" customWidth="1"/>
    <col min="2050" max="2050" width="2.54296875" style="3" customWidth="1"/>
    <col min="2051" max="2051" width="15.453125" style="3" customWidth="1"/>
    <col min="2052" max="2052" width="1.453125" style="3" customWidth="1"/>
    <col min="2053" max="2053" width="71.453125" style="3" customWidth="1"/>
    <col min="2054" max="2056" width="6.81640625" style="3" customWidth="1"/>
    <col min="2057" max="2058" width="6.453125" style="3" customWidth="1"/>
    <col min="2059" max="2059" width="6.81640625" style="3" customWidth="1"/>
    <col min="2060" max="2062" width="6.453125" style="3" customWidth="1"/>
    <col min="2063" max="2063" width="6.81640625" style="3" customWidth="1"/>
    <col min="2064" max="2070" width="6.453125" style="3" customWidth="1"/>
    <col min="2071" max="2071" width="7.453125" style="3" customWidth="1"/>
    <col min="2072" max="2304" width="11.453125" style="3"/>
    <col min="2305" max="2305" width="0.1796875" style="3" customWidth="1"/>
    <col min="2306" max="2306" width="2.54296875" style="3" customWidth="1"/>
    <col min="2307" max="2307" width="15.453125" style="3" customWidth="1"/>
    <col min="2308" max="2308" width="1.453125" style="3" customWidth="1"/>
    <col min="2309" max="2309" width="71.453125" style="3" customWidth="1"/>
    <col min="2310" max="2312" width="6.81640625" style="3" customWidth="1"/>
    <col min="2313" max="2314" width="6.453125" style="3" customWidth="1"/>
    <col min="2315" max="2315" width="6.81640625" style="3" customWidth="1"/>
    <col min="2316" max="2318" width="6.453125" style="3" customWidth="1"/>
    <col min="2319" max="2319" width="6.81640625" style="3" customWidth="1"/>
    <col min="2320" max="2326" width="6.453125" style="3" customWidth="1"/>
    <col min="2327" max="2327" width="7.453125" style="3" customWidth="1"/>
    <col min="2328" max="2560" width="11.453125" style="3"/>
    <col min="2561" max="2561" width="0.1796875" style="3" customWidth="1"/>
    <col min="2562" max="2562" width="2.54296875" style="3" customWidth="1"/>
    <col min="2563" max="2563" width="15.453125" style="3" customWidth="1"/>
    <col min="2564" max="2564" width="1.453125" style="3" customWidth="1"/>
    <col min="2565" max="2565" width="71.453125" style="3" customWidth="1"/>
    <col min="2566" max="2568" width="6.81640625" style="3" customWidth="1"/>
    <col min="2569" max="2570" width="6.453125" style="3" customWidth="1"/>
    <col min="2571" max="2571" width="6.81640625" style="3" customWidth="1"/>
    <col min="2572" max="2574" width="6.453125" style="3" customWidth="1"/>
    <col min="2575" max="2575" width="6.81640625" style="3" customWidth="1"/>
    <col min="2576" max="2582" width="6.453125" style="3" customWidth="1"/>
    <col min="2583" max="2583" width="7.453125" style="3" customWidth="1"/>
    <col min="2584" max="2816" width="11.453125" style="3"/>
    <col min="2817" max="2817" width="0.1796875" style="3" customWidth="1"/>
    <col min="2818" max="2818" width="2.54296875" style="3" customWidth="1"/>
    <col min="2819" max="2819" width="15.453125" style="3" customWidth="1"/>
    <col min="2820" max="2820" width="1.453125" style="3" customWidth="1"/>
    <col min="2821" max="2821" width="71.453125" style="3" customWidth="1"/>
    <col min="2822" max="2824" width="6.81640625" style="3" customWidth="1"/>
    <col min="2825" max="2826" width="6.453125" style="3" customWidth="1"/>
    <col min="2827" max="2827" width="6.81640625" style="3" customWidth="1"/>
    <col min="2828" max="2830" width="6.453125" style="3" customWidth="1"/>
    <col min="2831" max="2831" width="6.81640625" style="3" customWidth="1"/>
    <col min="2832" max="2838" width="6.453125" style="3" customWidth="1"/>
    <col min="2839" max="2839" width="7.453125" style="3" customWidth="1"/>
    <col min="2840" max="3072" width="11.453125" style="3"/>
    <col min="3073" max="3073" width="0.1796875" style="3" customWidth="1"/>
    <col min="3074" max="3074" width="2.54296875" style="3" customWidth="1"/>
    <col min="3075" max="3075" width="15.453125" style="3" customWidth="1"/>
    <col min="3076" max="3076" width="1.453125" style="3" customWidth="1"/>
    <col min="3077" max="3077" width="71.453125" style="3" customWidth="1"/>
    <col min="3078" max="3080" width="6.81640625" style="3" customWidth="1"/>
    <col min="3081" max="3082" width="6.453125" style="3" customWidth="1"/>
    <col min="3083" max="3083" width="6.81640625" style="3" customWidth="1"/>
    <col min="3084" max="3086" width="6.453125" style="3" customWidth="1"/>
    <col min="3087" max="3087" width="6.81640625" style="3" customWidth="1"/>
    <col min="3088" max="3094" width="6.453125" style="3" customWidth="1"/>
    <col min="3095" max="3095" width="7.453125" style="3" customWidth="1"/>
    <col min="3096" max="3328" width="11.453125" style="3"/>
    <col min="3329" max="3329" width="0.1796875" style="3" customWidth="1"/>
    <col min="3330" max="3330" width="2.54296875" style="3" customWidth="1"/>
    <col min="3331" max="3331" width="15.453125" style="3" customWidth="1"/>
    <col min="3332" max="3332" width="1.453125" style="3" customWidth="1"/>
    <col min="3333" max="3333" width="71.453125" style="3" customWidth="1"/>
    <col min="3334" max="3336" width="6.81640625" style="3" customWidth="1"/>
    <col min="3337" max="3338" width="6.453125" style="3" customWidth="1"/>
    <col min="3339" max="3339" width="6.81640625" style="3" customWidth="1"/>
    <col min="3340" max="3342" width="6.453125" style="3" customWidth="1"/>
    <col min="3343" max="3343" width="6.81640625" style="3" customWidth="1"/>
    <col min="3344" max="3350" width="6.453125" style="3" customWidth="1"/>
    <col min="3351" max="3351" width="7.453125" style="3" customWidth="1"/>
    <col min="3352" max="3584" width="11.453125" style="3"/>
    <col min="3585" max="3585" width="0.1796875" style="3" customWidth="1"/>
    <col min="3586" max="3586" width="2.54296875" style="3" customWidth="1"/>
    <col min="3587" max="3587" width="15.453125" style="3" customWidth="1"/>
    <col min="3588" max="3588" width="1.453125" style="3" customWidth="1"/>
    <col min="3589" max="3589" width="71.453125" style="3" customWidth="1"/>
    <col min="3590" max="3592" width="6.81640625" style="3" customWidth="1"/>
    <col min="3593" max="3594" width="6.453125" style="3" customWidth="1"/>
    <col min="3595" max="3595" width="6.81640625" style="3" customWidth="1"/>
    <col min="3596" max="3598" width="6.453125" style="3" customWidth="1"/>
    <col min="3599" max="3599" width="6.81640625" style="3" customWidth="1"/>
    <col min="3600" max="3606" width="6.453125" style="3" customWidth="1"/>
    <col min="3607" max="3607" width="7.453125" style="3" customWidth="1"/>
    <col min="3608" max="3840" width="11.453125" style="3"/>
    <col min="3841" max="3841" width="0.1796875" style="3" customWidth="1"/>
    <col min="3842" max="3842" width="2.54296875" style="3" customWidth="1"/>
    <col min="3843" max="3843" width="15.453125" style="3" customWidth="1"/>
    <col min="3844" max="3844" width="1.453125" style="3" customWidth="1"/>
    <col min="3845" max="3845" width="71.453125" style="3" customWidth="1"/>
    <col min="3846" max="3848" width="6.81640625" style="3" customWidth="1"/>
    <col min="3849" max="3850" width="6.453125" style="3" customWidth="1"/>
    <col min="3851" max="3851" width="6.81640625" style="3" customWidth="1"/>
    <col min="3852" max="3854" width="6.453125" style="3" customWidth="1"/>
    <col min="3855" max="3855" width="6.81640625" style="3" customWidth="1"/>
    <col min="3856" max="3862" width="6.453125" style="3" customWidth="1"/>
    <col min="3863" max="3863" width="7.453125" style="3" customWidth="1"/>
    <col min="3864" max="4096" width="11.453125" style="3"/>
    <col min="4097" max="4097" width="0.1796875" style="3" customWidth="1"/>
    <col min="4098" max="4098" width="2.54296875" style="3" customWidth="1"/>
    <col min="4099" max="4099" width="15.453125" style="3" customWidth="1"/>
    <col min="4100" max="4100" width="1.453125" style="3" customWidth="1"/>
    <col min="4101" max="4101" width="71.453125" style="3" customWidth="1"/>
    <col min="4102" max="4104" width="6.81640625" style="3" customWidth="1"/>
    <col min="4105" max="4106" width="6.453125" style="3" customWidth="1"/>
    <col min="4107" max="4107" width="6.81640625" style="3" customWidth="1"/>
    <col min="4108" max="4110" width="6.453125" style="3" customWidth="1"/>
    <col min="4111" max="4111" width="6.81640625" style="3" customWidth="1"/>
    <col min="4112" max="4118" width="6.453125" style="3" customWidth="1"/>
    <col min="4119" max="4119" width="7.453125" style="3" customWidth="1"/>
    <col min="4120" max="4352" width="11.453125" style="3"/>
    <col min="4353" max="4353" width="0.1796875" style="3" customWidth="1"/>
    <col min="4354" max="4354" width="2.54296875" style="3" customWidth="1"/>
    <col min="4355" max="4355" width="15.453125" style="3" customWidth="1"/>
    <col min="4356" max="4356" width="1.453125" style="3" customWidth="1"/>
    <col min="4357" max="4357" width="71.453125" style="3" customWidth="1"/>
    <col min="4358" max="4360" width="6.81640625" style="3" customWidth="1"/>
    <col min="4361" max="4362" width="6.453125" style="3" customWidth="1"/>
    <col min="4363" max="4363" width="6.81640625" style="3" customWidth="1"/>
    <col min="4364" max="4366" width="6.453125" style="3" customWidth="1"/>
    <col min="4367" max="4367" width="6.81640625" style="3" customWidth="1"/>
    <col min="4368" max="4374" width="6.453125" style="3" customWidth="1"/>
    <col min="4375" max="4375" width="7.453125" style="3" customWidth="1"/>
    <col min="4376" max="4608" width="11.453125" style="3"/>
    <col min="4609" max="4609" width="0.1796875" style="3" customWidth="1"/>
    <col min="4610" max="4610" width="2.54296875" style="3" customWidth="1"/>
    <col min="4611" max="4611" width="15.453125" style="3" customWidth="1"/>
    <col min="4612" max="4612" width="1.453125" style="3" customWidth="1"/>
    <col min="4613" max="4613" width="71.453125" style="3" customWidth="1"/>
    <col min="4614" max="4616" width="6.81640625" style="3" customWidth="1"/>
    <col min="4617" max="4618" width="6.453125" style="3" customWidth="1"/>
    <col min="4619" max="4619" width="6.81640625" style="3" customWidth="1"/>
    <col min="4620" max="4622" width="6.453125" style="3" customWidth="1"/>
    <col min="4623" max="4623" width="6.81640625" style="3" customWidth="1"/>
    <col min="4624" max="4630" width="6.453125" style="3" customWidth="1"/>
    <col min="4631" max="4631" width="7.453125" style="3" customWidth="1"/>
    <col min="4632" max="4864" width="11.453125" style="3"/>
    <col min="4865" max="4865" width="0.1796875" style="3" customWidth="1"/>
    <col min="4866" max="4866" width="2.54296875" style="3" customWidth="1"/>
    <col min="4867" max="4867" width="15.453125" style="3" customWidth="1"/>
    <col min="4868" max="4868" width="1.453125" style="3" customWidth="1"/>
    <col min="4869" max="4869" width="71.453125" style="3" customWidth="1"/>
    <col min="4870" max="4872" width="6.81640625" style="3" customWidth="1"/>
    <col min="4873" max="4874" width="6.453125" style="3" customWidth="1"/>
    <col min="4875" max="4875" width="6.81640625" style="3" customWidth="1"/>
    <col min="4876" max="4878" width="6.453125" style="3" customWidth="1"/>
    <col min="4879" max="4879" width="6.81640625" style="3" customWidth="1"/>
    <col min="4880" max="4886" width="6.453125" style="3" customWidth="1"/>
    <col min="4887" max="4887" width="7.453125" style="3" customWidth="1"/>
    <col min="4888" max="5120" width="11.453125" style="3"/>
    <col min="5121" max="5121" width="0.1796875" style="3" customWidth="1"/>
    <col min="5122" max="5122" width="2.54296875" style="3" customWidth="1"/>
    <col min="5123" max="5123" width="15.453125" style="3" customWidth="1"/>
    <col min="5124" max="5124" width="1.453125" style="3" customWidth="1"/>
    <col min="5125" max="5125" width="71.453125" style="3" customWidth="1"/>
    <col min="5126" max="5128" width="6.81640625" style="3" customWidth="1"/>
    <col min="5129" max="5130" width="6.453125" style="3" customWidth="1"/>
    <col min="5131" max="5131" width="6.81640625" style="3" customWidth="1"/>
    <col min="5132" max="5134" width="6.453125" style="3" customWidth="1"/>
    <col min="5135" max="5135" width="6.81640625" style="3" customWidth="1"/>
    <col min="5136" max="5142" width="6.453125" style="3" customWidth="1"/>
    <col min="5143" max="5143" width="7.453125" style="3" customWidth="1"/>
    <col min="5144" max="5376" width="11.453125" style="3"/>
    <col min="5377" max="5377" width="0.1796875" style="3" customWidth="1"/>
    <col min="5378" max="5378" width="2.54296875" style="3" customWidth="1"/>
    <col min="5379" max="5379" width="15.453125" style="3" customWidth="1"/>
    <col min="5380" max="5380" width="1.453125" style="3" customWidth="1"/>
    <col min="5381" max="5381" width="71.453125" style="3" customWidth="1"/>
    <col min="5382" max="5384" width="6.81640625" style="3" customWidth="1"/>
    <col min="5385" max="5386" width="6.453125" style="3" customWidth="1"/>
    <col min="5387" max="5387" width="6.81640625" style="3" customWidth="1"/>
    <col min="5388" max="5390" width="6.453125" style="3" customWidth="1"/>
    <col min="5391" max="5391" width="6.81640625" style="3" customWidth="1"/>
    <col min="5392" max="5398" width="6.453125" style="3" customWidth="1"/>
    <col min="5399" max="5399" width="7.453125" style="3" customWidth="1"/>
    <col min="5400" max="5632" width="11.453125" style="3"/>
    <col min="5633" max="5633" width="0.1796875" style="3" customWidth="1"/>
    <col min="5634" max="5634" width="2.54296875" style="3" customWidth="1"/>
    <col min="5635" max="5635" width="15.453125" style="3" customWidth="1"/>
    <col min="5636" max="5636" width="1.453125" style="3" customWidth="1"/>
    <col min="5637" max="5637" width="71.453125" style="3" customWidth="1"/>
    <col min="5638" max="5640" width="6.81640625" style="3" customWidth="1"/>
    <col min="5641" max="5642" width="6.453125" style="3" customWidth="1"/>
    <col min="5643" max="5643" width="6.81640625" style="3" customWidth="1"/>
    <col min="5644" max="5646" width="6.453125" style="3" customWidth="1"/>
    <col min="5647" max="5647" width="6.81640625" style="3" customWidth="1"/>
    <col min="5648" max="5654" width="6.453125" style="3" customWidth="1"/>
    <col min="5655" max="5655" width="7.453125" style="3" customWidth="1"/>
    <col min="5656" max="5888" width="11.453125" style="3"/>
    <col min="5889" max="5889" width="0.1796875" style="3" customWidth="1"/>
    <col min="5890" max="5890" width="2.54296875" style="3" customWidth="1"/>
    <col min="5891" max="5891" width="15.453125" style="3" customWidth="1"/>
    <col min="5892" max="5892" width="1.453125" style="3" customWidth="1"/>
    <col min="5893" max="5893" width="71.453125" style="3" customWidth="1"/>
    <col min="5894" max="5896" width="6.81640625" style="3" customWidth="1"/>
    <col min="5897" max="5898" width="6.453125" style="3" customWidth="1"/>
    <col min="5899" max="5899" width="6.81640625" style="3" customWidth="1"/>
    <col min="5900" max="5902" width="6.453125" style="3" customWidth="1"/>
    <col min="5903" max="5903" width="6.81640625" style="3" customWidth="1"/>
    <col min="5904" max="5910" width="6.453125" style="3" customWidth="1"/>
    <col min="5911" max="5911" width="7.453125" style="3" customWidth="1"/>
    <col min="5912" max="6144" width="11.453125" style="3"/>
    <col min="6145" max="6145" width="0.1796875" style="3" customWidth="1"/>
    <col min="6146" max="6146" width="2.54296875" style="3" customWidth="1"/>
    <col min="6147" max="6147" width="15.453125" style="3" customWidth="1"/>
    <col min="6148" max="6148" width="1.453125" style="3" customWidth="1"/>
    <col min="6149" max="6149" width="71.453125" style="3" customWidth="1"/>
    <col min="6150" max="6152" width="6.81640625" style="3" customWidth="1"/>
    <col min="6153" max="6154" width="6.453125" style="3" customWidth="1"/>
    <col min="6155" max="6155" width="6.81640625" style="3" customWidth="1"/>
    <col min="6156" max="6158" width="6.453125" style="3" customWidth="1"/>
    <col min="6159" max="6159" width="6.81640625" style="3" customWidth="1"/>
    <col min="6160" max="6166" width="6.453125" style="3" customWidth="1"/>
    <col min="6167" max="6167" width="7.453125" style="3" customWidth="1"/>
    <col min="6168" max="6400" width="11.453125" style="3"/>
    <col min="6401" max="6401" width="0.1796875" style="3" customWidth="1"/>
    <col min="6402" max="6402" width="2.54296875" style="3" customWidth="1"/>
    <col min="6403" max="6403" width="15.453125" style="3" customWidth="1"/>
    <col min="6404" max="6404" width="1.453125" style="3" customWidth="1"/>
    <col min="6405" max="6405" width="71.453125" style="3" customWidth="1"/>
    <col min="6406" max="6408" width="6.81640625" style="3" customWidth="1"/>
    <col min="6409" max="6410" width="6.453125" style="3" customWidth="1"/>
    <col min="6411" max="6411" width="6.81640625" style="3" customWidth="1"/>
    <col min="6412" max="6414" width="6.453125" style="3" customWidth="1"/>
    <col min="6415" max="6415" width="6.81640625" style="3" customWidth="1"/>
    <col min="6416" max="6422" width="6.453125" style="3" customWidth="1"/>
    <col min="6423" max="6423" width="7.453125" style="3" customWidth="1"/>
    <col min="6424" max="6656" width="11.453125" style="3"/>
    <col min="6657" max="6657" width="0.1796875" style="3" customWidth="1"/>
    <col min="6658" max="6658" width="2.54296875" style="3" customWidth="1"/>
    <col min="6659" max="6659" width="15.453125" style="3" customWidth="1"/>
    <col min="6660" max="6660" width="1.453125" style="3" customWidth="1"/>
    <col min="6661" max="6661" width="71.453125" style="3" customWidth="1"/>
    <col min="6662" max="6664" width="6.81640625" style="3" customWidth="1"/>
    <col min="6665" max="6666" width="6.453125" style="3" customWidth="1"/>
    <col min="6667" max="6667" width="6.81640625" style="3" customWidth="1"/>
    <col min="6668" max="6670" width="6.453125" style="3" customWidth="1"/>
    <col min="6671" max="6671" width="6.81640625" style="3" customWidth="1"/>
    <col min="6672" max="6678" width="6.453125" style="3" customWidth="1"/>
    <col min="6679" max="6679" width="7.453125" style="3" customWidth="1"/>
    <col min="6680" max="6912" width="11.453125" style="3"/>
    <col min="6913" max="6913" width="0.1796875" style="3" customWidth="1"/>
    <col min="6914" max="6914" width="2.54296875" style="3" customWidth="1"/>
    <col min="6915" max="6915" width="15.453125" style="3" customWidth="1"/>
    <col min="6916" max="6916" width="1.453125" style="3" customWidth="1"/>
    <col min="6917" max="6917" width="71.453125" style="3" customWidth="1"/>
    <col min="6918" max="6920" width="6.81640625" style="3" customWidth="1"/>
    <col min="6921" max="6922" width="6.453125" style="3" customWidth="1"/>
    <col min="6923" max="6923" width="6.81640625" style="3" customWidth="1"/>
    <col min="6924" max="6926" width="6.453125" style="3" customWidth="1"/>
    <col min="6927" max="6927" width="6.81640625" style="3" customWidth="1"/>
    <col min="6928" max="6934" width="6.453125" style="3" customWidth="1"/>
    <col min="6935" max="6935" width="7.453125" style="3" customWidth="1"/>
    <col min="6936" max="7168" width="11.453125" style="3"/>
    <col min="7169" max="7169" width="0.1796875" style="3" customWidth="1"/>
    <col min="7170" max="7170" width="2.54296875" style="3" customWidth="1"/>
    <col min="7171" max="7171" width="15.453125" style="3" customWidth="1"/>
    <col min="7172" max="7172" width="1.453125" style="3" customWidth="1"/>
    <col min="7173" max="7173" width="71.453125" style="3" customWidth="1"/>
    <col min="7174" max="7176" width="6.81640625" style="3" customWidth="1"/>
    <col min="7177" max="7178" width="6.453125" style="3" customWidth="1"/>
    <col min="7179" max="7179" width="6.81640625" style="3" customWidth="1"/>
    <col min="7180" max="7182" width="6.453125" style="3" customWidth="1"/>
    <col min="7183" max="7183" width="6.81640625" style="3" customWidth="1"/>
    <col min="7184" max="7190" width="6.453125" style="3" customWidth="1"/>
    <col min="7191" max="7191" width="7.453125" style="3" customWidth="1"/>
    <col min="7192" max="7424" width="11.453125" style="3"/>
    <col min="7425" max="7425" width="0.1796875" style="3" customWidth="1"/>
    <col min="7426" max="7426" width="2.54296875" style="3" customWidth="1"/>
    <col min="7427" max="7427" width="15.453125" style="3" customWidth="1"/>
    <col min="7428" max="7428" width="1.453125" style="3" customWidth="1"/>
    <col min="7429" max="7429" width="71.453125" style="3" customWidth="1"/>
    <col min="7430" max="7432" width="6.81640625" style="3" customWidth="1"/>
    <col min="7433" max="7434" width="6.453125" style="3" customWidth="1"/>
    <col min="7435" max="7435" width="6.81640625" style="3" customWidth="1"/>
    <col min="7436" max="7438" width="6.453125" style="3" customWidth="1"/>
    <col min="7439" max="7439" width="6.81640625" style="3" customWidth="1"/>
    <col min="7440" max="7446" width="6.453125" style="3" customWidth="1"/>
    <col min="7447" max="7447" width="7.453125" style="3" customWidth="1"/>
    <col min="7448" max="7680" width="11.453125" style="3"/>
    <col min="7681" max="7681" width="0.1796875" style="3" customWidth="1"/>
    <col min="7682" max="7682" width="2.54296875" style="3" customWidth="1"/>
    <col min="7683" max="7683" width="15.453125" style="3" customWidth="1"/>
    <col min="7684" max="7684" width="1.453125" style="3" customWidth="1"/>
    <col min="7685" max="7685" width="71.453125" style="3" customWidth="1"/>
    <col min="7686" max="7688" width="6.81640625" style="3" customWidth="1"/>
    <col min="7689" max="7690" width="6.453125" style="3" customWidth="1"/>
    <col min="7691" max="7691" width="6.81640625" style="3" customWidth="1"/>
    <col min="7692" max="7694" width="6.453125" style="3" customWidth="1"/>
    <col min="7695" max="7695" width="6.81640625" style="3" customWidth="1"/>
    <col min="7696" max="7702" width="6.453125" style="3" customWidth="1"/>
    <col min="7703" max="7703" width="7.453125" style="3" customWidth="1"/>
    <col min="7704" max="7936" width="11.453125" style="3"/>
    <col min="7937" max="7937" width="0.1796875" style="3" customWidth="1"/>
    <col min="7938" max="7938" width="2.54296875" style="3" customWidth="1"/>
    <col min="7939" max="7939" width="15.453125" style="3" customWidth="1"/>
    <col min="7940" max="7940" width="1.453125" style="3" customWidth="1"/>
    <col min="7941" max="7941" width="71.453125" style="3" customWidth="1"/>
    <col min="7942" max="7944" width="6.81640625" style="3" customWidth="1"/>
    <col min="7945" max="7946" width="6.453125" style="3" customWidth="1"/>
    <col min="7947" max="7947" width="6.81640625" style="3" customWidth="1"/>
    <col min="7948" max="7950" width="6.453125" style="3" customWidth="1"/>
    <col min="7951" max="7951" width="6.81640625" style="3" customWidth="1"/>
    <col min="7952" max="7958" width="6.453125" style="3" customWidth="1"/>
    <col min="7959" max="7959" width="7.453125" style="3" customWidth="1"/>
    <col min="7960" max="8192" width="11.453125" style="3"/>
    <col min="8193" max="8193" width="0.1796875" style="3" customWidth="1"/>
    <col min="8194" max="8194" width="2.54296875" style="3" customWidth="1"/>
    <col min="8195" max="8195" width="15.453125" style="3" customWidth="1"/>
    <col min="8196" max="8196" width="1.453125" style="3" customWidth="1"/>
    <col min="8197" max="8197" width="71.453125" style="3" customWidth="1"/>
    <col min="8198" max="8200" width="6.81640625" style="3" customWidth="1"/>
    <col min="8201" max="8202" width="6.453125" style="3" customWidth="1"/>
    <col min="8203" max="8203" width="6.81640625" style="3" customWidth="1"/>
    <col min="8204" max="8206" width="6.453125" style="3" customWidth="1"/>
    <col min="8207" max="8207" width="6.81640625" style="3" customWidth="1"/>
    <col min="8208" max="8214" width="6.453125" style="3" customWidth="1"/>
    <col min="8215" max="8215" width="7.453125" style="3" customWidth="1"/>
    <col min="8216" max="8448" width="11.453125" style="3"/>
    <col min="8449" max="8449" width="0.1796875" style="3" customWidth="1"/>
    <col min="8450" max="8450" width="2.54296875" style="3" customWidth="1"/>
    <col min="8451" max="8451" width="15.453125" style="3" customWidth="1"/>
    <col min="8452" max="8452" width="1.453125" style="3" customWidth="1"/>
    <col min="8453" max="8453" width="71.453125" style="3" customWidth="1"/>
    <col min="8454" max="8456" width="6.81640625" style="3" customWidth="1"/>
    <col min="8457" max="8458" width="6.453125" style="3" customWidth="1"/>
    <col min="8459" max="8459" width="6.81640625" style="3" customWidth="1"/>
    <col min="8460" max="8462" width="6.453125" style="3" customWidth="1"/>
    <col min="8463" max="8463" width="6.81640625" style="3" customWidth="1"/>
    <col min="8464" max="8470" width="6.453125" style="3" customWidth="1"/>
    <col min="8471" max="8471" width="7.453125" style="3" customWidth="1"/>
    <col min="8472" max="8704" width="11.453125" style="3"/>
    <col min="8705" max="8705" width="0.1796875" style="3" customWidth="1"/>
    <col min="8706" max="8706" width="2.54296875" style="3" customWidth="1"/>
    <col min="8707" max="8707" width="15.453125" style="3" customWidth="1"/>
    <col min="8708" max="8708" width="1.453125" style="3" customWidth="1"/>
    <col min="8709" max="8709" width="71.453125" style="3" customWidth="1"/>
    <col min="8710" max="8712" width="6.81640625" style="3" customWidth="1"/>
    <col min="8713" max="8714" width="6.453125" style="3" customWidth="1"/>
    <col min="8715" max="8715" width="6.81640625" style="3" customWidth="1"/>
    <col min="8716" max="8718" width="6.453125" style="3" customWidth="1"/>
    <col min="8719" max="8719" width="6.81640625" style="3" customWidth="1"/>
    <col min="8720" max="8726" width="6.453125" style="3" customWidth="1"/>
    <col min="8727" max="8727" width="7.453125" style="3" customWidth="1"/>
    <col min="8728" max="8960" width="11.453125" style="3"/>
    <col min="8961" max="8961" width="0.1796875" style="3" customWidth="1"/>
    <col min="8962" max="8962" width="2.54296875" style="3" customWidth="1"/>
    <col min="8963" max="8963" width="15.453125" style="3" customWidth="1"/>
    <col min="8964" max="8964" width="1.453125" style="3" customWidth="1"/>
    <col min="8965" max="8965" width="71.453125" style="3" customWidth="1"/>
    <col min="8966" max="8968" width="6.81640625" style="3" customWidth="1"/>
    <col min="8969" max="8970" width="6.453125" style="3" customWidth="1"/>
    <col min="8971" max="8971" width="6.81640625" style="3" customWidth="1"/>
    <col min="8972" max="8974" width="6.453125" style="3" customWidth="1"/>
    <col min="8975" max="8975" width="6.81640625" style="3" customWidth="1"/>
    <col min="8976" max="8982" width="6.453125" style="3" customWidth="1"/>
    <col min="8983" max="8983" width="7.453125" style="3" customWidth="1"/>
    <col min="8984" max="9216" width="11.453125" style="3"/>
    <col min="9217" max="9217" width="0.1796875" style="3" customWidth="1"/>
    <col min="9218" max="9218" width="2.54296875" style="3" customWidth="1"/>
    <col min="9219" max="9219" width="15.453125" style="3" customWidth="1"/>
    <col min="9220" max="9220" width="1.453125" style="3" customWidth="1"/>
    <col min="9221" max="9221" width="71.453125" style="3" customWidth="1"/>
    <col min="9222" max="9224" width="6.81640625" style="3" customWidth="1"/>
    <col min="9225" max="9226" width="6.453125" style="3" customWidth="1"/>
    <col min="9227" max="9227" width="6.81640625" style="3" customWidth="1"/>
    <col min="9228" max="9230" width="6.453125" style="3" customWidth="1"/>
    <col min="9231" max="9231" width="6.81640625" style="3" customWidth="1"/>
    <col min="9232" max="9238" width="6.453125" style="3" customWidth="1"/>
    <col min="9239" max="9239" width="7.453125" style="3" customWidth="1"/>
    <col min="9240" max="9472" width="11.453125" style="3"/>
    <col min="9473" max="9473" width="0.1796875" style="3" customWidth="1"/>
    <col min="9474" max="9474" width="2.54296875" style="3" customWidth="1"/>
    <col min="9475" max="9475" width="15.453125" style="3" customWidth="1"/>
    <col min="9476" max="9476" width="1.453125" style="3" customWidth="1"/>
    <col min="9477" max="9477" width="71.453125" style="3" customWidth="1"/>
    <col min="9478" max="9480" width="6.81640625" style="3" customWidth="1"/>
    <col min="9481" max="9482" width="6.453125" style="3" customWidth="1"/>
    <col min="9483" max="9483" width="6.81640625" style="3" customWidth="1"/>
    <col min="9484" max="9486" width="6.453125" style="3" customWidth="1"/>
    <col min="9487" max="9487" width="6.81640625" style="3" customWidth="1"/>
    <col min="9488" max="9494" width="6.453125" style="3" customWidth="1"/>
    <col min="9495" max="9495" width="7.453125" style="3" customWidth="1"/>
    <col min="9496" max="9728" width="11.453125" style="3"/>
    <col min="9729" max="9729" width="0.1796875" style="3" customWidth="1"/>
    <col min="9730" max="9730" width="2.54296875" style="3" customWidth="1"/>
    <col min="9731" max="9731" width="15.453125" style="3" customWidth="1"/>
    <col min="9732" max="9732" width="1.453125" style="3" customWidth="1"/>
    <col min="9733" max="9733" width="71.453125" style="3" customWidth="1"/>
    <col min="9734" max="9736" width="6.81640625" style="3" customWidth="1"/>
    <col min="9737" max="9738" width="6.453125" style="3" customWidth="1"/>
    <col min="9739" max="9739" width="6.81640625" style="3" customWidth="1"/>
    <col min="9740" max="9742" width="6.453125" style="3" customWidth="1"/>
    <col min="9743" max="9743" width="6.81640625" style="3" customWidth="1"/>
    <col min="9744" max="9750" width="6.453125" style="3" customWidth="1"/>
    <col min="9751" max="9751" width="7.453125" style="3" customWidth="1"/>
    <col min="9752" max="9984" width="11.453125" style="3"/>
    <col min="9985" max="9985" width="0.1796875" style="3" customWidth="1"/>
    <col min="9986" max="9986" width="2.54296875" style="3" customWidth="1"/>
    <col min="9987" max="9987" width="15.453125" style="3" customWidth="1"/>
    <col min="9988" max="9988" width="1.453125" style="3" customWidth="1"/>
    <col min="9989" max="9989" width="71.453125" style="3" customWidth="1"/>
    <col min="9990" max="9992" width="6.81640625" style="3" customWidth="1"/>
    <col min="9993" max="9994" width="6.453125" style="3" customWidth="1"/>
    <col min="9995" max="9995" width="6.81640625" style="3" customWidth="1"/>
    <col min="9996" max="9998" width="6.453125" style="3" customWidth="1"/>
    <col min="9999" max="9999" width="6.81640625" style="3" customWidth="1"/>
    <col min="10000" max="10006" width="6.453125" style="3" customWidth="1"/>
    <col min="10007" max="10007" width="7.453125" style="3" customWidth="1"/>
    <col min="10008" max="10240" width="11.453125" style="3"/>
    <col min="10241" max="10241" width="0.1796875" style="3" customWidth="1"/>
    <col min="10242" max="10242" width="2.54296875" style="3" customWidth="1"/>
    <col min="10243" max="10243" width="15.453125" style="3" customWidth="1"/>
    <col min="10244" max="10244" width="1.453125" style="3" customWidth="1"/>
    <col min="10245" max="10245" width="71.453125" style="3" customWidth="1"/>
    <col min="10246" max="10248" width="6.81640625" style="3" customWidth="1"/>
    <col min="10249" max="10250" width="6.453125" style="3" customWidth="1"/>
    <col min="10251" max="10251" width="6.81640625" style="3" customWidth="1"/>
    <col min="10252" max="10254" width="6.453125" style="3" customWidth="1"/>
    <col min="10255" max="10255" width="6.81640625" style="3" customWidth="1"/>
    <col min="10256" max="10262" width="6.453125" style="3" customWidth="1"/>
    <col min="10263" max="10263" width="7.453125" style="3" customWidth="1"/>
    <col min="10264" max="10496" width="11.453125" style="3"/>
    <col min="10497" max="10497" width="0.1796875" style="3" customWidth="1"/>
    <col min="10498" max="10498" width="2.54296875" style="3" customWidth="1"/>
    <col min="10499" max="10499" width="15.453125" style="3" customWidth="1"/>
    <col min="10500" max="10500" width="1.453125" style="3" customWidth="1"/>
    <col min="10501" max="10501" width="71.453125" style="3" customWidth="1"/>
    <col min="10502" max="10504" width="6.81640625" style="3" customWidth="1"/>
    <col min="10505" max="10506" width="6.453125" style="3" customWidth="1"/>
    <col min="10507" max="10507" width="6.81640625" style="3" customWidth="1"/>
    <col min="10508" max="10510" width="6.453125" style="3" customWidth="1"/>
    <col min="10511" max="10511" width="6.81640625" style="3" customWidth="1"/>
    <col min="10512" max="10518" width="6.453125" style="3" customWidth="1"/>
    <col min="10519" max="10519" width="7.453125" style="3" customWidth="1"/>
    <col min="10520" max="10752" width="11.453125" style="3"/>
    <col min="10753" max="10753" width="0.1796875" style="3" customWidth="1"/>
    <col min="10754" max="10754" width="2.54296875" style="3" customWidth="1"/>
    <col min="10755" max="10755" width="15.453125" style="3" customWidth="1"/>
    <col min="10756" max="10756" width="1.453125" style="3" customWidth="1"/>
    <col min="10757" max="10757" width="71.453125" style="3" customWidth="1"/>
    <col min="10758" max="10760" width="6.81640625" style="3" customWidth="1"/>
    <col min="10761" max="10762" width="6.453125" style="3" customWidth="1"/>
    <col min="10763" max="10763" width="6.81640625" style="3" customWidth="1"/>
    <col min="10764" max="10766" width="6.453125" style="3" customWidth="1"/>
    <col min="10767" max="10767" width="6.81640625" style="3" customWidth="1"/>
    <col min="10768" max="10774" width="6.453125" style="3" customWidth="1"/>
    <col min="10775" max="10775" width="7.453125" style="3" customWidth="1"/>
    <col min="10776" max="11008" width="11.453125" style="3"/>
    <col min="11009" max="11009" width="0.1796875" style="3" customWidth="1"/>
    <col min="11010" max="11010" width="2.54296875" style="3" customWidth="1"/>
    <col min="11011" max="11011" width="15.453125" style="3" customWidth="1"/>
    <col min="11012" max="11012" width="1.453125" style="3" customWidth="1"/>
    <col min="11013" max="11013" width="71.453125" style="3" customWidth="1"/>
    <col min="11014" max="11016" width="6.81640625" style="3" customWidth="1"/>
    <col min="11017" max="11018" width="6.453125" style="3" customWidth="1"/>
    <col min="11019" max="11019" width="6.81640625" style="3" customWidth="1"/>
    <col min="11020" max="11022" width="6.453125" style="3" customWidth="1"/>
    <col min="11023" max="11023" width="6.81640625" style="3" customWidth="1"/>
    <col min="11024" max="11030" width="6.453125" style="3" customWidth="1"/>
    <col min="11031" max="11031" width="7.453125" style="3" customWidth="1"/>
    <col min="11032" max="11264" width="11.453125" style="3"/>
    <col min="11265" max="11265" width="0.1796875" style="3" customWidth="1"/>
    <col min="11266" max="11266" width="2.54296875" style="3" customWidth="1"/>
    <col min="11267" max="11267" width="15.453125" style="3" customWidth="1"/>
    <col min="11268" max="11268" width="1.453125" style="3" customWidth="1"/>
    <col min="11269" max="11269" width="71.453125" style="3" customWidth="1"/>
    <col min="11270" max="11272" width="6.81640625" style="3" customWidth="1"/>
    <col min="11273" max="11274" width="6.453125" style="3" customWidth="1"/>
    <col min="11275" max="11275" width="6.81640625" style="3" customWidth="1"/>
    <col min="11276" max="11278" width="6.453125" style="3" customWidth="1"/>
    <col min="11279" max="11279" width="6.81640625" style="3" customWidth="1"/>
    <col min="11280" max="11286" width="6.453125" style="3" customWidth="1"/>
    <col min="11287" max="11287" width="7.453125" style="3" customWidth="1"/>
    <col min="11288" max="11520" width="11.453125" style="3"/>
    <col min="11521" max="11521" width="0.1796875" style="3" customWidth="1"/>
    <col min="11522" max="11522" width="2.54296875" style="3" customWidth="1"/>
    <col min="11523" max="11523" width="15.453125" style="3" customWidth="1"/>
    <col min="11524" max="11524" width="1.453125" style="3" customWidth="1"/>
    <col min="11525" max="11525" width="71.453125" style="3" customWidth="1"/>
    <col min="11526" max="11528" width="6.81640625" style="3" customWidth="1"/>
    <col min="11529" max="11530" width="6.453125" style="3" customWidth="1"/>
    <col min="11531" max="11531" width="6.81640625" style="3" customWidth="1"/>
    <col min="11532" max="11534" width="6.453125" style="3" customWidth="1"/>
    <col min="11535" max="11535" width="6.81640625" style="3" customWidth="1"/>
    <col min="11536" max="11542" width="6.453125" style="3" customWidth="1"/>
    <col min="11543" max="11543" width="7.453125" style="3" customWidth="1"/>
    <col min="11544" max="11776" width="11.453125" style="3"/>
    <col min="11777" max="11777" width="0.1796875" style="3" customWidth="1"/>
    <col min="11778" max="11778" width="2.54296875" style="3" customWidth="1"/>
    <col min="11779" max="11779" width="15.453125" style="3" customWidth="1"/>
    <col min="11780" max="11780" width="1.453125" style="3" customWidth="1"/>
    <col min="11781" max="11781" width="71.453125" style="3" customWidth="1"/>
    <col min="11782" max="11784" width="6.81640625" style="3" customWidth="1"/>
    <col min="11785" max="11786" width="6.453125" style="3" customWidth="1"/>
    <col min="11787" max="11787" width="6.81640625" style="3" customWidth="1"/>
    <col min="11788" max="11790" width="6.453125" style="3" customWidth="1"/>
    <col min="11791" max="11791" width="6.81640625" style="3" customWidth="1"/>
    <col min="11792" max="11798" width="6.453125" style="3" customWidth="1"/>
    <col min="11799" max="11799" width="7.453125" style="3" customWidth="1"/>
    <col min="11800" max="12032" width="11.453125" style="3"/>
    <col min="12033" max="12033" width="0.1796875" style="3" customWidth="1"/>
    <col min="12034" max="12034" width="2.54296875" style="3" customWidth="1"/>
    <col min="12035" max="12035" width="15.453125" style="3" customWidth="1"/>
    <col min="12036" max="12036" width="1.453125" style="3" customWidth="1"/>
    <col min="12037" max="12037" width="71.453125" style="3" customWidth="1"/>
    <col min="12038" max="12040" width="6.81640625" style="3" customWidth="1"/>
    <col min="12041" max="12042" width="6.453125" style="3" customWidth="1"/>
    <col min="12043" max="12043" width="6.81640625" style="3" customWidth="1"/>
    <col min="12044" max="12046" width="6.453125" style="3" customWidth="1"/>
    <col min="12047" max="12047" width="6.81640625" style="3" customWidth="1"/>
    <col min="12048" max="12054" width="6.453125" style="3" customWidth="1"/>
    <col min="12055" max="12055" width="7.453125" style="3" customWidth="1"/>
    <col min="12056" max="12288" width="11.453125" style="3"/>
    <col min="12289" max="12289" width="0.1796875" style="3" customWidth="1"/>
    <col min="12290" max="12290" width="2.54296875" style="3" customWidth="1"/>
    <col min="12291" max="12291" width="15.453125" style="3" customWidth="1"/>
    <col min="12292" max="12292" width="1.453125" style="3" customWidth="1"/>
    <col min="12293" max="12293" width="71.453125" style="3" customWidth="1"/>
    <col min="12294" max="12296" width="6.81640625" style="3" customWidth="1"/>
    <col min="12297" max="12298" width="6.453125" style="3" customWidth="1"/>
    <col min="12299" max="12299" width="6.81640625" style="3" customWidth="1"/>
    <col min="12300" max="12302" width="6.453125" style="3" customWidth="1"/>
    <col min="12303" max="12303" width="6.81640625" style="3" customWidth="1"/>
    <col min="12304" max="12310" width="6.453125" style="3" customWidth="1"/>
    <col min="12311" max="12311" width="7.453125" style="3" customWidth="1"/>
    <col min="12312" max="12544" width="11.453125" style="3"/>
    <col min="12545" max="12545" width="0.1796875" style="3" customWidth="1"/>
    <col min="12546" max="12546" width="2.54296875" style="3" customWidth="1"/>
    <col min="12547" max="12547" width="15.453125" style="3" customWidth="1"/>
    <col min="12548" max="12548" width="1.453125" style="3" customWidth="1"/>
    <col min="12549" max="12549" width="71.453125" style="3" customWidth="1"/>
    <col min="12550" max="12552" width="6.81640625" style="3" customWidth="1"/>
    <col min="12553" max="12554" width="6.453125" style="3" customWidth="1"/>
    <col min="12555" max="12555" width="6.81640625" style="3" customWidth="1"/>
    <col min="12556" max="12558" width="6.453125" style="3" customWidth="1"/>
    <col min="12559" max="12559" width="6.81640625" style="3" customWidth="1"/>
    <col min="12560" max="12566" width="6.453125" style="3" customWidth="1"/>
    <col min="12567" max="12567" width="7.453125" style="3" customWidth="1"/>
    <col min="12568" max="12800" width="11.453125" style="3"/>
    <col min="12801" max="12801" width="0.1796875" style="3" customWidth="1"/>
    <col min="12802" max="12802" width="2.54296875" style="3" customWidth="1"/>
    <col min="12803" max="12803" width="15.453125" style="3" customWidth="1"/>
    <col min="12804" max="12804" width="1.453125" style="3" customWidth="1"/>
    <col min="12805" max="12805" width="71.453125" style="3" customWidth="1"/>
    <col min="12806" max="12808" width="6.81640625" style="3" customWidth="1"/>
    <col min="12809" max="12810" width="6.453125" style="3" customWidth="1"/>
    <col min="12811" max="12811" width="6.81640625" style="3" customWidth="1"/>
    <col min="12812" max="12814" width="6.453125" style="3" customWidth="1"/>
    <col min="12815" max="12815" width="6.81640625" style="3" customWidth="1"/>
    <col min="12816" max="12822" width="6.453125" style="3" customWidth="1"/>
    <col min="12823" max="12823" width="7.453125" style="3" customWidth="1"/>
    <col min="12824" max="13056" width="11.453125" style="3"/>
    <col min="13057" max="13057" width="0.1796875" style="3" customWidth="1"/>
    <col min="13058" max="13058" width="2.54296875" style="3" customWidth="1"/>
    <col min="13059" max="13059" width="15.453125" style="3" customWidth="1"/>
    <col min="13060" max="13060" width="1.453125" style="3" customWidth="1"/>
    <col min="13061" max="13061" width="71.453125" style="3" customWidth="1"/>
    <col min="13062" max="13064" width="6.81640625" style="3" customWidth="1"/>
    <col min="13065" max="13066" width="6.453125" style="3" customWidth="1"/>
    <col min="13067" max="13067" width="6.81640625" style="3" customWidth="1"/>
    <col min="13068" max="13070" width="6.453125" style="3" customWidth="1"/>
    <col min="13071" max="13071" width="6.81640625" style="3" customWidth="1"/>
    <col min="13072" max="13078" width="6.453125" style="3" customWidth="1"/>
    <col min="13079" max="13079" width="7.453125" style="3" customWidth="1"/>
    <col min="13080" max="13312" width="11.453125" style="3"/>
    <col min="13313" max="13313" width="0.1796875" style="3" customWidth="1"/>
    <col min="13314" max="13314" width="2.54296875" style="3" customWidth="1"/>
    <col min="13315" max="13315" width="15.453125" style="3" customWidth="1"/>
    <col min="13316" max="13316" width="1.453125" style="3" customWidth="1"/>
    <col min="13317" max="13317" width="71.453125" style="3" customWidth="1"/>
    <col min="13318" max="13320" width="6.81640625" style="3" customWidth="1"/>
    <col min="13321" max="13322" width="6.453125" style="3" customWidth="1"/>
    <col min="13323" max="13323" width="6.81640625" style="3" customWidth="1"/>
    <col min="13324" max="13326" width="6.453125" style="3" customWidth="1"/>
    <col min="13327" max="13327" width="6.81640625" style="3" customWidth="1"/>
    <col min="13328" max="13334" width="6.453125" style="3" customWidth="1"/>
    <col min="13335" max="13335" width="7.453125" style="3" customWidth="1"/>
    <col min="13336" max="13568" width="11.453125" style="3"/>
    <col min="13569" max="13569" width="0.1796875" style="3" customWidth="1"/>
    <col min="13570" max="13570" width="2.54296875" style="3" customWidth="1"/>
    <col min="13571" max="13571" width="15.453125" style="3" customWidth="1"/>
    <col min="13572" max="13572" width="1.453125" style="3" customWidth="1"/>
    <col min="13573" max="13573" width="71.453125" style="3" customWidth="1"/>
    <col min="13574" max="13576" width="6.81640625" style="3" customWidth="1"/>
    <col min="13577" max="13578" width="6.453125" style="3" customWidth="1"/>
    <col min="13579" max="13579" width="6.81640625" style="3" customWidth="1"/>
    <col min="13580" max="13582" width="6.453125" style="3" customWidth="1"/>
    <col min="13583" max="13583" width="6.81640625" style="3" customWidth="1"/>
    <col min="13584" max="13590" width="6.453125" style="3" customWidth="1"/>
    <col min="13591" max="13591" width="7.453125" style="3" customWidth="1"/>
    <col min="13592" max="13824" width="11.453125" style="3"/>
    <col min="13825" max="13825" width="0.1796875" style="3" customWidth="1"/>
    <col min="13826" max="13826" width="2.54296875" style="3" customWidth="1"/>
    <col min="13827" max="13827" width="15.453125" style="3" customWidth="1"/>
    <col min="13828" max="13828" width="1.453125" style="3" customWidth="1"/>
    <col min="13829" max="13829" width="71.453125" style="3" customWidth="1"/>
    <col min="13830" max="13832" width="6.81640625" style="3" customWidth="1"/>
    <col min="13833" max="13834" width="6.453125" style="3" customWidth="1"/>
    <col min="13835" max="13835" width="6.81640625" style="3" customWidth="1"/>
    <col min="13836" max="13838" width="6.453125" style="3" customWidth="1"/>
    <col min="13839" max="13839" width="6.81640625" style="3" customWidth="1"/>
    <col min="13840" max="13846" width="6.453125" style="3" customWidth="1"/>
    <col min="13847" max="13847" width="7.453125" style="3" customWidth="1"/>
    <col min="13848" max="14080" width="11.453125" style="3"/>
    <col min="14081" max="14081" width="0.1796875" style="3" customWidth="1"/>
    <col min="14082" max="14082" width="2.54296875" style="3" customWidth="1"/>
    <col min="14083" max="14083" width="15.453125" style="3" customWidth="1"/>
    <col min="14084" max="14084" width="1.453125" style="3" customWidth="1"/>
    <col min="14085" max="14085" width="71.453125" style="3" customWidth="1"/>
    <col min="14086" max="14088" width="6.81640625" style="3" customWidth="1"/>
    <col min="14089" max="14090" width="6.453125" style="3" customWidth="1"/>
    <col min="14091" max="14091" width="6.81640625" style="3" customWidth="1"/>
    <col min="14092" max="14094" width="6.453125" style="3" customWidth="1"/>
    <col min="14095" max="14095" width="6.81640625" style="3" customWidth="1"/>
    <col min="14096" max="14102" width="6.453125" style="3" customWidth="1"/>
    <col min="14103" max="14103" width="7.453125" style="3" customWidth="1"/>
    <col min="14104" max="14336" width="11.453125" style="3"/>
    <col min="14337" max="14337" width="0.1796875" style="3" customWidth="1"/>
    <col min="14338" max="14338" width="2.54296875" style="3" customWidth="1"/>
    <col min="14339" max="14339" width="15.453125" style="3" customWidth="1"/>
    <col min="14340" max="14340" width="1.453125" style="3" customWidth="1"/>
    <col min="14341" max="14341" width="71.453125" style="3" customWidth="1"/>
    <col min="14342" max="14344" width="6.81640625" style="3" customWidth="1"/>
    <col min="14345" max="14346" width="6.453125" style="3" customWidth="1"/>
    <col min="14347" max="14347" width="6.81640625" style="3" customWidth="1"/>
    <col min="14348" max="14350" width="6.453125" style="3" customWidth="1"/>
    <col min="14351" max="14351" width="6.81640625" style="3" customWidth="1"/>
    <col min="14352" max="14358" width="6.453125" style="3" customWidth="1"/>
    <col min="14359" max="14359" width="7.453125" style="3" customWidth="1"/>
    <col min="14360" max="14592" width="11.453125" style="3"/>
    <col min="14593" max="14593" width="0.1796875" style="3" customWidth="1"/>
    <col min="14594" max="14594" width="2.54296875" style="3" customWidth="1"/>
    <col min="14595" max="14595" width="15.453125" style="3" customWidth="1"/>
    <col min="14596" max="14596" width="1.453125" style="3" customWidth="1"/>
    <col min="14597" max="14597" width="71.453125" style="3" customWidth="1"/>
    <col min="14598" max="14600" width="6.81640625" style="3" customWidth="1"/>
    <col min="14601" max="14602" width="6.453125" style="3" customWidth="1"/>
    <col min="14603" max="14603" width="6.81640625" style="3" customWidth="1"/>
    <col min="14604" max="14606" width="6.453125" style="3" customWidth="1"/>
    <col min="14607" max="14607" width="6.81640625" style="3" customWidth="1"/>
    <col min="14608" max="14614" width="6.453125" style="3" customWidth="1"/>
    <col min="14615" max="14615" width="7.453125" style="3" customWidth="1"/>
    <col min="14616" max="14848" width="11.453125" style="3"/>
    <col min="14849" max="14849" width="0.1796875" style="3" customWidth="1"/>
    <col min="14850" max="14850" width="2.54296875" style="3" customWidth="1"/>
    <col min="14851" max="14851" width="15.453125" style="3" customWidth="1"/>
    <col min="14852" max="14852" width="1.453125" style="3" customWidth="1"/>
    <col min="14853" max="14853" width="71.453125" style="3" customWidth="1"/>
    <col min="14854" max="14856" width="6.81640625" style="3" customWidth="1"/>
    <col min="14857" max="14858" width="6.453125" style="3" customWidth="1"/>
    <col min="14859" max="14859" width="6.81640625" style="3" customWidth="1"/>
    <col min="14860" max="14862" width="6.453125" style="3" customWidth="1"/>
    <col min="14863" max="14863" width="6.81640625" style="3" customWidth="1"/>
    <col min="14864" max="14870" width="6.453125" style="3" customWidth="1"/>
    <col min="14871" max="14871" width="7.453125" style="3" customWidth="1"/>
    <col min="14872" max="15104" width="11.453125" style="3"/>
    <col min="15105" max="15105" width="0.1796875" style="3" customWidth="1"/>
    <col min="15106" max="15106" width="2.54296875" style="3" customWidth="1"/>
    <col min="15107" max="15107" width="15.453125" style="3" customWidth="1"/>
    <col min="15108" max="15108" width="1.453125" style="3" customWidth="1"/>
    <col min="15109" max="15109" width="71.453125" style="3" customWidth="1"/>
    <col min="15110" max="15112" width="6.81640625" style="3" customWidth="1"/>
    <col min="15113" max="15114" width="6.453125" style="3" customWidth="1"/>
    <col min="15115" max="15115" width="6.81640625" style="3" customWidth="1"/>
    <col min="15116" max="15118" width="6.453125" style="3" customWidth="1"/>
    <col min="15119" max="15119" width="6.81640625" style="3" customWidth="1"/>
    <col min="15120" max="15126" width="6.453125" style="3" customWidth="1"/>
    <col min="15127" max="15127" width="7.453125" style="3" customWidth="1"/>
    <col min="15128" max="15360" width="11.453125" style="3"/>
    <col min="15361" max="15361" width="0.1796875" style="3" customWidth="1"/>
    <col min="15362" max="15362" width="2.54296875" style="3" customWidth="1"/>
    <col min="15363" max="15363" width="15.453125" style="3" customWidth="1"/>
    <col min="15364" max="15364" width="1.453125" style="3" customWidth="1"/>
    <col min="15365" max="15365" width="71.453125" style="3" customWidth="1"/>
    <col min="15366" max="15368" width="6.81640625" style="3" customWidth="1"/>
    <col min="15369" max="15370" width="6.453125" style="3" customWidth="1"/>
    <col min="15371" max="15371" width="6.81640625" style="3" customWidth="1"/>
    <col min="15372" max="15374" width="6.453125" style="3" customWidth="1"/>
    <col min="15375" max="15375" width="6.81640625" style="3" customWidth="1"/>
    <col min="15376" max="15382" width="6.453125" style="3" customWidth="1"/>
    <col min="15383" max="15383" width="7.453125" style="3" customWidth="1"/>
    <col min="15384" max="15616" width="11.453125" style="3"/>
    <col min="15617" max="15617" width="0.1796875" style="3" customWidth="1"/>
    <col min="15618" max="15618" width="2.54296875" style="3" customWidth="1"/>
    <col min="15619" max="15619" width="15.453125" style="3" customWidth="1"/>
    <col min="15620" max="15620" width="1.453125" style="3" customWidth="1"/>
    <col min="15621" max="15621" width="71.453125" style="3" customWidth="1"/>
    <col min="15622" max="15624" width="6.81640625" style="3" customWidth="1"/>
    <col min="15625" max="15626" width="6.453125" style="3" customWidth="1"/>
    <col min="15627" max="15627" width="6.81640625" style="3" customWidth="1"/>
    <col min="15628" max="15630" width="6.453125" style="3" customWidth="1"/>
    <col min="15631" max="15631" width="6.81640625" style="3" customWidth="1"/>
    <col min="15632" max="15638" width="6.453125" style="3" customWidth="1"/>
    <col min="15639" max="15639" width="7.453125" style="3" customWidth="1"/>
    <col min="15640" max="15872" width="11.453125" style="3"/>
    <col min="15873" max="15873" width="0.1796875" style="3" customWidth="1"/>
    <col min="15874" max="15874" width="2.54296875" style="3" customWidth="1"/>
    <col min="15875" max="15875" width="15.453125" style="3" customWidth="1"/>
    <col min="15876" max="15876" width="1.453125" style="3" customWidth="1"/>
    <col min="15877" max="15877" width="71.453125" style="3" customWidth="1"/>
    <col min="15878" max="15880" width="6.81640625" style="3" customWidth="1"/>
    <col min="15881" max="15882" width="6.453125" style="3" customWidth="1"/>
    <col min="15883" max="15883" width="6.81640625" style="3" customWidth="1"/>
    <col min="15884" max="15886" width="6.453125" style="3" customWidth="1"/>
    <col min="15887" max="15887" width="6.81640625" style="3" customWidth="1"/>
    <col min="15888" max="15894" width="6.453125" style="3" customWidth="1"/>
    <col min="15895" max="15895" width="7.453125" style="3" customWidth="1"/>
    <col min="15896" max="16128" width="11.453125" style="3"/>
    <col min="16129" max="16129" width="0.1796875" style="3" customWidth="1"/>
    <col min="16130" max="16130" width="2.54296875" style="3" customWidth="1"/>
    <col min="16131" max="16131" width="15.453125" style="3" customWidth="1"/>
    <col min="16132" max="16132" width="1.453125" style="3" customWidth="1"/>
    <col min="16133" max="16133" width="71.453125" style="3" customWidth="1"/>
    <col min="16134" max="16136" width="6.81640625" style="3" customWidth="1"/>
    <col min="16137" max="16138" width="6.453125" style="3" customWidth="1"/>
    <col min="16139" max="16139" width="6.81640625" style="3" customWidth="1"/>
    <col min="16140" max="16142" width="6.453125" style="3" customWidth="1"/>
    <col min="16143" max="16143" width="6.81640625" style="3" customWidth="1"/>
    <col min="16144" max="16150" width="6.453125" style="3" customWidth="1"/>
    <col min="16151" max="16151" width="7.453125" style="3" customWidth="1"/>
    <col min="16152" max="16384" width="11.453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2020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4" t="s">
        <v>47</v>
      </c>
      <c r="E7" s="5"/>
    </row>
    <row r="8" spans="3:21" ht="12.75" customHeight="1">
      <c r="C8" s="194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27" t="s">
        <v>37</v>
      </c>
      <c r="E9" s="5"/>
    </row>
    <row r="10" spans="3:21" ht="12.75" customHeight="1"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35" t="s">
        <v>127</v>
      </c>
    </row>
    <row r="26" spans="5:5" ht="12.75" customHeight="1">
      <c r="E26" s="9"/>
    </row>
    <row r="27" spans="5:5" ht="12.75" customHeight="1">
      <c r="E27" s="9"/>
    </row>
    <row r="28" spans="5:5" ht="12.75" customHeight="1">
      <c r="E28" s="9"/>
    </row>
  </sheetData>
  <mergeCells count="1">
    <mergeCell ref="C7:C8"/>
  </mergeCells>
  <hyperlinks>
    <hyperlink ref="C4" location="Indice!A1" display="Indice!A1" xr:uid="{00000000-0004-0000-05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>
    <pageSetUpPr autoPageBreaks="0"/>
  </sheetPr>
  <dimension ref="C1:J59"/>
  <sheetViews>
    <sheetView showGridLines="0" showRowColHeaders="0" showOutlineSymbols="0" zoomScaleNormal="100" workbookViewId="0">
      <selection activeCell="G28" sqref="G28"/>
    </sheetView>
  </sheetViews>
  <sheetFormatPr baseColWidth="10" defaultRowHeight="10"/>
  <cols>
    <col min="1" max="1" width="0.1796875" style="3" customWidth="1"/>
    <col min="2" max="2" width="2.54296875" style="3" customWidth="1"/>
    <col min="3" max="3" width="24.54296875" style="3" customWidth="1"/>
    <col min="4" max="4" width="1.453125" style="4" customWidth="1"/>
    <col min="5" max="5" width="112.54296875" style="3" customWidth="1"/>
    <col min="6" max="11" width="6.453125" style="3" customWidth="1"/>
    <col min="12" max="12" width="7.453125" style="3" customWidth="1"/>
    <col min="13" max="245" width="11.453125" style="3"/>
    <col min="246" max="246" width="0.1796875" style="3" customWidth="1"/>
    <col min="247" max="247" width="2.54296875" style="3" customWidth="1"/>
    <col min="248" max="248" width="15.453125" style="3" customWidth="1"/>
    <col min="249" max="249" width="1.453125" style="3" customWidth="1"/>
    <col min="250" max="250" width="71.453125" style="3" customWidth="1"/>
    <col min="251" max="253" width="6.81640625" style="3" customWidth="1"/>
    <col min="254" max="255" width="6.453125" style="3" customWidth="1"/>
    <col min="256" max="256" width="6.81640625" style="3" customWidth="1"/>
    <col min="257" max="259" width="6.453125" style="3" customWidth="1"/>
    <col min="260" max="260" width="6.81640625" style="3" customWidth="1"/>
    <col min="261" max="267" width="6.453125" style="3" customWidth="1"/>
    <col min="268" max="268" width="7.453125" style="3" customWidth="1"/>
    <col min="269" max="501" width="11.453125" style="3"/>
    <col min="502" max="502" width="0.1796875" style="3" customWidth="1"/>
    <col min="503" max="503" width="2.54296875" style="3" customWidth="1"/>
    <col min="504" max="504" width="15.453125" style="3" customWidth="1"/>
    <col min="505" max="505" width="1.453125" style="3" customWidth="1"/>
    <col min="506" max="506" width="71.453125" style="3" customWidth="1"/>
    <col min="507" max="509" width="6.81640625" style="3" customWidth="1"/>
    <col min="510" max="511" width="6.453125" style="3" customWidth="1"/>
    <col min="512" max="512" width="6.81640625" style="3" customWidth="1"/>
    <col min="513" max="515" width="6.453125" style="3" customWidth="1"/>
    <col min="516" max="516" width="6.81640625" style="3" customWidth="1"/>
    <col min="517" max="523" width="6.453125" style="3" customWidth="1"/>
    <col min="524" max="524" width="7.453125" style="3" customWidth="1"/>
    <col min="525" max="757" width="11.453125" style="3"/>
    <col min="758" max="758" width="0.1796875" style="3" customWidth="1"/>
    <col min="759" max="759" width="2.54296875" style="3" customWidth="1"/>
    <col min="760" max="760" width="15.453125" style="3" customWidth="1"/>
    <col min="761" max="761" width="1.453125" style="3" customWidth="1"/>
    <col min="762" max="762" width="71.453125" style="3" customWidth="1"/>
    <col min="763" max="765" width="6.81640625" style="3" customWidth="1"/>
    <col min="766" max="767" width="6.453125" style="3" customWidth="1"/>
    <col min="768" max="768" width="6.81640625" style="3" customWidth="1"/>
    <col min="769" max="771" width="6.453125" style="3" customWidth="1"/>
    <col min="772" max="772" width="6.81640625" style="3" customWidth="1"/>
    <col min="773" max="779" width="6.453125" style="3" customWidth="1"/>
    <col min="780" max="780" width="7.453125" style="3" customWidth="1"/>
    <col min="781" max="1013" width="11.453125" style="3"/>
    <col min="1014" max="1014" width="0.1796875" style="3" customWidth="1"/>
    <col min="1015" max="1015" width="2.54296875" style="3" customWidth="1"/>
    <col min="1016" max="1016" width="15.453125" style="3" customWidth="1"/>
    <col min="1017" max="1017" width="1.453125" style="3" customWidth="1"/>
    <col min="1018" max="1018" width="71.453125" style="3" customWidth="1"/>
    <col min="1019" max="1021" width="6.81640625" style="3" customWidth="1"/>
    <col min="1022" max="1023" width="6.453125" style="3" customWidth="1"/>
    <col min="1024" max="1024" width="6.81640625" style="3" customWidth="1"/>
    <col min="1025" max="1027" width="6.453125" style="3" customWidth="1"/>
    <col min="1028" max="1028" width="6.81640625" style="3" customWidth="1"/>
    <col min="1029" max="1035" width="6.453125" style="3" customWidth="1"/>
    <col min="1036" max="1036" width="7.453125" style="3" customWidth="1"/>
    <col min="1037" max="1269" width="11.453125" style="3"/>
    <col min="1270" max="1270" width="0.1796875" style="3" customWidth="1"/>
    <col min="1271" max="1271" width="2.54296875" style="3" customWidth="1"/>
    <col min="1272" max="1272" width="15.453125" style="3" customWidth="1"/>
    <col min="1273" max="1273" width="1.453125" style="3" customWidth="1"/>
    <col min="1274" max="1274" width="71.453125" style="3" customWidth="1"/>
    <col min="1275" max="1277" width="6.81640625" style="3" customWidth="1"/>
    <col min="1278" max="1279" width="6.453125" style="3" customWidth="1"/>
    <col min="1280" max="1280" width="6.81640625" style="3" customWidth="1"/>
    <col min="1281" max="1283" width="6.453125" style="3" customWidth="1"/>
    <col min="1284" max="1284" width="6.81640625" style="3" customWidth="1"/>
    <col min="1285" max="1291" width="6.453125" style="3" customWidth="1"/>
    <col min="1292" max="1292" width="7.453125" style="3" customWidth="1"/>
    <col min="1293" max="1525" width="11.453125" style="3"/>
    <col min="1526" max="1526" width="0.1796875" style="3" customWidth="1"/>
    <col min="1527" max="1527" width="2.54296875" style="3" customWidth="1"/>
    <col min="1528" max="1528" width="15.453125" style="3" customWidth="1"/>
    <col min="1529" max="1529" width="1.453125" style="3" customWidth="1"/>
    <col min="1530" max="1530" width="71.453125" style="3" customWidth="1"/>
    <col min="1531" max="1533" width="6.81640625" style="3" customWidth="1"/>
    <col min="1534" max="1535" width="6.453125" style="3" customWidth="1"/>
    <col min="1536" max="1536" width="6.81640625" style="3" customWidth="1"/>
    <col min="1537" max="1539" width="6.453125" style="3" customWidth="1"/>
    <col min="1540" max="1540" width="6.81640625" style="3" customWidth="1"/>
    <col min="1541" max="1547" width="6.453125" style="3" customWidth="1"/>
    <col min="1548" max="1548" width="7.453125" style="3" customWidth="1"/>
    <col min="1549" max="1781" width="11.453125" style="3"/>
    <col min="1782" max="1782" width="0.1796875" style="3" customWidth="1"/>
    <col min="1783" max="1783" width="2.54296875" style="3" customWidth="1"/>
    <col min="1784" max="1784" width="15.453125" style="3" customWidth="1"/>
    <col min="1785" max="1785" width="1.453125" style="3" customWidth="1"/>
    <col min="1786" max="1786" width="71.453125" style="3" customWidth="1"/>
    <col min="1787" max="1789" width="6.81640625" style="3" customWidth="1"/>
    <col min="1790" max="1791" width="6.453125" style="3" customWidth="1"/>
    <col min="1792" max="1792" width="6.81640625" style="3" customWidth="1"/>
    <col min="1793" max="1795" width="6.453125" style="3" customWidth="1"/>
    <col min="1796" max="1796" width="6.81640625" style="3" customWidth="1"/>
    <col min="1797" max="1803" width="6.453125" style="3" customWidth="1"/>
    <col min="1804" max="1804" width="7.453125" style="3" customWidth="1"/>
    <col min="1805" max="2037" width="11.453125" style="3"/>
    <col min="2038" max="2038" width="0.1796875" style="3" customWidth="1"/>
    <col min="2039" max="2039" width="2.54296875" style="3" customWidth="1"/>
    <col min="2040" max="2040" width="15.453125" style="3" customWidth="1"/>
    <col min="2041" max="2041" width="1.453125" style="3" customWidth="1"/>
    <col min="2042" max="2042" width="71.453125" style="3" customWidth="1"/>
    <col min="2043" max="2045" width="6.81640625" style="3" customWidth="1"/>
    <col min="2046" max="2047" width="6.453125" style="3" customWidth="1"/>
    <col min="2048" max="2048" width="6.81640625" style="3" customWidth="1"/>
    <col min="2049" max="2051" width="6.453125" style="3" customWidth="1"/>
    <col min="2052" max="2052" width="6.81640625" style="3" customWidth="1"/>
    <col min="2053" max="2059" width="6.453125" style="3" customWidth="1"/>
    <col min="2060" max="2060" width="7.453125" style="3" customWidth="1"/>
    <col min="2061" max="2293" width="11.453125" style="3"/>
    <col min="2294" max="2294" width="0.1796875" style="3" customWidth="1"/>
    <col min="2295" max="2295" width="2.54296875" style="3" customWidth="1"/>
    <col min="2296" max="2296" width="15.453125" style="3" customWidth="1"/>
    <col min="2297" max="2297" width="1.453125" style="3" customWidth="1"/>
    <col min="2298" max="2298" width="71.453125" style="3" customWidth="1"/>
    <col min="2299" max="2301" width="6.81640625" style="3" customWidth="1"/>
    <col min="2302" max="2303" width="6.453125" style="3" customWidth="1"/>
    <col min="2304" max="2304" width="6.81640625" style="3" customWidth="1"/>
    <col min="2305" max="2307" width="6.453125" style="3" customWidth="1"/>
    <col min="2308" max="2308" width="6.81640625" style="3" customWidth="1"/>
    <col min="2309" max="2315" width="6.453125" style="3" customWidth="1"/>
    <col min="2316" max="2316" width="7.453125" style="3" customWidth="1"/>
    <col min="2317" max="2549" width="11.453125" style="3"/>
    <col min="2550" max="2550" width="0.1796875" style="3" customWidth="1"/>
    <col min="2551" max="2551" width="2.54296875" style="3" customWidth="1"/>
    <col min="2552" max="2552" width="15.453125" style="3" customWidth="1"/>
    <col min="2553" max="2553" width="1.453125" style="3" customWidth="1"/>
    <col min="2554" max="2554" width="71.453125" style="3" customWidth="1"/>
    <col min="2555" max="2557" width="6.81640625" style="3" customWidth="1"/>
    <col min="2558" max="2559" width="6.453125" style="3" customWidth="1"/>
    <col min="2560" max="2560" width="6.81640625" style="3" customWidth="1"/>
    <col min="2561" max="2563" width="6.453125" style="3" customWidth="1"/>
    <col min="2564" max="2564" width="6.81640625" style="3" customWidth="1"/>
    <col min="2565" max="2571" width="6.453125" style="3" customWidth="1"/>
    <col min="2572" max="2572" width="7.453125" style="3" customWidth="1"/>
    <col min="2573" max="2805" width="11.453125" style="3"/>
    <col min="2806" max="2806" width="0.1796875" style="3" customWidth="1"/>
    <col min="2807" max="2807" width="2.54296875" style="3" customWidth="1"/>
    <col min="2808" max="2808" width="15.453125" style="3" customWidth="1"/>
    <col min="2809" max="2809" width="1.453125" style="3" customWidth="1"/>
    <col min="2810" max="2810" width="71.453125" style="3" customWidth="1"/>
    <col min="2811" max="2813" width="6.81640625" style="3" customWidth="1"/>
    <col min="2814" max="2815" width="6.453125" style="3" customWidth="1"/>
    <col min="2816" max="2816" width="6.81640625" style="3" customWidth="1"/>
    <col min="2817" max="2819" width="6.453125" style="3" customWidth="1"/>
    <col min="2820" max="2820" width="6.81640625" style="3" customWidth="1"/>
    <col min="2821" max="2827" width="6.453125" style="3" customWidth="1"/>
    <col min="2828" max="2828" width="7.453125" style="3" customWidth="1"/>
    <col min="2829" max="3061" width="11.453125" style="3"/>
    <col min="3062" max="3062" width="0.1796875" style="3" customWidth="1"/>
    <col min="3063" max="3063" width="2.54296875" style="3" customWidth="1"/>
    <col min="3064" max="3064" width="15.453125" style="3" customWidth="1"/>
    <col min="3065" max="3065" width="1.453125" style="3" customWidth="1"/>
    <col min="3066" max="3066" width="71.453125" style="3" customWidth="1"/>
    <col min="3067" max="3069" width="6.81640625" style="3" customWidth="1"/>
    <col min="3070" max="3071" width="6.453125" style="3" customWidth="1"/>
    <col min="3072" max="3072" width="6.81640625" style="3" customWidth="1"/>
    <col min="3073" max="3075" width="6.453125" style="3" customWidth="1"/>
    <col min="3076" max="3076" width="6.81640625" style="3" customWidth="1"/>
    <col min="3077" max="3083" width="6.453125" style="3" customWidth="1"/>
    <col min="3084" max="3084" width="7.453125" style="3" customWidth="1"/>
    <col min="3085" max="3317" width="11.453125" style="3"/>
    <col min="3318" max="3318" width="0.1796875" style="3" customWidth="1"/>
    <col min="3319" max="3319" width="2.54296875" style="3" customWidth="1"/>
    <col min="3320" max="3320" width="15.453125" style="3" customWidth="1"/>
    <col min="3321" max="3321" width="1.453125" style="3" customWidth="1"/>
    <col min="3322" max="3322" width="71.453125" style="3" customWidth="1"/>
    <col min="3323" max="3325" width="6.81640625" style="3" customWidth="1"/>
    <col min="3326" max="3327" width="6.453125" style="3" customWidth="1"/>
    <col min="3328" max="3328" width="6.81640625" style="3" customWidth="1"/>
    <col min="3329" max="3331" width="6.453125" style="3" customWidth="1"/>
    <col min="3332" max="3332" width="6.81640625" style="3" customWidth="1"/>
    <col min="3333" max="3339" width="6.453125" style="3" customWidth="1"/>
    <col min="3340" max="3340" width="7.453125" style="3" customWidth="1"/>
    <col min="3341" max="3573" width="11.453125" style="3"/>
    <col min="3574" max="3574" width="0.1796875" style="3" customWidth="1"/>
    <col min="3575" max="3575" width="2.54296875" style="3" customWidth="1"/>
    <col min="3576" max="3576" width="15.453125" style="3" customWidth="1"/>
    <col min="3577" max="3577" width="1.453125" style="3" customWidth="1"/>
    <col min="3578" max="3578" width="71.453125" style="3" customWidth="1"/>
    <col min="3579" max="3581" width="6.81640625" style="3" customWidth="1"/>
    <col min="3582" max="3583" width="6.453125" style="3" customWidth="1"/>
    <col min="3584" max="3584" width="6.81640625" style="3" customWidth="1"/>
    <col min="3585" max="3587" width="6.453125" style="3" customWidth="1"/>
    <col min="3588" max="3588" width="6.81640625" style="3" customWidth="1"/>
    <col min="3589" max="3595" width="6.453125" style="3" customWidth="1"/>
    <col min="3596" max="3596" width="7.453125" style="3" customWidth="1"/>
    <col min="3597" max="3829" width="11.453125" style="3"/>
    <col min="3830" max="3830" width="0.1796875" style="3" customWidth="1"/>
    <col min="3831" max="3831" width="2.54296875" style="3" customWidth="1"/>
    <col min="3832" max="3832" width="15.453125" style="3" customWidth="1"/>
    <col min="3833" max="3833" width="1.453125" style="3" customWidth="1"/>
    <col min="3834" max="3834" width="71.453125" style="3" customWidth="1"/>
    <col min="3835" max="3837" width="6.81640625" style="3" customWidth="1"/>
    <col min="3838" max="3839" width="6.453125" style="3" customWidth="1"/>
    <col min="3840" max="3840" width="6.81640625" style="3" customWidth="1"/>
    <col min="3841" max="3843" width="6.453125" style="3" customWidth="1"/>
    <col min="3844" max="3844" width="6.81640625" style="3" customWidth="1"/>
    <col min="3845" max="3851" width="6.453125" style="3" customWidth="1"/>
    <col min="3852" max="3852" width="7.453125" style="3" customWidth="1"/>
    <col min="3853" max="4085" width="11.453125" style="3"/>
    <col min="4086" max="4086" width="0.1796875" style="3" customWidth="1"/>
    <col min="4087" max="4087" width="2.54296875" style="3" customWidth="1"/>
    <col min="4088" max="4088" width="15.453125" style="3" customWidth="1"/>
    <col min="4089" max="4089" width="1.453125" style="3" customWidth="1"/>
    <col min="4090" max="4090" width="71.453125" style="3" customWidth="1"/>
    <col min="4091" max="4093" width="6.81640625" style="3" customWidth="1"/>
    <col min="4094" max="4095" width="6.453125" style="3" customWidth="1"/>
    <col min="4096" max="4096" width="6.81640625" style="3" customWidth="1"/>
    <col min="4097" max="4099" width="6.453125" style="3" customWidth="1"/>
    <col min="4100" max="4100" width="6.81640625" style="3" customWidth="1"/>
    <col min="4101" max="4107" width="6.453125" style="3" customWidth="1"/>
    <col min="4108" max="4108" width="7.453125" style="3" customWidth="1"/>
    <col min="4109" max="4341" width="11.453125" style="3"/>
    <col min="4342" max="4342" width="0.1796875" style="3" customWidth="1"/>
    <col min="4343" max="4343" width="2.54296875" style="3" customWidth="1"/>
    <col min="4344" max="4344" width="15.453125" style="3" customWidth="1"/>
    <col min="4345" max="4345" width="1.453125" style="3" customWidth="1"/>
    <col min="4346" max="4346" width="71.453125" style="3" customWidth="1"/>
    <col min="4347" max="4349" width="6.81640625" style="3" customWidth="1"/>
    <col min="4350" max="4351" width="6.453125" style="3" customWidth="1"/>
    <col min="4352" max="4352" width="6.81640625" style="3" customWidth="1"/>
    <col min="4353" max="4355" width="6.453125" style="3" customWidth="1"/>
    <col min="4356" max="4356" width="6.81640625" style="3" customWidth="1"/>
    <col min="4357" max="4363" width="6.453125" style="3" customWidth="1"/>
    <col min="4364" max="4364" width="7.453125" style="3" customWidth="1"/>
    <col min="4365" max="4597" width="11.453125" style="3"/>
    <col min="4598" max="4598" width="0.1796875" style="3" customWidth="1"/>
    <col min="4599" max="4599" width="2.54296875" style="3" customWidth="1"/>
    <col min="4600" max="4600" width="15.453125" style="3" customWidth="1"/>
    <col min="4601" max="4601" width="1.453125" style="3" customWidth="1"/>
    <col min="4602" max="4602" width="71.453125" style="3" customWidth="1"/>
    <col min="4603" max="4605" width="6.81640625" style="3" customWidth="1"/>
    <col min="4606" max="4607" width="6.453125" style="3" customWidth="1"/>
    <col min="4608" max="4608" width="6.81640625" style="3" customWidth="1"/>
    <col min="4609" max="4611" width="6.453125" style="3" customWidth="1"/>
    <col min="4612" max="4612" width="6.81640625" style="3" customWidth="1"/>
    <col min="4613" max="4619" width="6.453125" style="3" customWidth="1"/>
    <col min="4620" max="4620" width="7.453125" style="3" customWidth="1"/>
    <col min="4621" max="4853" width="11.453125" style="3"/>
    <col min="4854" max="4854" width="0.1796875" style="3" customWidth="1"/>
    <col min="4855" max="4855" width="2.54296875" style="3" customWidth="1"/>
    <col min="4856" max="4856" width="15.453125" style="3" customWidth="1"/>
    <col min="4857" max="4857" width="1.453125" style="3" customWidth="1"/>
    <col min="4858" max="4858" width="71.453125" style="3" customWidth="1"/>
    <col min="4859" max="4861" width="6.81640625" style="3" customWidth="1"/>
    <col min="4862" max="4863" width="6.453125" style="3" customWidth="1"/>
    <col min="4864" max="4864" width="6.81640625" style="3" customWidth="1"/>
    <col min="4865" max="4867" width="6.453125" style="3" customWidth="1"/>
    <col min="4868" max="4868" width="6.81640625" style="3" customWidth="1"/>
    <col min="4869" max="4875" width="6.453125" style="3" customWidth="1"/>
    <col min="4876" max="4876" width="7.453125" style="3" customWidth="1"/>
    <col min="4877" max="5109" width="11.453125" style="3"/>
    <col min="5110" max="5110" width="0.1796875" style="3" customWidth="1"/>
    <col min="5111" max="5111" width="2.54296875" style="3" customWidth="1"/>
    <col min="5112" max="5112" width="15.453125" style="3" customWidth="1"/>
    <col min="5113" max="5113" width="1.453125" style="3" customWidth="1"/>
    <col min="5114" max="5114" width="71.453125" style="3" customWidth="1"/>
    <col min="5115" max="5117" width="6.81640625" style="3" customWidth="1"/>
    <col min="5118" max="5119" width="6.453125" style="3" customWidth="1"/>
    <col min="5120" max="5120" width="6.81640625" style="3" customWidth="1"/>
    <col min="5121" max="5123" width="6.453125" style="3" customWidth="1"/>
    <col min="5124" max="5124" width="6.81640625" style="3" customWidth="1"/>
    <col min="5125" max="5131" width="6.453125" style="3" customWidth="1"/>
    <col min="5132" max="5132" width="7.453125" style="3" customWidth="1"/>
    <col min="5133" max="5365" width="11.453125" style="3"/>
    <col min="5366" max="5366" width="0.1796875" style="3" customWidth="1"/>
    <col min="5367" max="5367" width="2.54296875" style="3" customWidth="1"/>
    <col min="5368" max="5368" width="15.453125" style="3" customWidth="1"/>
    <col min="5369" max="5369" width="1.453125" style="3" customWidth="1"/>
    <col min="5370" max="5370" width="71.453125" style="3" customWidth="1"/>
    <col min="5371" max="5373" width="6.81640625" style="3" customWidth="1"/>
    <col min="5374" max="5375" width="6.453125" style="3" customWidth="1"/>
    <col min="5376" max="5376" width="6.81640625" style="3" customWidth="1"/>
    <col min="5377" max="5379" width="6.453125" style="3" customWidth="1"/>
    <col min="5380" max="5380" width="6.81640625" style="3" customWidth="1"/>
    <col min="5381" max="5387" width="6.453125" style="3" customWidth="1"/>
    <col min="5388" max="5388" width="7.453125" style="3" customWidth="1"/>
    <col min="5389" max="5621" width="11.453125" style="3"/>
    <col min="5622" max="5622" width="0.1796875" style="3" customWidth="1"/>
    <col min="5623" max="5623" width="2.54296875" style="3" customWidth="1"/>
    <col min="5624" max="5624" width="15.453125" style="3" customWidth="1"/>
    <col min="5625" max="5625" width="1.453125" style="3" customWidth="1"/>
    <col min="5626" max="5626" width="71.453125" style="3" customWidth="1"/>
    <col min="5627" max="5629" width="6.81640625" style="3" customWidth="1"/>
    <col min="5630" max="5631" width="6.453125" style="3" customWidth="1"/>
    <col min="5632" max="5632" width="6.81640625" style="3" customWidth="1"/>
    <col min="5633" max="5635" width="6.453125" style="3" customWidth="1"/>
    <col min="5636" max="5636" width="6.81640625" style="3" customWidth="1"/>
    <col min="5637" max="5643" width="6.453125" style="3" customWidth="1"/>
    <col min="5644" max="5644" width="7.453125" style="3" customWidth="1"/>
    <col min="5645" max="5877" width="11.453125" style="3"/>
    <col min="5878" max="5878" width="0.1796875" style="3" customWidth="1"/>
    <col min="5879" max="5879" width="2.54296875" style="3" customWidth="1"/>
    <col min="5880" max="5880" width="15.453125" style="3" customWidth="1"/>
    <col min="5881" max="5881" width="1.453125" style="3" customWidth="1"/>
    <col min="5882" max="5882" width="71.453125" style="3" customWidth="1"/>
    <col min="5883" max="5885" width="6.81640625" style="3" customWidth="1"/>
    <col min="5886" max="5887" width="6.453125" style="3" customWidth="1"/>
    <col min="5888" max="5888" width="6.81640625" style="3" customWidth="1"/>
    <col min="5889" max="5891" width="6.453125" style="3" customWidth="1"/>
    <col min="5892" max="5892" width="6.81640625" style="3" customWidth="1"/>
    <col min="5893" max="5899" width="6.453125" style="3" customWidth="1"/>
    <col min="5900" max="5900" width="7.453125" style="3" customWidth="1"/>
    <col min="5901" max="6133" width="11.453125" style="3"/>
    <col min="6134" max="6134" width="0.1796875" style="3" customWidth="1"/>
    <col min="6135" max="6135" width="2.54296875" style="3" customWidth="1"/>
    <col min="6136" max="6136" width="15.453125" style="3" customWidth="1"/>
    <col min="6137" max="6137" width="1.453125" style="3" customWidth="1"/>
    <col min="6138" max="6138" width="71.453125" style="3" customWidth="1"/>
    <col min="6139" max="6141" width="6.81640625" style="3" customWidth="1"/>
    <col min="6142" max="6143" width="6.453125" style="3" customWidth="1"/>
    <col min="6144" max="6144" width="6.81640625" style="3" customWidth="1"/>
    <col min="6145" max="6147" width="6.453125" style="3" customWidth="1"/>
    <col min="6148" max="6148" width="6.81640625" style="3" customWidth="1"/>
    <col min="6149" max="6155" width="6.453125" style="3" customWidth="1"/>
    <col min="6156" max="6156" width="7.453125" style="3" customWidth="1"/>
    <col min="6157" max="6389" width="11.453125" style="3"/>
    <col min="6390" max="6390" width="0.1796875" style="3" customWidth="1"/>
    <col min="6391" max="6391" width="2.54296875" style="3" customWidth="1"/>
    <col min="6392" max="6392" width="15.453125" style="3" customWidth="1"/>
    <col min="6393" max="6393" width="1.453125" style="3" customWidth="1"/>
    <col min="6394" max="6394" width="71.453125" style="3" customWidth="1"/>
    <col min="6395" max="6397" width="6.81640625" style="3" customWidth="1"/>
    <col min="6398" max="6399" width="6.453125" style="3" customWidth="1"/>
    <col min="6400" max="6400" width="6.81640625" style="3" customWidth="1"/>
    <col min="6401" max="6403" width="6.453125" style="3" customWidth="1"/>
    <col min="6404" max="6404" width="6.81640625" style="3" customWidth="1"/>
    <col min="6405" max="6411" width="6.453125" style="3" customWidth="1"/>
    <col min="6412" max="6412" width="7.453125" style="3" customWidth="1"/>
    <col min="6413" max="6645" width="11.453125" style="3"/>
    <col min="6646" max="6646" width="0.1796875" style="3" customWidth="1"/>
    <col min="6647" max="6647" width="2.54296875" style="3" customWidth="1"/>
    <col min="6648" max="6648" width="15.453125" style="3" customWidth="1"/>
    <col min="6649" max="6649" width="1.453125" style="3" customWidth="1"/>
    <col min="6650" max="6650" width="71.453125" style="3" customWidth="1"/>
    <col min="6651" max="6653" width="6.81640625" style="3" customWidth="1"/>
    <col min="6654" max="6655" width="6.453125" style="3" customWidth="1"/>
    <col min="6656" max="6656" width="6.81640625" style="3" customWidth="1"/>
    <col min="6657" max="6659" width="6.453125" style="3" customWidth="1"/>
    <col min="6660" max="6660" width="6.81640625" style="3" customWidth="1"/>
    <col min="6661" max="6667" width="6.453125" style="3" customWidth="1"/>
    <col min="6668" max="6668" width="7.453125" style="3" customWidth="1"/>
    <col min="6669" max="6901" width="11.453125" style="3"/>
    <col min="6902" max="6902" width="0.1796875" style="3" customWidth="1"/>
    <col min="6903" max="6903" width="2.54296875" style="3" customWidth="1"/>
    <col min="6904" max="6904" width="15.453125" style="3" customWidth="1"/>
    <col min="6905" max="6905" width="1.453125" style="3" customWidth="1"/>
    <col min="6906" max="6906" width="71.453125" style="3" customWidth="1"/>
    <col min="6907" max="6909" width="6.81640625" style="3" customWidth="1"/>
    <col min="6910" max="6911" width="6.453125" style="3" customWidth="1"/>
    <col min="6912" max="6912" width="6.81640625" style="3" customWidth="1"/>
    <col min="6913" max="6915" width="6.453125" style="3" customWidth="1"/>
    <col min="6916" max="6916" width="6.81640625" style="3" customWidth="1"/>
    <col min="6917" max="6923" width="6.453125" style="3" customWidth="1"/>
    <col min="6924" max="6924" width="7.453125" style="3" customWidth="1"/>
    <col min="6925" max="7157" width="11.453125" style="3"/>
    <col min="7158" max="7158" width="0.1796875" style="3" customWidth="1"/>
    <col min="7159" max="7159" width="2.54296875" style="3" customWidth="1"/>
    <col min="7160" max="7160" width="15.453125" style="3" customWidth="1"/>
    <col min="7161" max="7161" width="1.453125" style="3" customWidth="1"/>
    <col min="7162" max="7162" width="71.453125" style="3" customWidth="1"/>
    <col min="7163" max="7165" width="6.81640625" style="3" customWidth="1"/>
    <col min="7166" max="7167" width="6.453125" style="3" customWidth="1"/>
    <col min="7168" max="7168" width="6.81640625" style="3" customWidth="1"/>
    <col min="7169" max="7171" width="6.453125" style="3" customWidth="1"/>
    <col min="7172" max="7172" width="6.81640625" style="3" customWidth="1"/>
    <col min="7173" max="7179" width="6.453125" style="3" customWidth="1"/>
    <col min="7180" max="7180" width="7.453125" style="3" customWidth="1"/>
    <col min="7181" max="7413" width="11.453125" style="3"/>
    <col min="7414" max="7414" width="0.1796875" style="3" customWidth="1"/>
    <col min="7415" max="7415" width="2.54296875" style="3" customWidth="1"/>
    <col min="7416" max="7416" width="15.453125" style="3" customWidth="1"/>
    <col min="7417" max="7417" width="1.453125" style="3" customWidth="1"/>
    <col min="7418" max="7418" width="71.453125" style="3" customWidth="1"/>
    <col min="7419" max="7421" width="6.81640625" style="3" customWidth="1"/>
    <col min="7422" max="7423" width="6.453125" style="3" customWidth="1"/>
    <col min="7424" max="7424" width="6.81640625" style="3" customWidth="1"/>
    <col min="7425" max="7427" width="6.453125" style="3" customWidth="1"/>
    <col min="7428" max="7428" width="6.81640625" style="3" customWidth="1"/>
    <col min="7429" max="7435" width="6.453125" style="3" customWidth="1"/>
    <col min="7436" max="7436" width="7.453125" style="3" customWidth="1"/>
    <col min="7437" max="7669" width="11.453125" style="3"/>
    <col min="7670" max="7670" width="0.1796875" style="3" customWidth="1"/>
    <col min="7671" max="7671" width="2.54296875" style="3" customWidth="1"/>
    <col min="7672" max="7672" width="15.453125" style="3" customWidth="1"/>
    <col min="7673" max="7673" width="1.453125" style="3" customWidth="1"/>
    <col min="7674" max="7674" width="71.453125" style="3" customWidth="1"/>
    <col min="7675" max="7677" width="6.81640625" style="3" customWidth="1"/>
    <col min="7678" max="7679" width="6.453125" style="3" customWidth="1"/>
    <col min="7680" max="7680" width="6.81640625" style="3" customWidth="1"/>
    <col min="7681" max="7683" width="6.453125" style="3" customWidth="1"/>
    <col min="7684" max="7684" width="6.81640625" style="3" customWidth="1"/>
    <col min="7685" max="7691" width="6.453125" style="3" customWidth="1"/>
    <col min="7692" max="7692" width="7.453125" style="3" customWidth="1"/>
    <col min="7693" max="7925" width="11.453125" style="3"/>
    <col min="7926" max="7926" width="0.1796875" style="3" customWidth="1"/>
    <col min="7927" max="7927" width="2.54296875" style="3" customWidth="1"/>
    <col min="7928" max="7928" width="15.453125" style="3" customWidth="1"/>
    <col min="7929" max="7929" width="1.453125" style="3" customWidth="1"/>
    <col min="7930" max="7930" width="71.453125" style="3" customWidth="1"/>
    <col min="7931" max="7933" width="6.81640625" style="3" customWidth="1"/>
    <col min="7934" max="7935" width="6.453125" style="3" customWidth="1"/>
    <col min="7936" max="7936" width="6.81640625" style="3" customWidth="1"/>
    <col min="7937" max="7939" width="6.453125" style="3" customWidth="1"/>
    <col min="7940" max="7940" width="6.81640625" style="3" customWidth="1"/>
    <col min="7941" max="7947" width="6.453125" style="3" customWidth="1"/>
    <col min="7948" max="7948" width="7.453125" style="3" customWidth="1"/>
    <col min="7949" max="8181" width="11.453125" style="3"/>
    <col min="8182" max="8182" width="0.1796875" style="3" customWidth="1"/>
    <col min="8183" max="8183" width="2.54296875" style="3" customWidth="1"/>
    <col min="8184" max="8184" width="15.453125" style="3" customWidth="1"/>
    <col min="8185" max="8185" width="1.453125" style="3" customWidth="1"/>
    <col min="8186" max="8186" width="71.453125" style="3" customWidth="1"/>
    <col min="8187" max="8189" width="6.81640625" style="3" customWidth="1"/>
    <col min="8190" max="8191" width="6.453125" style="3" customWidth="1"/>
    <col min="8192" max="8192" width="6.81640625" style="3" customWidth="1"/>
    <col min="8193" max="8195" width="6.453125" style="3" customWidth="1"/>
    <col min="8196" max="8196" width="6.81640625" style="3" customWidth="1"/>
    <col min="8197" max="8203" width="6.453125" style="3" customWidth="1"/>
    <col min="8204" max="8204" width="7.453125" style="3" customWidth="1"/>
    <col min="8205" max="8437" width="11.453125" style="3"/>
    <col min="8438" max="8438" width="0.1796875" style="3" customWidth="1"/>
    <col min="8439" max="8439" width="2.54296875" style="3" customWidth="1"/>
    <col min="8440" max="8440" width="15.453125" style="3" customWidth="1"/>
    <col min="8441" max="8441" width="1.453125" style="3" customWidth="1"/>
    <col min="8442" max="8442" width="71.453125" style="3" customWidth="1"/>
    <col min="8443" max="8445" width="6.81640625" style="3" customWidth="1"/>
    <col min="8446" max="8447" width="6.453125" style="3" customWidth="1"/>
    <col min="8448" max="8448" width="6.81640625" style="3" customWidth="1"/>
    <col min="8449" max="8451" width="6.453125" style="3" customWidth="1"/>
    <col min="8452" max="8452" width="6.81640625" style="3" customWidth="1"/>
    <col min="8453" max="8459" width="6.453125" style="3" customWidth="1"/>
    <col min="8460" max="8460" width="7.453125" style="3" customWidth="1"/>
    <col min="8461" max="8693" width="11.453125" style="3"/>
    <col min="8694" max="8694" width="0.1796875" style="3" customWidth="1"/>
    <col min="8695" max="8695" width="2.54296875" style="3" customWidth="1"/>
    <col min="8696" max="8696" width="15.453125" style="3" customWidth="1"/>
    <col min="8697" max="8697" width="1.453125" style="3" customWidth="1"/>
    <col min="8698" max="8698" width="71.453125" style="3" customWidth="1"/>
    <col min="8699" max="8701" width="6.81640625" style="3" customWidth="1"/>
    <col min="8702" max="8703" width="6.453125" style="3" customWidth="1"/>
    <col min="8704" max="8704" width="6.81640625" style="3" customWidth="1"/>
    <col min="8705" max="8707" width="6.453125" style="3" customWidth="1"/>
    <col min="8708" max="8708" width="6.81640625" style="3" customWidth="1"/>
    <col min="8709" max="8715" width="6.453125" style="3" customWidth="1"/>
    <col min="8716" max="8716" width="7.453125" style="3" customWidth="1"/>
    <col min="8717" max="8949" width="11.453125" style="3"/>
    <col min="8950" max="8950" width="0.1796875" style="3" customWidth="1"/>
    <col min="8951" max="8951" width="2.54296875" style="3" customWidth="1"/>
    <col min="8952" max="8952" width="15.453125" style="3" customWidth="1"/>
    <col min="8953" max="8953" width="1.453125" style="3" customWidth="1"/>
    <col min="8954" max="8954" width="71.453125" style="3" customWidth="1"/>
    <col min="8955" max="8957" width="6.81640625" style="3" customWidth="1"/>
    <col min="8958" max="8959" width="6.453125" style="3" customWidth="1"/>
    <col min="8960" max="8960" width="6.81640625" style="3" customWidth="1"/>
    <col min="8961" max="8963" width="6.453125" style="3" customWidth="1"/>
    <col min="8964" max="8964" width="6.81640625" style="3" customWidth="1"/>
    <col min="8965" max="8971" width="6.453125" style="3" customWidth="1"/>
    <col min="8972" max="8972" width="7.453125" style="3" customWidth="1"/>
    <col min="8973" max="9205" width="11.453125" style="3"/>
    <col min="9206" max="9206" width="0.1796875" style="3" customWidth="1"/>
    <col min="9207" max="9207" width="2.54296875" style="3" customWidth="1"/>
    <col min="9208" max="9208" width="15.453125" style="3" customWidth="1"/>
    <col min="9209" max="9209" width="1.453125" style="3" customWidth="1"/>
    <col min="9210" max="9210" width="71.453125" style="3" customWidth="1"/>
    <col min="9211" max="9213" width="6.81640625" style="3" customWidth="1"/>
    <col min="9214" max="9215" width="6.453125" style="3" customWidth="1"/>
    <col min="9216" max="9216" width="6.81640625" style="3" customWidth="1"/>
    <col min="9217" max="9219" width="6.453125" style="3" customWidth="1"/>
    <col min="9220" max="9220" width="6.81640625" style="3" customWidth="1"/>
    <col min="9221" max="9227" width="6.453125" style="3" customWidth="1"/>
    <col min="9228" max="9228" width="7.453125" style="3" customWidth="1"/>
    <col min="9229" max="9461" width="11.453125" style="3"/>
    <col min="9462" max="9462" width="0.1796875" style="3" customWidth="1"/>
    <col min="9463" max="9463" width="2.54296875" style="3" customWidth="1"/>
    <col min="9464" max="9464" width="15.453125" style="3" customWidth="1"/>
    <col min="9465" max="9465" width="1.453125" style="3" customWidth="1"/>
    <col min="9466" max="9466" width="71.453125" style="3" customWidth="1"/>
    <col min="9467" max="9469" width="6.81640625" style="3" customWidth="1"/>
    <col min="9470" max="9471" width="6.453125" style="3" customWidth="1"/>
    <col min="9472" max="9472" width="6.81640625" style="3" customWidth="1"/>
    <col min="9473" max="9475" width="6.453125" style="3" customWidth="1"/>
    <col min="9476" max="9476" width="6.81640625" style="3" customWidth="1"/>
    <col min="9477" max="9483" width="6.453125" style="3" customWidth="1"/>
    <col min="9484" max="9484" width="7.453125" style="3" customWidth="1"/>
    <col min="9485" max="9717" width="11.453125" style="3"/>
    <col min="9718" max="9718" width="0.1796875" style="3" customWidth="1"/>
    <col min="9719" max="9719" width="2.54296875" style="3" customWidth="1"/>
    <col min="9720" max="9720" width="15.453125" style="3" customWidth="1"/>
    <col min="9721" max="9721" width="1.453125" style="3" customWidth="1"/>
    <col min="9722" max="9722" width="71.453125" style="3" customWidth="1"/>
    <col min="9723" max="9725" width="6.81640625" style="3" customWidth="1"/>
    <col min="9726" max="9727" width="6.453125" style="3" customWidth="1"/>
    <col min="9728" max="9728" width="6.81640625" style="3" customWidth="1"/>
    <col min="9729" max="9731" width="6.453125" style="3" customWidth="1"/>
    <col min="9732" max="9732" width="6.81640625" style="3" customWidth="1"/>
    <col min="9733" max="9739" width="6.453125" style="3" customWidth="1"/>
    <col min="9740" max="9740" width="7.453125" style="3" customWidth="1"/>
    <col min="9741" max="9973" width="11.453125" style="3"/>
    <col min="9974" max="9974" width="0.1796875" style="3" customWidth="1"/>
    <col min="9975" max="9975" width="2.54296875" style="3" customWidth="1"/>
    <col min="9976" max="9976" width="15.453125" style="3" customWidth="1"/>
    <col min="9977" max="9977" width="1.453125" style="3" customWidth="1"/>
    <col min="9978" max="9978" width="71.453125" style="3" customWidth="1"/>
    <col min="9979" max="9981" width="6.81640625" style="3" customWidth="1"/>
    <col min="9982" max="9983" width="6.453125" style="3" customWidth="1"/>
    <col min="9984" max="9984" width="6.81640625" style="3" customWidth="1"/>
    <col min="9985" max="9987" width="6.453125" style="3" customWidth="1"/>
    <col min="9988" max="9988" width="6.81640625" style="3" customWidth="1"/>
    <col min="9989" max="9995" width="6.453125" style="3" customWidth="1"/>
    <col min="9996" max="9996" width="7.453125" style="3" customWidth="1"/>
    <col min="9997" max="10229" width="11.453125" style="3"/>
    <col min="10230" max="10230" width="0.1796875" style="3" customWidth="1"/>
    <col min="10231" max="10231" width="2.54296875" style="3" customWidth="1"/>
    <col min="10232" max="10232" width="15.453125" style="3" customWidth="1"/>
    <col min="10233" max="10233" width="1.453125" style="3" customWidth="1"/>
    <col min="10234" max="10234" width="71.453125" style="3" customWidth="1"/>
    <col min="10235" max="10237" width="6.81640625" style="3" customWidth="1"/>
    <col min="10238" max="10239" width="6.453125" style="3" customWidth="1"/>
    <col min="10240" max="10240" width="6.81640625" style="3" customWidth="1"/>
    <col min="10241" max="10243" width="6.453125" style="3" customWidth="1"/>
    <col min="10244" max="10244" width="6.81640625" style="3" customWidth="1"/>
    <col min="10245" max="10251" width="6.453125" style="3" customWidth="1"/>
    <col min="10252" max="10252" width="7.453125" style="3" customWidth="1"/>
    <col min="10253" max="10485" width="11.453125" style="3"/>
    <col min="10486" max="10486" width="0.1796875" style="3" customWidth="1"/>
    <col min="10487" max="10487" width="2.54296875" style="3" customWidth="1"/>
    <col min="10488" max="10488" width="15.453125" style="3" customWidth="1"/>
    <col min="10489" max="10489" width="1.453125" style="3" customWidth="1"/>
    <col min="10490" max="10490" width="71.453125" style="3" customWidth="1"/>
    <col min="10491" max="10493" width="6.81640625" style="3" customWidth="1"/>
    <col min="10494" max="10495" width="6.453125" style="3" customWidth="1"/>
    <col min="10496" max="10496" width="6.81640625" style="3" customWidth="1"/>
    <col min="10497" max="10499" width="6.453125" style="3" customWidth="1"/>
    <col min="10500" max="10500" width="6.81640625" style="3" customWidth="1"/>
    <col min="10501" max="10507" width="6.453125" style="3" customWidth="1"/>
    <col min="10508" max="10508" width="7.453125" style="3" customWidth="1"/>
    <col min="10509" max="10741" width="11.453125" style="3"/>
    <col min="10742" max="10742" width="0.1796875" style="3" customWidth="1"/>
    <col min="10743" max="10743" width="2.54296875" style="3" customWidth="1"/>
    <col min="10744" max="10744" width="15.453125" style="3" customWidth="1"/>
    <col min="10745" max="10745" width="1.453125" style="3" customWidth="1"/>
    <col min="10746" max="10746" width="71.453125" style="3" customWidth="1"/>
    <col min="10747" max="10749" width="6.81640625" style="3" customWidth="1"/>
    <col min="10750" max="10751" width="6.453125" style="3" customWidth="1"/>
    <col min="10752" max="10752" width="6.81640625" style="3" customWidth="1"/>
    <col min="10753" max="10755" width="6.453125" style="3" customWidth="1"/>
    <col min="10756" max="10756" width="6.81640625" style="3" customWidth="1"/>
    <col min="10757" max="10763" width="6.453125" style="3" customWidth="1"/>
    <col min="10764" max="10764" width="7.453125" style="3" customWidth="1"/>
    <col min="10765" max="10997" width="11.453125" style="3"/>
    <col min="10998" max="10998" width="0.1796875" style="3" customWidth="1"/>
    <col min="10999" max="10999" width="2.54296875" style="3" customWidth="1"/>
    <col min="11000" max="11000" width="15.453125" style="3" customWidth="1"/>
    <col min="11001" max="11001" width="1.453125" style="3" customWidth="1"/>
    <col min="11002" max="11002" width="71.453125" style="3" customWidth="1"/>
    <col min="11003" max="11005" width="6.81640625" style="3" customWidth="1"/>
    <col min="11006" max="11007" width="6.453125" style="3" customWidth="1"/>
    <col min="11008" max="11008" width="6.81640625" style="3" customWidth="1"/>
    <col min="11009" max="11011" width="6.453125" style="3" customWidth="1"/>
    <col min="11012" max="11012" width="6.81640625" style="3" customWidth="1"/>
    <col min="11013" max="11019" width="6.453125" style="3" customWidth="1"/>
    <col min="11020" max="11020" width="7.453125" style="3" customWidth="1"/>
    <col min="11021" max="11253" width="11.453125" style="3"/>
    <col min="11254" max="11254" width="0.1796875" style="3" customWidth="1"/>
    <col min="11255" max="11255" width="2.54296875" style="3" customWidth="1"/>
    <col min="11256" max="11256" width="15.453125" style="3" customWidth="1"/>
    <col min="11257" max="11257" width="1.453125" style="3" customWidth="1"/>
    <col min="11258" max="11258" width="71.453125" style="3" customWidth="1"/>
    <col min="11259" max="11261" width="6.81640625" style="3" customWidth="1"/>
    <col min="11262" max="11263" width="6.453125" style="3" customWidth="1"/>
    <col min="11264" max="11264" width="6.81640625" style="3" customWidth="1"/>
    <col min="11265" max="11267" width="6.453125" style="3" customWidth="1"/>
    <col min="11268" max="11268" width="6.81640625" style="3" customWidth="1"/>
    <col min="11269" max="11275" width="6.453125" style="3" customWidth="1"/>
    <col min="11276" max="11276" width="7.453125" style="3" customWidth="1"/>
    <col min="11277" max="11509" width="11.453125" style="3"/>
    <col min="11510" max="11510" width="0.1796875" style="3" customWidth="1"/>
    <col min="11511" max="11511" width="2.54296875" style="3" customWidth="1"/>
    <col min="11512" max="11512" width="15.453125" style="3" customWidth="1"/>
    <col min="11513" max="11513" width="1.453125" style="3" customWidth="1"/>
    <col min="11514" max="11514" width="71.453125" style="3" customWidth="1"/>
    <col min="11515" max="11517" width="6.81640625" style="3" customWidth="1"/>
    <col min="11518" max="11519" width="6.453125" style="3" customWidth="1"/>
    <col min="11520" max="11520" width="6.81640625" style="3" customWidth="1"/>
    <col min="11521" max="11523" width="6.453125" style="3" customWidth="1"/>
    <col min="11524" max="11524" width="6.81640625" style="3" customWidth="1"/>
    <col min="11525" max="11531" width="6.453125" style="3" customWidth="1"/>
    <col min="11532" max="11532" width="7.453125" style="3" customWidth="1"/>
    <col min="11533" max="11765" width="11.453125" style="3"/>
    <col min="11766" max="11766" width="0.1796875" style="3" customWidth="1"/>
    <col min="11767" max="11767" width="2.54296875" style="3" customWidth="1"/>
    <col min="11768" max="11768" width="15.453125" style="3" customWidth="1"/>
    <col min="11769" max="11769" width="1.453125" style="3" customWidth="1"/>
    <col min="11770" max="11770" width="71.453125" style="3" customWidth="1"/>
    <col min="11771" max="11773" width="6.81640625" style="3" customWidth="1"/>
    <col min="11774" max="11775" width="6.453125" style="3" customWidth="1"/>
    <col min="11776" max="11776" width="6.81640625" style="3" customWidth="1"/>
    <col min="11777" max="11779" width="6.453125" style="3" customWidth="1"/>
    <col min="11780" max="11780" width="6.81640625" style="3" customWidth="1"/>
    <col min="11781" max="11787" width="6.453125" style="3" customWidth="1"/>
    <col min="11788" max="11788" width="7.453125" style="3" customWidth="1"/>
    <col min="11789" max="12021" width="11.453125" style="3"/>
    <col min="12022" max="12022" width="0.1796875" style="3" customWidth="1"/>
    <col min="12023" max="12023" width="2.54296875" style="3" customWidth="1"/>
    <col min="12024" max="12024" width="15.453125" style="3" customWidth="1"/>
    <col min="12025" max="12025" width="1.453125" style="3" customWidth="1"/>
    <col min="12026" max="12026" width="71.453125" style="3" customWidth="1"/>
    <col min="12027" max="12029" width="6.81640625" style="3" customWidth="1"/>
    <col min="12030" max="12031" width="6.453125" style="3" customWidth="1"/>
    <col min="12032" max="12032" width="6.81640625" style="3" customWidth="1"/>
    <col min="12033" max="12035" width="6.453125" style="3" customWidth="1"/>
    <col min="12036" max="12036" width="6.81640625" style="3" customWidth="1"/>
    <col min="12037" max="12043" width="6.453125" style="3" customWidth="1"/>
    <col min="12044" max="12044" width="7.453125" style="3" customWidth="1"/>
    <col min="12045" max="12277" width="11.453125" style="3"/>
    <col min="12278" max="12278" width="0.1796875" style="3" customWidth="1"/>
    <col min="12279" max="12279" width="2.54296875" style="3" customWidth="1"/>
    <col min="12280" max="12280" width="15.453125" style="3" customWidth="1"/>
    <col min="12281" max="12281" width="1.453125" style="3" customWidth="1"/>
    <col min="12282" max="12282" width="71.453125" style="3" customWidth="1"/>
    <col min="12283" max="12285" width="6.81640625" style="3" customWidth="1"/>
    <col min="12286" max="12287" width="6.453125" style="3" customWidth="1"/>
    <col min="12288" max="12288" width="6.81640625" style="3" customWidth="1"/>
    <col min="12289" max="12291" width="6.453125" style="3" customWidth="1"/>
    <col min="12292" max="12292" width="6.81640625" style="3" customWidth="1"/>
    <col min="12293" max="12299" width="6.453125" style="3" customWidth="1"/>
    <col min="12300" max="12300" width="7.453125" style="3" customWidth="1"/>
    <col min="12301" max="12533" width="11.453125" style="3"/>
    <col min="12534" max="12534" width="0.1796875" style="3" customWidth="1"/>
    <col min="12535" max="12535" width="2.54296875" style="3" customWidth="1"/>
    <col min="12536" max="12536" width="15.453125" style="3" customWidth="1"/>
    <col min="12537" max="12537" width="1.453125" style="3" customWidth="1"/>
    <col min="12538" max="12538" width="71.453125" style="3" customWidth="1"/>
    <col min="12539" max="12541" width="6.81640625" style="3" customWidth="1"/>
    <col min="12542" max="12543" width="6.453125" style="3" customWidth="1"/>
    <col min="12544" max="12544" width="6.81640625" style="3" customWidth="1"/>
    <col min="12545" max="12547" width="6.453125" style="3" customWidth="1"/>
    <col min="12548" max="12548" width="6.81640625" style="3" customWidth="1"/>
    <col min="12549" max="12555" width="6.453125" style="3" customWidth="1"/>
    <col min="12556" max="12556" width="7.453125" style="3" customWidth="1"/>
    <col min="12557" max="12789" width="11.453125" style="3"/>
    <col min="12790" max="12790" width="0.1796875" style="3" customWidth="1"/>
    <col min="12791" max="12791" width="2.54296875" style="3" customWidth="1"/>
    <col min="12792" max="12792" width="15.453125" style="3" customWidth="1"/>
    <col min="12793" max="12793" width="1.453125" style="3" customWidth="1"/>
    <col min="12794" max="12794" width="71.453125" style="3" customWidth="1"/>
    <col min="12795" max="12797" width="6.81640625" style="3" customWidth="1"/>
    <col min="12798" max="12799" width="6.453125" style="3" customWidth="1"/>
    <col min="12800" max="12800" width="6.81640625" style="3" customWidth="1"/>
    <col min="12801" max="12803" width="6.453125" style="3" customWidth="1"/>
    <col min="12804" max="12804" width="6.81640625" style="3" customWidth="1"/>
    <col min="12805" max="12811" width="6.453125" style="3" customWidth="1"/>
    <col min="12812" max="12812" width="7.453125" style="3" customWidth="1"/>
    <col min="12813" max="13045" width="11.453125" style="3"/>
    <col min="13046" max="13046" width="0.1796875" style="3" customWidth="1"/>
    <col min="13047" max="13047" width="2.54296875" style="3" customWidth="1"/>
    <col min="13048" max="13048" width="15.453125" style="3" customWidth="1"/>
    <col min="13049" max="13049" width="1.453125" style="3" customWidth="1"/>
    <col min="13050" max="13050" width="71.453125" style="3" customWidth="1"/>
    <col min="13051" max="13053" width="6.81640625" style="3" customWidth="1"/>
    <col min="13054" max="13055" width="6.453125" style="3" customWidth="1"/>
    <col min="13056" max="13056" width="6.81640625" style="3" customWidth="1"/>
    <col min="13057" max="13059" width="6.453125" style="3" customWidth="1"/>
    <col min="13060" max="13060" width="6.81640625" style="3" customWidth="1"/>
    <col min="13061" max="13067" width="6.453125" style="3" customWidth="1"/>
    <col min="13068" max="13068" width="7.453125" style="3" customWidth="1"/>
    <col min="13069" max="13301" width="11.453125" style="3"/>
    <col min="13302" max="13302" width="0.1796875" style="3" customWidth="1"/>
    <col min="13303" max="13303" width="2.54296875" style="3" customWidth="1"/>
    <col min="13304" max="13304" width="15.453125" style="3" customWidth="1"/>
    <col min="13305" max="13305" width="1.453125" style="3" customWidth="1"/>
    <col min="13306" max="13306" width="71.453125" style="3" customWidth="1"/>
    <col min="13307" max="13309" width="6.81640625" style="3" customWidth="1"/>
    <col min="13310" max="13311" width="6.453125" style="3" customWidth="1"/>
    <col min="13312" max="13312" width="6.81640625" style="3" customWidth="1"/>
    <col min="13313" max="13315" width="6.453125" style="3" customWidth="1"/>
    <col min="13316" max="13316" width="6.81640625" style="3" customWidth="1"/>
    <col min="13317" max="13323" width="6.453125" style="3" customWidth="1"/>
    <col min="13324" max="13324" width="7.453125" style="3" customWidth="1"/>
    <col min="13325" max="13557" width="11.453125" style="3"/>
    <col min="13558" max="13558" width="0.1796875" style="3" customWidth="1"/>
    <col min="13559" max="13559" width="2.54296875" style="3" customWidth="1"/>
    <col min="13560" max="13560" width="15.453125" style="3" customWidth="1"/>
    <col min="13561" max="13561" width="1.453125" style="3" customWidth="1"/>
    <col min="13562" max="13562" width="71.453125" style="3" customWidth="1"/>
    <col min="13563" max="13565" width="6.81640625" style="3" customWidth="1"/>
    <col min="13566" max="13567" width="6.453125" style="3" customWidth="1"/>
    <col min="13568" max="13568" width="6.81640625" style="3" customWidth="1"/>
    <col min="13569" max="13571" width="6.453125" style="3" customWidth="1"/>
    <col min="13572" max="13572" width="6.81640625" style="3" customWidth="1"/>
    <col min="13573" max="13579" width="6.453125" style="3" customWidth="1"/>
    <col min="13580" max="13580" width="7.453125" style="3" customWidth="1"/>
    <col min="13581" max="13813" width="11.453125" style="3"/>
    <col min="13814" max="13814" width="0.1796875" style="3" customWidth="1"/>
    <col min="13815" max="13815" width="2.54296875" style="3" customWidth="1"/>
    <col min="13816" max="13816" width="15.453125" style="3" customWidth="1"/>
    <col min="13817" max="13817" width="1.453125" style="3" customWidth="1"/>
    <col min="13818" max="13818" width="71.453125" style="3" customWidth="1"/>
    <col min="13819" max="13821" width="6.81640625" style="3" customWidth="1"/>
    <col min="13822" max="13823" width="6.453125" style="3" customWidth="1"/>
    <col min="13824" max="13824" width="6.81640625" style="3" customWidth="1"/>
    <col min="13825" max="13827" width="6.453125" style="3" customWidth="1"/>
    <col min="13828" max="13828" width="6.81640625" style="3" customWidth="1"/>
    <col min="13829" max="13835" width="6.453125" style="3" customWidth="1"/>
    <col min="13836" max="13836" width="7.453125" style="3" customWidth="1"/>
    <col min="13837" max="14069" width="11.453125" style="3"/>
    <col min="14070" max="14070" width="0.1796875" style="3" customWidth="1"/>
    <col min="14071" max="14071" width="2.54296875" style="3" customWidth="1"/>
    <col min="14072" max="14072" width="15.453125" style="3" customWidth="1"/>
    <col min="14073" max="14073" width="1.453125" style="3" customWidth="1"/>
    <col min="14074" max="14074" width="71.453125" style="3" customWidth="1"/>
    <col min="14075" max="14077" width="6.81640625" style="3" customWidth="1"/>
    <col min="14078" max="14079" width="6.453125" style="3" customWidth="1"/>
    <col min="14080" max="14080" width="6.81640625" style="3" customWidth="1"/>
    <col min="14081" max="14083" width="6.453125" style="3" customWidth="1"/>
    <col min="14084" max="14084" width="6.81640625" style="3" customWidth="1"/>
    <col min="14085" max="14091" width="6.453125" style="3" customWidth="1"/>
    <col min="14092" max="14092" width="7.453125" style="3" customWidth="1"/>
    <col min="14093" max="14325" width="11.453125" style="3"/>
    <col min="14326" max="14326" width="0.1796875" style="3" customWidth="1"/>
    <col min="14327" max="14327" width="2.54296875" style="3" customWidth="1"/>
    <col min="14328" max="14328" width="15.453125" style="3" customWidth="1"/>
    <col min="14329" max="14329" width="1.453125" style="3" customWidth="1"/>
    <col min="14330" max="14330" width="71.453125" style="3" customWidth="1"/>
    <col min="14331" max="14333" width="6.81640625" style="3" customWidth="1"/>
    <col min="14334" max="14335" width="6.453125" style="3" customWidth="1"/>
    <col min="14336" max="14336" width="6.81640625" style="3" customWidth="1"/>
    <col min="14337" max="14339" width="6.453125" style="3" customWidth="1"/>
    <col min="14340" max="14340" width="6.81640625" style="3" customWidth="1"/>
    <col min="14341" max="14347" width="6.453125" style="3" customWidth="1"/>
    <col min="14348" max="14348" width="7.453125" style="3" customWidth="1"/>
    <col min="14349" max="14581" width="11.453125" style="3"/>
    <col min="14582" max="14582" width="0.1796875" style="3" customWidth="1"/>
    <col min="14583" max="14583" width="2.54296875" style="3" customWidth="1"/>
    <col min="14584" max="14584" width="15.453125" style="3" customWidth="1"/>
    <col min="14585" max="14585" width="1.453125" style="3" customWidth="1"/>
    <col min="14586" max="14586" width="71.453125" style="3" customWidth="1"/>
    <col min="14587" max="14589" width="6.81640625" style="3" customWidth="1"/>
    <col min="14590" max="14591" width="6.453125" style="3" customWidth="1"/>
    <col min="14592" max="14592" width="6.81640625" style="3" customWidth="1"/>
    <col min="14593" max="14595" width="6.453125" style="3" customWidth="1"/>
    <col min="14596" max="14596" width="6.81640625" style="3" customWidth="1"/>
    <col min="14597" max="14603" width="6.453125" style="3" customWidth="1"/>
    <col min="14604" max="14604" width="7.453125" style="3" customWidth="1"/>
    <col min="14605" max="14837" width="11.453125" style="3"/>
    <col min="14838" max="14838" width="0.1796875" style="3" customWidth="1"/>
    <col min="14839" max="14839" width="2.54296875" style="3" customWidth="1"/>
    <col min="14840" max="14840" width="15.453125" style="3" customWidth="1"/>
    <col min="14841" max="14841" width="1.453125" style="3" customWidth="1"/>
    <col min="14842" max="14842" width="71.453125" style="3" customWidth="1"/>
    <col min="14843" max="14845" width="6.81640625" style="3" customWidth="1"/>
    <col min="14846" max="14847" width="6.453125" style="3" customWidth="1"/>
    <col min="14848" max="14848" width="6.81640625" style="3" customWidth="1"/>
    <col min="14849" max="14851" width="6.453125" style="3" customWidth="1"/>
    <col min="14852" max="14852" width="6.81640625" style="3" customWidth="1"/>
    <col min="14853" max="14859" width="6.453125" style="3" customWidth="1"/>
    <col min="14860" max="14860" width="7.453125" style="3" customWidth="1"/>
    <col min="14861" max="15093" width="11.453125" style="3"/>
    <col min="15094" max="15094" width="0.1796875" style="3" customWidth="1"/>
    <col min="15095" max="15095" width="2.54296875" style="3" customWidth="1"/>
    <col min="15096" max="15096" width="15.453125" style="3" customWidth="1"/>
    <col min="15097" max="15097" width="1.453125" style="3" customWidth="1"/>
    <col min="15098" max="15098" width="71.453125" style="3" customWidth="1"/>
    <col min="15099" max="15101" width="6.81640625" style="3" customWidth="1"/>
    <col min="15102" max="15103" width="6.453125" style="3" customWidth="1"/>
    <col min="15104" max="15104" width="6.81640625" style="3" customWidth="1"/>
    <col min="15105" max="15107" width="6.453125" style="3" customWidth="1"/>
    <col min="15108" max="15108" width="6.81640625" style="3" customWidth="1"/>
    <col min="15109" max="15115" width="6.453125" style="3" customWidth="1"/>
    <col min="15116" max="15116" width="7.453125" style="3" customWidth="1"/>
    <col min="15117" max="15349" width="11.453125" style="3"/>
    <col min="15350" max="15350" width="0.1796875" style="3" customWidth="1"/>
    <col min="15351" max="15351" width="2.54296875" style="3" customWidth="1"/>
    <col min="15352" max="15352" width="15.453125" style="3" customWidth="1"/>
    <col min="15353" max="15353" width="1.453125" style="3" customWidth="1"/>
    <col min="15354" max="15354" width="71.453125" style="3" customWidth="1"/>
    <col min="15355" max="15357" width="6.81640625" style="3" customWidth="1"/>
    <col min="15358" max="15359" width="6.453125" style="3" customWidth="1"/>
    <col min="15360" max="15360" width="6.81640625" style="3" customWidth="1"/>
    <col min="15361" max="15363" width="6.453125" style="3" customWidth="1"/>
    <col min="15364" max="15364" width="6.81640625" style="3" customWidth="1"/>
    <col min="15365" max="15371" width="6.453125" style="3" customWidth="1"/>
    <col min="15372" max="15372" width="7.453125" style="3" customWidth="1"/>
    <col min="15373" max="15605" width="11.453125" style="3"/>
    <col min="15606" max="15606" width="0.1796875" style="3" customWidth="1"/>
    <col min="15607" max="15607" width="2.54296875" style="3" customWidth="1"/>
    <col min="15608" max="15608" width="15.453125" style="3" customWidth="1"/>
    <col min="15609" max="15609" width="1.453125" style="3" customWidth="1"/>
    <col min="15610" max="15610" width="71.453125" style="3" customWidth="1"/>
    <col min="15611" max="15613" width="6.81640625" style="3" customWidth="1"/>
    <col min="15614" max="15615" width="6.453125" style="3" customWidth="1"/>
    <col min="15616" max="15616" width="6.81640625" style="3" customWidth="1"/>
    <col min="15617" max="15619" width="6.453125" style="3" customWidth="1"/>
    <col min="15620" max="15620" width="6.81640625" style="3" customWidth="1"/>
    <col min="15621" max="15627" width="6.453125" style="3" customWidth="1"/>
    <col min="15628" max="15628" width="7.453125" style="3" customWidth="1"/>
    <col min="15629" max="15861" width="11.453125" style="3"/>
    <col min="15862" max="15862" width="0.1796875" style="3" customWidth="1"/>
    <col min="15863" max="15863" width="2.54296875" style="3" customWidth="1"/>
    <col min="15864" max="15864" width="15.453125" style="3" customWidth="1"/>
    <col min="15865" max="15865" width="1.453125" style="3" customWidth="1"/>
    <col min="15866" max="15866" width="71.453125" style="3" customWidth="1"/>
    <col min="15867" max="15869" width="6.81640625" style="3" customWidth="1"/>
    <col min="15870" max="15871" width="6.453125" style="3" customWidth="1"/>
    <col min="15872" max="15872" width="6.81640625" style="3" customWidth="1"/>
    <col min="15873" max="15875" width="6.453125" style="3" customWidth="1"/>
    <col min="15876" max="15876" width="6.81640625" style="3" customWidth="1"/>
    <col min="15877" max="15883" width="6.453125" style="3" customWidth="1"/>
    <col min="15884" max="15884" width="7.453125" style="3" customWidth="1"/>
    <col min="15885" max="16117" width="11.453125" style="3"/>
    <col min="16118" max="16118" width="0.1796875" style="3" customWidth="1"/>
    <col min="16119" max="16119" width="2.54296875" style="3" customWidth="1"/>
    <col min="16120" max="16120" width="15.453125" style="3" customWidth="1"/>
    <col min="16121" max="16121" width="1.453125" style="3" customWidth="1"/>
    <col min="16122" max="16122" width="71.453125" style="3" customWidth="1"/>
    <col min="16123" max="16125" width="6.81640625" style="3" customWidth="1"/>
    <col min="16126" max="16127" width="6.453125" style="3" customWidth="1"/>
    <col min="16128" max="16128" width="6.81640625" style="3" customWidth="1"/>
    <col min="16129" max="16131" width="6.453125" style="3" customWidth="1"/>
    <col min="16132" max="16132" width="6.81640625" style="3" customWidth="1"/>
    <col min="16133" max="16139" width="6.453125" style="3" customWidth="1"/>
    <col min="16140" max="16140" width="7.453125" style="3" customWidth="1"/>
    <col min="16141" max="16384" width="11.453125" style="3"/>
  </cols>
  <sheetData>
    <row r="1" spans="3:10" ht="0.75" customHeight="1"/>
    <row r="2" spans="3:10" ht="21" customHeight="1">
      <c r="E2" s="24" t="s">
        <v>34</v>
      </c>
    </row>
    <row r="3" spans="3:10" ht="15" customHeight="1">
      <c r="E3" s="24" t="str">
        <f>Indice!E3</f>
        <v>Informe 2020</v>
      </c>
    </row>
    <row r="4" spans="3:10" ht="20.25" customHeight="1">
      <c r="C4" s="25" t="s">
        <v>42</v>
      </c>
    </row>
    <row r="5" spans="3:10" ht="12.75" customHeight="1"/>
    <row r="6" spans="3:10" ht="13.5" customHeight="1"/>
    <row r="7" spans="3:10" ht="12.75" customHeight="1">
      <c r="C7" s="195" t="s">
        <v>156</v>
      </c>
      <c r="E7" s="5"/>
    </row>
    <row r="8" spans="3:10" ht="12.75" customHeight="1">
      <c r="C8" s="195"/>
      <c r="E8" s="5"/>
      <c r="F8" s="23"/>
      <c r="G8" s="23"/>
      <c r="H8" s="23"/>
      <c r="I8" s="23"/>
      <c r="J8" s="23"/>
    </row>
    <row r="9" spans="3:10" ht="12.75" customHeight="1">
      <c r="C9" s="195"/>
      <c r="E9" s="5"/>
    </row>
    <row r="10" spans="3:10" ht="12.75" customHeight="1">
      <c r="C10" s="195"/>
      <c r="E10" s="5"/>
      <c r="H10" s="184"/>
    </row>
    <row r="11" spans="3:10" ht="12.75" customHeight="1">
      <c r="C11" s="27"/>
      <c r="E11" s="5"/>
    </row>
    <row r="12" spans="3:10" ht="12.75" customHeight="1">
      <c r="C12" s="31"/>
      <c r="E12" s="5"/>
      <c r="H12" s="183"/>
    </row>
    <row r="13" spans="3:10" ht="12.75" customHeight="1">
      <c r="E13" s="5"/>
    </row>
    <row r="14" spans="3:10" ht="12.75" customHeight="1">
      <c r="E14" s="5"/>
    </row>
    <row r="15" spans="3:10" ht="12.75" customHeight="1">
      <c r="E15" s="5"/>
    </row>
    <row r="16" spans="3:10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8"/>
    </row>
    <row r="28" spans="5:5" ht="12.75" customHeight="1">
      <c r="E28" s="8"/>
    </row>
    <row r="29" spans="5:5">
      <c r="E29" s="8"/>
    </row>
    <row r="30" spans="5:5" ht="11.25" customHeight="1">
      <c r="E30" s="8"/>
    </row>
    <row r="31" spans="5:5">
      <c r="E31" s="8"/>
    </row>
    <row r="32" spans="5:5">
      <c r="E32" s="8"/>
    </row>
    <row r="33" spans="5:9">
      <c r="E33" s="8"/>
    </row>
    <row r="34" spans="5:9">
      <c r="E34" s="8"/>
    </row>
    <row r="35" spans="5:9">
      <c r="E35" s="8"/>
    </row>
    <row r="36" spans="5:9">
      <c r="E36" s="8"/>
    </row>
    <row r="37" spans="5:9" ht="11.25" customHeight="1">
      <c r="E37" s="8"/>
    </row>
    <row r="38" spans="5:9" ht="11.25" customHeight="1">
      <c r="E38" s="8"/>
    </row>
    <row r="39" spans="5:9" ht="11.25" customHeight="1">
      <c r="E39" s="8"/>
    </row>
    <row r="40" spans="5:9" ht="11.25" customHeight="1">
      <c r="E40" s="8"/>
      <c r="H40" s="101"/>
      <c r="I40" s="104"/>
    </row>
    <row r="41" spans="5:9" ht="11.25" customHeight="1">
      <c r="E41" s="8"/>
      <c r="H41" s="101"/>
      <c r="I41" s="104"/>
    </row>
    <row r="42" spans="5:9" ht="11.25" customHeight="1">
      <c r="E42" s="8"/>
      <c r="H42" s="101"/>
      <c r="I42" s="104"/>
    </row>
    <row r="43" spans="5:9" ht="11.25" customHeight="1">
      <c r="E43" s="8"/>
      <c r="H43" s="103"/>
      <c r="I43" s="104"/>
    </row>
    <row r="44" spans="5:9" ht="11.25" customHeight="1">
      <c r="E44" s="8"/>
    </row>
    <row r="45" spans="5:9">
      <c r="E45" s="10"/>
    </row>
    <row r="47" spans="5:9" ht="11.25" customHeight="1"/>
    <row r="48" spans="5:9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</sheetData>
  <mergeCells count="1">
    <mergeCell ref="C7:C10"/>
  </mergeCells>
  <hyperlinks>
    <hyperlink ref="C4" location="Indice!A1" display="Indice!A1" xr:uid="{00000000-0004-0000-06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>
    <pageSetUpPr autoPageBreaks="0"/>
  </sheetPr>
  <dimension ref="C1:E28"/>
  <sheetViews>
    <sheetView showGridLines="0" showRowColHeaders="0" showOutlineSymbols="0" zoomScaleNormal="100" workbookViewId="0">
      <selection activeCell="C15" sqref="C15"/>
    </sheetView>
  </sheetViews>
  <sheetFormatPr baseColWidth="10" defaultRowHeight="10"/>
  <cols>
    <col min="1" max="1" width="0.1796875" style="3" customWidth="1"/>
    <col min="2" max="2" width="2.54296875" style="3" customWidth="1"/>
    <col min="3" max="3" width="23.54296875" style="3" customWidth="1"/>
    <col min="4" max="4" width="1.453125" style="4" customWidth="1"/>
    <col min="5" max="5" width="105.54296875" style="3" customWidth="1"/>
    <col min="6" max="256" width="11.453125" style="3"/>
    <col min="257" max="257" width="0.1796875" style="3" customWidth="1"/>
    <col min="258" max="258" width="2.54296875" style="3" customWidth="1"/>
    <col min="259" max="259" width="15.453125" style="3" customWidth="1"/>
    <col min="260" max="260" width="1.453125" style="3" customWidth="1"/>
    <col min="261" max="261" width="71.453125" style="3" customWidth="1"/>
    <col min="262" max="264" width="6.81640625" style="3" customWidth="1"/>
    <col min="265" max="266" width="6.453125" style="3" customWidth="1"/>
    <col min="267" max="267" width="6.81640625" style="3" customWidth="1"/>
    <col min="268" max="270" width="6.453125" style="3" customWidth="1"/>
    <col min="271" max="271" width="6.81640625" style="3" customWidth="1"/>
    <col min="272" max="278" width="6.453125" style="3" customWidth="1"/>
    <col min="279" max="279" width="7.453125" style="3" customWidth="1"/>
    <col min="280" max="512" width="11.453125" style="3"/>
    <col min="513" max="513" width="0.1796875" style="3" customWidth="1"/>
    <col min="514" max="514" width="2.54296875" style="3" customWidth="1"/>
    <col min="515" max="515" width="15.453125" style="3" customWidth="1"/>
    <col min="516" max="516" width="1.453125" style="3" customWidth="1"/>
    <col min="517" max="517" width="71.453125" style="3" customWidth="1"/>
    <col min="518" max="520" width="6.81640625" style="3" customWidth="1"/>
    <col min="521" max="522" width="6.453125" style="3" customWidth="1"/>
    <col min="523" max="523" width="6.81640625" style="3" customWidth="1"/>
    <col min="524" max="526" width="6.453125" style="3" customWidth="1"/>
    <col min="527" max="527" width="6.81640625" style="3" customWidth="1"/>
    <col min="528" max="534" width="6.453125" style="3" customWidth="1"/>
    <col min="535" max="535" width="7.453125" style="3" customWidth="1"/>
    <col min="536" max="768" width="11.453125" style="3"/>
    <col min="769" max="769" width="0.1796875" style="3" customWidth="1"/>
    <col min="770" max="770" width="2.54296875" style="3" customWidth="1"/>
    <col min="771" max="771" width="15.453125" style="3" customWidth="1"/>
    <col min="772" max="772" width="1.453125" style="3" customWidth="1"/>
    <col min="773" max="773" width="71.453125" style="3" customWidth="1"/>
    <col min="774" max="776" width="6.81640625" style="3" customWidth="1"/>
    <col min="777" max="778" width="6.453125" style="3" customWidth="1"/>
    <col min="779" max="779" width="6.81640625" style="3" customWidth="1"/>
    <col min="780" max="782" width="6.453125" style="3" customWidth="1"/>
    <col min="783" max="783" width="6.81640625" style="3" customWidth="1"/>
    <col min="784" max="790" width="6.453125" style="3" customWidth="1"/>
    <col min="791" max="791" width="7.453125" style="3" customWidth="1"/>
    <col min="792" max="1024" width="11.453125" style="3"/>
    <col min="1025" max="1025" width="0.1796875" style="3" customWidth="1"/>
    <col min="1026" max="1026" width="2.54296875" style="3" customWidth="1"/>
    <col min="1027" max="1027" width="15.453125" style="3" customWidth="1"/>
    <col min="1028" max="1028" width="1.453125" style="3" customWidth="1"/>
    <col min="1029" max="1029" width="71.453125" style="3" customWidth="1"/>
    <col min="1030" max="1032" width="6.81640625" style="3" customWidth="1"/>
    <col min="1033" max="1034" width="6.453125" style="3" customWidth="1"/>
    <col min="1035" max="1035" width="6.81640625" style="3" customWidth="1"/>
    <col min="1036" max="1038" width="6.453125" style="3" customWidth="1"/>
    <col min="1039" max="1039" width="6.81640625" style="3" customWidth="1"/>
    <col min="1040" max="1046" width="6.453125" style="3" customWidth="1"/>
    <col min="1047" max="1047" width="7.453125" style="3" customWidth="1"/>
    <col min="1048" max="1280" width="11.453125" style="3"/>
    <col min="1281" max="1281" width="0.1796875" style="3" customWidth="1"/>
    <col min="1282" max="1282" width="2.54296875" style="3" customWidth="1"/>
    <col min="1283" max="1283" width="15.453125" style="3" customWidth="1"/>
    <col min="1284" max="1284" width="1.453125" style="3" customWidth="1"/>
    <col min="1285" max="1285" width="71.453125" style="3" customWidth="1"/>
    <col min="1286" max="1288" width="6.81640625" style="3" customWidth="1"/>
    <col min="1289" max="1290" width="6.453125" style="3" customWidth="1"/>
    <col min="1291" max="1291" width="6.81640625" style="3" customWidth="1"/>
    <col min="1292" max="1294" width="6.453125" style="3" customWidth="1"/>
    <col min="1295" max="1295" width="6.81640625" style="3" customWidth="1"/>
    <col min="1296" max="1302" width="6.453125" style="3" customWidth="1"/>
    <col min="1303" max="1303" width="7.453125" style="3" customWidth="1"/>
    <col min="1304" max="1536" width="11.453125" style="3"/>
    <col min="1537" max="1537" width="0.1796875" style="3" customWidth="1"/>
    <col min="1538" max="1538" width="2.54296875" style="3" customWidth="1"/>
    <col min="1539" max="1539" width="15.453125" style="3" customWidth="1"/>
    <col min="1540" max="1540" width="1.453125" style="3" customWidth="1"/>
    <col min="1541" max="1541" width="71.453125" style="3" customWidth="1"/>
    <col min="1542" max="1544" width="6.81640625" style="3" customWidth="1"/>
    <col min="1545" max="1546" width="6.453125" style="3" customWidth="1"/>
    <col min="1547" max="1547" width="6.81640625" style="3" customWidth="1"/>
    <col min="1548" max="1550" width="6.453125" style="3" customWidth="1"/>
    <col min="1551" max="1551" width="6.81640625" style="3" customWidth="1"/>
    <col min="1552" max="1558" width="6.453125" style="3" customWidth="1"/>
    <col min="1559" max="1559" width="7.453125" style="3" customWidth="1"/>
    <col min="1560" max="1792" width="11.453125" style="3"/>
    <col min="1793" max="1793" width="0.1796875" style="3" customWidth="1"/>
    <col min="1794" max="1794" width="2.54296875" style="3" customWidth="1"/>
    <col min="1795" max="1795" width="15.453125" style="3" customWidth="1"/>
    <col min="1796" max="1796" width="1.453125" style="3" customWidth="1"/>
    <col min="1797" max="1797" width="71.453125" style="3" customWidth="1"/>
    <col min="1798" max="1800" width="6.81640625" style="3" customWidth="1"/>
    <col min="1801" max="1802" width="6.453125" style="3" customWidth="1"/>
    <col min="1803" max="1803" width="6.81640625" style="3" customWidth="1"/>
    <col min="1804" max="1806" width="6.453125" style="3" customWidth="1"/>
    <col min="1807" max="1807" width="6.81640625" style="3" customWidth="1"/>
    <col min="1808" max="1814" width="6.453125" style="3" customWidth="1"/>
    <col min="1815" max="1815" width="7.453125" style="3" customWidth="1"/>
    <col min="1816" max="2048" width="11.453125" style="3"/>
    <col min="2049" max="2049" width="0.1796875" style="3" customWidth="1"/>
    <col min="2050" max="2050" width="2.54296875" style="3" customWidth="1"/>
    <col min="2051" max="2051" width="15.453125" style="3" customWidth="1"/>
    <col min="2052" max="2052" width="1.453125" style="3" customWidth="1"/>
    <col min="2053" max="2053" width="71.453125" style="3" customWidth="1"/>
    <col min="2054" max="2056" width="6.81640625" style="3" customWidth="1"/>
    <col min="2057" max="2058" width="6.453125" style="3" customWidth="1"/>
    <col min="2059" max="2059" width="6.81640625" style="3" customWidth="1"/>
    <col min="2060" max="2062" width="6.453125" style="3" customWidth="1"/>
    <col min="2063" max="2063" width="6.81640625" style="3" customWidth="1"/>
    <col min="2064" max="2070" width="6.453125" style="3" customWidth="1"/>
    <col min="2071" max="2071" width="7.453125" style="3" customWidth="1"/>
    <col min="2072" max="2304" width="11.453125" style="3"/>
    <col min="2305" max="2305" width="0.1796875" style="3" customWidth="1"/>
    <col min="2306" max="2306" width="2.54296875" style="3" customWidth="1"/>
    <col min="2307" max="2307" width="15.453125" style="3" customWidth="1"/>
    <col min="2308" max="2308" width="1.453125" style="3" customWidth="1"/>
    <col min="2309" max="2309" width="71.453125" style="3" customWidth="1"/>
    <col min="2310" max="2312" width="6.81640625" style="3" customWidth="1"/>
    <col min="2313" max="2314" width="6.453125" style="3" customWidth="1"/>
    <col min="2315" max="2315" width="6.81640625" style="3" customWidth="1"/>
    <col min="2316" max="2318" width="6.453125" style="3" customWidth="1"/>
    <col min="2319" max="2319" width="6.81640625" style="3" customWidth="1"/>
    <col min="2320" max="2326" width="6.453125" style="3" customWidth="1"/>
    <col min="2327" max="2327" width="7.453125" style="3" customWidth="1"/>
    <col min="2328" max="2560" width="11.453125" style="3"/>
    <col min="2561" max="2561" width="0.1796875" style="3" customWidth="1"/>
    <col min="2562" max="2562" width="2.54296875" style="3" customWidth="1"/>
    <col min="2563" max="2563" width="15.453125" style="3" customWidth="1"/>
    <col min="2564" max="2564" width="1.453125" style="3" customWidth="1"/>
    <col min="2565" max="2565" width="71.453125" style="3" customWidth="1"/>
    <col min="2566" max="2568" width="6.81640625" style="3" customWidth="1"/>
    <col min="2569" max="2570" width="6.453125" style="3" customWidth="1"/>
    <col min="2571" max="2571" width="6.81640625" style="3" customWidth="1"/>
    <col min="2572" max="2574" width="6.453125" style="3" customWidth="1"/>
    <col min="2575" max="2575" width="6.81640625" style="3" customWidth="1"/>
    <col min="2576" max="2582" width="6.453125" style="3" customWidth="1"/>
    <col min="2583" max="2583" width="7.453125" style="3" customWidth="1"/>
    <col min="2584" max="2816" width="11.453125" style="3"/>
    <col min="2817" max="2817" width="0.1796875" style="3" customWidth="1"/>
    <col min="2818" max="2818" width="2.54296875" style="3" customWidth="1"/>
    <col min="2819" max="2819" width="15.453125" style="3" customWidth="1"/>
    <col min="2820" max="2820" width="1.453125" style="3" customWidth="1"/>
    <col min="2821" max="2821" width="71.453125" style="3" customWidth="1"/>
    <col min="2822" max="2824" width="6.81640625" style="3" customWidth="1"/>
    <col min="2825" max="2826" width="6.453125" style="3" customWidth="1"/>
    <col min="2827" max="2827" width="6.81640625" style="3" customWidth="1"/>
    <col min="2828" max="2830" width="6.453125" style="3" customWidth="1"/>
    <col min="2831" max="2831" width="6.81640625" style="3" customWidth="1"/>
    <col min="2832" max="2838" width="6.453125" style="3" customWidth="1"/>
    <col min="2839" max="2839" width="7.453125" style="3" customWidth="1"/>
    <col min="2840" max="3072" width="11.453125" style="3"/>
    <col min="3073" max="3073" width="0.1796875" style="3" customWidth="1"/>
    <col min="3074" max="3074" width="2.54296875" style="3" customWidth="1"/>
    <col min="3075" max="3075" width="15.453125" style="3" customWidth="1"/>
    <col min="3076" max="3076" width="1.453125" style="3" customWidth="1"/>
    <col min="3077" max="3077" width="71.453125" style="3" customWidth="1"/>
    <col min="3078" max="3080" width="6.81640625" style="3" customWidth="1"/>
    <col min="3081" max="3082" width="6.453125" style="3" customWidth="1"/>
    <col min="3083" max="3083" width="6.81640625" style="3" customWidth="1"/>
    <col min="3084" max="3086" width="6.453125" style="3" customWidth="1"/>
    <col min="3087" max="3087" width="6.81640625" style="3" customWidth="1"/>
    <col min="3088" max="3094" width="6.453125" style="3" customWidth="1"/>
    <col min="3095" max="3095" width="7.453125" style="3" customWidth="1"/>
    <col min="3096" max="3328" width="11.453125" style="3"/>
    <col min="3329" max="3329" width="0.1796875" style="3" customWidth="1"/>
    <col min="3330" max="3330" width="2.54296875" style="3" customWidth="1"/>
    <col min="3331" max="3331" width="15.453125" style="3" customWidth="1"/>
    <col min="3332" max="3332" width="1.453125" style="3" customWidth="1"/>
    <col min="3333" max="3333" width="71.453125" style="3" customWidth="1"/>
    <col min="3334" max="3336" width="6.81640625" style="3" customWidth="1"/>
    <col min="3337" max="3338" width="6.453125" style="3" customWidth="1"/>
    <col min="3339" max="3339" width="6.81640625" style="3" customWidth="1"/>
    <col min="3340" max="3342" width="6.453125" style="3" customWidth="1"/>
    <col min="3343" max="3343" width="6.81640625" style="3" customWidth="1"/>
    <col min="3344" max="3350" width="6.453125" style="3" customWidth="1"/>
    <col min="3351" max="3351" width="7.453125" style="3" customWidth="1"/>
    <col min="3352" max="3584" width="11.453125" style="3"/>
    <col min="3585" max="3585" width="0.1796875" style="3" customWidth="1"/>
    <col min="3586" max="3586" width="2.54296875" style="3" customWidth="1"/>
    <col min="3587" max="3587" width="15.453125" style="3" customWidth="1"/>
    <col min="3588" max="3588" width="1.453125" style="3" customWidth="1"/>
    <col min="3589" max="3589" width="71.453125" style="3" customWidth="1"/>
    <col min="3590" max="3592" width="6.81640625" style="3" customWidth="1"/>
    <col min="3593" max="3594" width="6.453125" style="3" customWidth="1"/>
    <col min="3595" max="3595" width="6.81640625" style="3" customWidth="1"/>
    <col min="3596" max="3598" width="6.453125" style="3" customWidth="1"/>
    <col min="3599" max="3599" width="6.81640625" style="3" customWidth="1"/>
    <col min="3600" max="3606" width="6.453125" style="3" customWidth="1"/>
    <col min="3607" max="3607" width="7.453125" style="3" customWidth="1"/>
    <col min="3608" max="3840" width="11.453125" style="3"/>
    <col min="3841" max="3841" width="0.1796875" style="3" customWidth="1"/>
    <col min="3842" max="3842" width="2.54296875" style="3" customWidth="1"/>
    <col min="3843" max="3843" width="15.453125" style="3" customWidth="1"/>
    <col min="3844" max="3844" width="1.453125" style="3" customWidth="1"/>
    <col min="3845" max="3845" width="71.453125" style="3" customWidth="1"/>
    <col min="3846" max="3848" width="6.81640625" style="3" customWidth="1"/>
    <col min="3849" max="3850" width="6.453125" style="3" customWidth="1"/>
    <col min="3851" max="3851" width="6.81640625" style="3" customWidth="1"/>
    <col min="3852" max="3854" width="6.453125" style="3" customWidth="1"/>
    <col min="3855" max="3855" width="6.81640625" style="3" customWidth="1"/>
    <col min="3856" max="3862" width="6.453125" style="3" customWidth="1"/>
    <col min="3863" max="3863" width="7.453125" style="3" customWidth="1"/>
    <col min="3864" max="4096" width="11.453125" style="3"/>
    <col min="4097" max="4097" width="0.1796875" style="3" customWidth="1"/>
    <col min="4098" max="4098" width="2.54296875" style="3" customWidth="1"/>
    <col min="4099" max="4099" width="15.453125" style="3" customWidth="1"/>
    <col min="4100" max="4100" width="1.453125" style="3" customWidth="1"/>
    <col min="4101" max="4101" width="71.453125" style="3" customWidth="1"/>
    <col min="4102" max="4104" width="6.81640625" style="3" customWidth="1"/>
    <col min="4105" max="4106" width="6.453125" style="3" customWidth="1"/>
    <col min="4107" max="4107" width="6.81640625" style="3" customWidth="1"/>
    <col min="4108" max="4110" width="6.453125" style="3" customWidth="1"/>
    <col min="4111" max="4111" width="6.81640625" style="3" customWidth="1"/>
    <col min="4112" max="4118" width="6.453125" style="3" customWidth="1"/>
    <col min="4119" max="4119" width="7.453125" style="3" customWidth="1"/>
    <col min="4120" max="4352" width="11.453125" style="3"/>
    <col min="4353" max="4353" width="0.1796875" style="3" customWidth="1"/>
    <col min="4354" max="4354" width="2.54296875" style="3" customWidth="1"/>
    <col min="4355" max="4355" width="15.453125" style="3" customWidth="1"/>
    <col min="4356" max="4356" width="1.453125" style="3" customWidth="1"/>
    <col min="4357" max="4357" width="71.453125" style="3" customWidth="1"/>
    <col min="4358" max="4360" width="6.81640625" style="3" customWidth="1"/>
    <col min="4361" max="4362" width="6.453125" style="3" customWidth="1"/>
    <col min="4363" max="4363" width="6.81640625" style="3" customWidth="1"/>
    <col min="4364" max="4366" width="6.453125" style="3" customWidth="1"/>
    <col min="4367" max="4367" width="6.81640625" style="3" customWidth="1"/>
    <col min="4368" max="4374" width="6.453125" style="3" customWidth="1"/>
    <col min="4375" max="4375" width="7.453125" style="3" customWidth="1"/>
    <col min="4376" max="4608" width="11.453125" style="3"/>
    <col min="4609" max="4609" width="0.1796875" style="3" customWidth="1"/>
    <col min="4610" max="4610" width="2.54296875" style="3" customWidth="1"/>
    <col min="4611" max="4611" width="15.453125" style="3" customWidth="1"/>
    <col min="4612" max="4612" width="1.453125" style="3" customWidth="1"/>
    <col min="4613" max="4613" width="71.453125" style="3" customWidth="1"/>
    <col min="4614" max="4616" width="6.81640625" style="3" customWidth="1"/>
    <col min="4617" max="4618" width="6.453125" style="3" customWidth="1"/>
    <col min="4619" max="4619" width="6.81640625" style="3" customWidth="1"/>
    <col min="4620" max="4622" width="6.453125" style="3" customWidth="1"/>
    <col min="4623" max="4623" width="6.81640625" style="3" customWidth="1"/>
    <col min="4624" max="4630" width="6.453125" style="3" customWidth="1"/>
    <col min="4631" max="4631" width="7.453125" style="3" customWidth="1"/>
    <col min="4632" max="4864" width="11.453125" style="3"/>
    <col min="4865" max="4865" width="0.1796875" style="3" customWidth="1"/>
    <col min="4866" max="4866" width="2.54296875" style="3" customWidth="1"/>
    <col min="4867" max="4867" width="15.453125" style="3" customWidth="1"/>
    <col min="4868" max="4868" width="1.453125" style="3" customWidth="1"/>
    <col min="4869" max="4869" width="71.453125" style="3" customWidth="1"/>
    <col min="4870" max="4872" width="6.81640625" style="3" customWidth="1"/>
    <col min="4873" max="4874" width="6.453125" style="3" customWidth="1"/>
    <col min="4875" max="4875" width="6.81640625" style="3" customWidth="1"/>
    <col min="4876" max="4878" width="6.453125" style="3" customWidth="1"/>
    <col min="4879" max="4879" width="6.81640625" style="3" customWidth="1"/>
    <col min="4880" max="4886" width="6.453125" style="3" customWidth="1"/>
    <col min="4887" max="4887" width="7.453125" style="3" customWidth="1"/>
    <col min="4888" max="5120" width="11.453125" style="3"/>
    <col min="5121" max="5121" width="0.1796875" style="3" customWidth="1"/>
    <col min="5122" max="5122" width="2.54296875" style="3" customWidth="1"/>
    <col min="5123" max="5123" width="15.453125" style="3" customWidth="1"/>
    <col min="5124" max="5124" width="1.453125" style="3" customWidth="1"/>
    <col min="5125" max="5125" width="71.453125" style="3" customWidth="1"/>
    <col min="5126" max="5128" width="6.81640625" style="3" customWidth="1"/>
    <col min="5129" max="5130" width="6.453125" style="3" customWidth="1"/>
    <col min="5131" max="5131" width="6.81640625" style="3" customWidth="1"/>
    <col min="5132" max="5134" width="6.453125" style="3" customWidth="1"/>
    <col min="5135" max="5135" width="6.81640625" style="3" customWidth="1"/>
    <col min="5136" max="5142" width="6.453125" style="3" customWidth="1"/>
    <col min="5143" max="5143" width="7.453125" style="3" customWidth="1"/>
    <col min="5144" max="5376" width="11.453125" style="3"/>
    <col min="5377" max="5377" width="0.1796875" style="3" customWidth="1"/>
    <col min="5378" max="5378" width="2.54296875" style="3" customWidth="1"/>
    <col min="5379" max="5379" width="15.453125" style="3" customWidth="1"/>
    <col min="5380" max="5380" width="1.453125" style="3" customWidth="1"/>
    <col min="5381" max="5381" width="71.453125" style="3" customWidth="1"/>
    <col min="5382" max="5384" width="6.81640625" style="3" customWidth="1"/>
    <col min="5385" max="5386" width="6.453125" style="3" customWidth="1"/>
    <col min="5387" max="5387" width="6.81640625" style="3" customWidth="1"/>
    <col min="5388" max="5390" width="6.453125" style="3" customWidth="1"/>
    <col min="5391" max="5391" width="6.81640625" style="3" customWidth="1"/>
    <col min="5392" max="5398" width="6.453125" style="3" customWidth="1"/>
    <col min="5399" max="5399" width="7.453125" style="3" customWidth="1"/>
    <col min="5400" max="5632" width="11.453125" style="3"/>
    <col min="5633" max="5633" width="0.1796875" style="3" customWidth="1"/>
    <col min="5634" max="5634" width="2.54296875" style="3" customWidth="1"/>
    <col min="5635" max="5635" width="15.453125" style="3" customWidth="1"/>
    <col min="5636" max="5636" width="1.453125" style="3" customWidth="1"/>
    <col min="5637" max="5637" width="71.453125" style="3" customWidth="1"/>
    <col min="5638" max="5640" width="6.81640625" style="3" customWidth="1"/>
    <col min="5641" max="5642" width="6.453125" style="3" customWidth="1"/>
    <col min="5643" max="5643" width="6.81640625" style="3" customWidth="1"/>
    <col min="5644" max="5646" width="6.453125" style="3" customWidth="1"/>
    <col min="5647" max="5647" width="6.81640625" style="3" customWidth="1"/>
    <col min="5648" max="5654" width="6.453125" style="3" customWidth="1"/>
    <col min="5655" max="5655" width="7.453125" style="3" customWidth="1"/>
    <col min="5656" max="5888" width="11.453125" style="3"/>
    <col min="5889" max="5889" width="0.1796875" style="3" customWidth="1"/>
    <col min="5890" max="5890" width="2.54296875" style="3" customWidth="1"/>
    <col min="5891" max="5891" width="15.453125" style="3" customWidth="1"/>
    <col min="5892" max="5892" width="1.453125" style="3" customWidth="1"/>
    <col min="5893" max="5893" width="71.453125" style="3" customWidth="1"/>
    <col min="5894" max="5896" width="6.81640625" style="3" customWidth="1"/>
    <col min="5897" max="5898" width="6.453125" style="3" customWidth="1"/>
    <col min="5899" max="5899" width="6.81640625" style="3" customWidth="1"/>
    <col min="5900" max="5902" width="6.453125" style="3" customWidth="1"/>
    <col min="5903" max="5903" width="6.81640625" style="3" customWidth="1"/>
    <col min="5904" max="5910" width="6.453125" style="3" customWidth="1"/>
    <col min="5911" max="5911" width="7.453125" style="3" customWidth="1"/>
    <col min="5912" max="6144" width="11.453125" style="3"/>
    <col min="6145" max="6145" width="0.1796875" style="3" customWidth="1"/>
    <col min="6146" max="6146" width="2.54296875" style="3" customWidth="1"/>
    <col min="6147" max="6147" width="15.453125" style="3" customWidth="1"/>
    <col min="6148" max="6148" width="1.453125" style="3" customWidth="1"/>
    <col min="6149" max="6149" width="71.453125" style="3" customWidth="1"/>
    <col min="6150" max="6152" width="6.81640625" style="3" customWidth="1"/>
    <col min="6153" max="6154" width="6.453125" style="3" customWidth="1"/>
    <col min="6155" max="6155" width="6.81640625" style="3" customWidth="1"/>
    <col min="6156" max="6158" width="6.453125" style="3" customWidth="1"/>
    <col min="6159" max="6159" width="6.81640625" style="3" customWidth="1"/>
    <col min="6160" max="6166" width="6.453125" style="3" customWidth="1"/>
    <col min="6167" max="6167" width="7.453125" style="3" customWidth="1"/>
    <col min="6168" max="6400" width="11.453125" style="3"/>
    <col min="6401" max="6401" width="0.1796875" style="3" customWidth="1"/>
    <col min="6402" max="6402" width="2.54296875" style="3" customWidth="1"/>
    <col min="6403" max="6403" width="15.453125" style="3" customWidth="1"/>
    <col min="6404" max="6404" width="1.453125" style="3" customWidth="1"/>
    <col min="6405" max="6405" width="71.453125" style="3" customWidth="1"/>
    <col min="6406" max="6408" width="6.81640625" style="3" customWidth="1"/>
    <col min="6409" max="6410" width="6.453125" style="3" customWidth="1"/>
    <col min="6411" max="6411" width="6.81640625" style="3" customWidth="1"/>
    <col min="6412" max="6414" width="6.453125" style="3" customWidth="1"/>
    <col min="6415" max="6415" width="6.81640625" style="3" customWidth="1"/>
    <col min="6416" max="6422" width="6.453125" style="3" customWidth="1"/>
    <col min="6423" max="6423" width="7.453125" style="3" customWidth="1"/>
    <col min="6424" max="6656" width="11.453125" style="3"/>
    <col min="6657" max="6657" width="0.1796875" style="3" customWidth="1"/>
    <col min="6658" max="6658" width="2.54296875" style="3" customWidth="1"/>
    <col min="6659" max="6659" width="15.453125" style="3" customWidth="1"/>
    <col min="6660" max="6660" width="1.453125" style="3" customWidth="1"/>
    <col min="6661" max="6661" width="71.453125" style="3" customWidth="1"/>
    <col min="6662" max="6664" width="6.81640625" style="3" customWidth="1"/>
    <col min="6665" max="6666" width="6.453125" style="3" customWidth="1"/>
    <col min="6667" max="6667" width="6.81640625" style="3" customWidth="1"/>
    <col min="6668" max="6670" width="6.453125" style="3" customWidth="1"/>
    <col min="6671" max="6671" width="6.81640625" style="3" customWidth="1"/>
    <col min="6672" max="6678" width="6.453125" style="3" customWidth="1"/>
    <col min="6679" max="6679" width="7.453125" style="3" customWidth="1"/>
    <col min="6680" max="6912" width="11.453125" style="3"/>
    <col min="6913" max="6913" width="0.1796875" style="3" customWidth="1"/>
    <col min="6914" max="6914" width="2.54296875" style="3" customWidth="1"/>
    <col min="6915" max="6915" width="15.453125" style="3" customWidth="1"/>
    <col min="6916" max="6916" width="1.453125" style="3" customWidth="1"/>
    <col min="6917" max="6917" width="71.453125" style="3" customWidth="1"/>
    <col min="6918" max="6920" width="6.81640625" style="3" customWidth="1"/>
    <col min="6921" max="6922" width="6.453125" style="3" customWidth="1"/>
    <col min="6923" max="6923" width="6.81640625" style="3" customWidth="1"/>
    <col min="6924" max="6926" width="6.453125" style="3" customWidth="1"/>
    <col min="6927" max="6927" width="6.81640625" style="3" customWidth="1"/>
    <col min="6928" max="6934" width="6.453125" style="3" customWidth="1"/>
    <col min="6935" max="6935" width="7.453125" style="3" customWidth="1"/>
    <col min="6936" max="7168" width="11.453125" style="3"/>
    <col min="7169" max="7169" width="0.1796875" style="3" customWidth="1"/>
    <col min="7170" max="7170" width="2.54296875" style="3" customWidth="1"/>
    <col min="7171" max="7171" width="15.453125" style="3" customWidth="1"/>
    <col min="7172" max="7172" width="1.453125" style="3" customWidth="1"/>
    <col min="7173" max="7173" width="71.453125" style="3" customWidth="1"/>
    <col min="7174" max="7176" width="6.81640625" style="3" customWidth="1"/>
    <col min="7177" max="7178" width="6.453125" style="3" customWidth="1"/>
    <col min="7179" max="7179" width="6.81640625" style="3" customWidth="1"/>
    <col min="7180" max="7182" width="6.453125" style="3" customWidth="1"/>
    <col min="7183" max="7183" width="6.81640625" style="3" customWidth="1"/>
    <col min="7184" max="7190" width="6.453125" style="3" customWidth="1"/>
    <col min="7191" max="7191" width="7.453125" style="3" customWidth="1"/>
    <col min="7192" max="7424" width="11.453125" style="3"/>
    <col min="7425" max="7425" width="0.1796875" style="3" customWidth="1"/>
    <col min="7426" max="7426" width="2.54296875" style="3" customWidth="1"/>
    <col min="7427" max="7427" width="15.453125" style="3" customWidth="1"/>
    <col min="7428" max="7428" width="1.453125" style="3" customWidth="1"/>
    <col min="7429" max="7429" width="71.453125" style="3" customWidth="1"/>
    <col min="7430" max="7432" width="6.81640625" style="3" customWidth="1"/>
    <col min="7433" max="7434" width="6.453125" style="3" customWidth="1"/>
    <col min="7435" max="7435" width="6.81640625" style="3" customWidth="1"/>
    <col min="7436" max="7438" width="6.453125" style="3" customWidth="1"/>
    <col min="7439" max="7439" width="6.81640625" style="3" customWidth="1"/>
    <col min="7440" max="7446" width="6.453125" style="3" customWidth="1"/>
    <col min="7447" max="7447" width="7.453125" style="3" customWidth="1"/>
    <col min="7448" max="7680" width="11.453125" style="3"/>
    <col min="7681" max="7681" width="0.1796875" style="3" customWidth="1"/>
    <col min="7682" max="7682" width="2.54296875" style="3" customWidth="1"/>
    <col min="7683" max="7683" width="15.453125" style="3" customWidth="1"/>
    <col min="7684" max="7684" width="1.453125" style="3" customWidth="1"/>
    <col min="7685" max="7685" width="71.453125" style="3" customWidth="1"/>
    <col min="7686" max="7688" width="6.81640625" style="3" customWidth="1"/>
    <col min="7689" max="7690" width="6.453125" style="3" customWidth="1"/>
    <col min="7691" max="7691" width="6.81640625" style="3" customWidth="1"/>
    <col min="7692" max="7694" width="6.453125" style="3" customWidth="1"/>
    <col min="7695" max="7695" width="6.81640625" style="3" customWidth="1"/>
    <col min="7696" max="7702" width="6.453125" style="3" customWidth="1"/>
    <col min="7703" max="7703" width="7.453125" style="3" customWidth="1"/>
    <col min="7704" max="7936" width="11.453125" style="3"/>
    <col min="7937" max="7937" width="0.1796875" style="3" customWidth="1"/>
    <col min="7938" max="7938" width="2.54296875" style="3" customWidth="1"/>
    <col min="7939" max="7939" width="15.453125" style="3" customWidth="1"/>
    <col min="7940" max="7940" width="1.453125" style="3" customWidth="1"/>
    <col min="7941" max="7941" width="71.453125" style="3" customWidth="1"/>
    <col min="7942" max="7944" width="6.81640625" style="3" customWidth="1"/>
    <col min="7945" max="7946" width="6.453125" style="3" customWidth="1"/>
    <col min="7947" max="7947" width="6.81640625" style="3" customWidth="1"/>
    <col min="7948" max="7950" width="6.453125" style="3" customWidth="1"/>
    <col min="7951" max="7951" width="6.81640625" style="3" customWidth="1"/>
    <col min="7952" max="7958" width="6.453125" style="3" customWidth="1"/>
    <col min="7959" max="7959" width="7.453125" style="3" customWidth="1"/>
    <col min="7960" max="8192" width="11.453125" style="3"/>
    <col min="8193" max="8193" width="0.1796875" style="3" customWidth="1"/>
    <col min="8194" max="8194" width="2.54296875" style="3" customWidth="1"/>
    <col min="8195" max="8195" width="15.453125" style="3" customWidth="1"/>
    <col min="8196" max="8196" width="1.453125" style="3" customWidth="1"/>
    <col min="8197" max="8197" width="71.453125" style="3" customWidth="1"/>
    <col min="8198" max="8200" width="6.81640625" style="3" customWidth="1"/>
    <col min="8201" max="8202" width="6.453125" style="3" customWidth="1"/>
    <col min="8203" max="8203" width="6.81640625" style="3" customWidth="1"/>
    <col min="8204" max="8206" width="6.453125" style="3" customWidth="1"/>
    <col min="8207" max="8207" width="6.81640625" style="3" customWidth="1"/>
    <col min="8208" max="8214" width="6.453125" style="3" customWidth="1"/>
    <col min="8215" max="8215" width="7.453125" style="3" customWidth="1"/>
    <col min="8216" max="8448" width="11.453125" style="3"/>
    <col min="8449" max="8449" width="0.1796875" style="3" customWidth="1"/>
    <col min="8450" max="8450" width="2.54296875" style="3" customWidth="1"/>
    <col min="8451" max="8451" width="15.453125" style="3" customWidth="1"/>
    <col min="8452" max="8452" width="1.453125" style="3" customWidth="1"/>
    <col min="8453" max="8453" width="71.453125" style="3" customWidth="1"/>
    <col min="8454" max="8456" width="6.81640625" style="3" customWidth="1"/>
    <col min="8457" max="8458" width="6.453125" style="3" customWidth="1"/>
    <col min="8459" max="8459" width="6.81640625" style="3" customWidth="1"/>
    <col min="8460" max="8462" width="6.453125" style="3" customWidth="1"/>
    <col min="8463" max="8463" width="6.81640625" style="3" customWidth="1"/>
    <col min="8464" max="8470" width="6.453125" style="3" customWidth="1"/>
    <col min="8471" max="8471" width="7.453125" style="3" customWidth="1"/>
    <col min="8472" max="8704" width="11.453125" style="3"/>
    <col min="8705" max="8705" width="0.1796875" style="3" customWidth="1"/>
    <col min="8706" max="8706" width="2.54296875" style="3" customWidth="1"/>
    <col min="8707" max="8707" width="15.453125" style="3" customWidth="1"/>
    <col min="8708" max="8708" width="1.453125" style="3" customWidth="1"/>
    <col min="8709" max="8709" width="71.453125" style="3" customWidth="1"/>
    <col min="8710" max="8712" width="6.81640625" style="3" customWidth="1"/>
    <col min="8713" max="8714" width="6.453125" style="3" customWidth="1"/>
    <col min="8715" max="8715" width="6.81640625" style="3" customWidth="1"/>
    <col min="8716" max="8718" width="6.453125" style="3" customWidth="1"/>
    <col min="8719" max="8719" width="6.81640625" style="3" customWidth="1"/>
    <col min="8720" max="8726" width="6.453125" style="3" customWidth="1"/>
    <col min="8727" max="8727" width="7.453125" style="3" customWidth="1"/>
    <col min="8728" max="8960" width="11.453125" style="3"/>
    <col min="8961" max="8961" width="0.1796875" style="3" customWidth="1"/>
    <col min="8962" max="8962" width="2.54296875" style="3" customWidth="1"/>
    <col min="8963" max="8963" width="15.453125" style="3" customWidth="1"/>
    <col min="8964" max="8964" width="1.453125" style="3" customWidth="1"/>
    <col min="8965" max="8965" width="71.453125" style="3" customWidth="1"/>
    <col min="8966" max="8968" width="6.81640625" style="3" customWidth="1"/>
    <col min="8969" max="8970" width="6.453125" style="3" customWidth="1"/>
    <col min="8971" max="8971" width="6.81640625" style="3" customWidth="1"/>
    <col min="8972" max="8974" width="6.453125" style="3" customWidth="1"/>
    <col min="8975" max="8975" width="6.81640625" style="3" customWidth="1"/>
    <col min="8976" max="8982" width="6.453125" style="3" customWidth="1"/>
    <col min="8983" max="8983" width="7.453125" style="3" customWidth="1"/>
    <col min="8984" max="9216" width="11.453125" style="3"/>
    <col min="9217" max="9217" width="0.1796875" style="3" customWidth="1"/>
    <col min="9218" max="9218" width="2.54296875" style="3" customWidth="1"/>
    <col min="9219" max="9219" width="15.453125" style="3" customWidth="1"/>
    <col min="9220" max="9220" width="1.453125" style="3" customWidth="1"/>
    <col min="9221" max="9221" width="71.453125" style="3" customWidth="1"/>
    <col min="9222" max="9224" width="6.81640625" style="3" customWidth="1"/>
    <col min="9225" max="9226" width="6.453125" style="3" customWidth="1"/>
    <col min="9227" max="9227" width="6.81640625" style="3" customWidth="1"/>
    <col min="9228" max="9230" width="6.453125" style="3" customWidth="1"/>
    <col min="9231" max="9231" width="6.81640625" style="3" customWidth="1"/>
    <col min="9232" max="9238" width="6.453125" style="3" customWidth="1"/>
    <col min="9239" max="9239" width="7.453125" style="3" customWidth="1"/>
    <col min="9240" max="9472" width="11.453125" style="3"/>
    <col min="9473" max="9473" width="0.1796875" style="3" customWidth="1"/>
    <col min="9474" max="9474" width="2.54296875" style="3" customWidth="1"/>
    <col min="9475" max="9475" width="15.453125" style="3" customWidth="1"/>
    <col min="9476" max="9476" width="1.453125" style="3" customWidth="1"/>
    <col min="9477" max="9477" width="71.453125" style="3" customWidth="1"/>
    <col min="9478" max="9480" width="6.81640625" style="3" customWidth="1"/>
    <col min="9481" max="9482" width="6.453125" style="3" customWidth="1"/>
    <col min="9483" max="9483" width="6.81640625" style="3" customWidth="1"/>
    <col min="9484" max="9486" width="6.453125" style="3" customWidth="1"/>
    <col min="9487" max="9487" width="6.81640625" style="3" customWidth="1"/>
    <col min="9488" max="9494" width="6.453125" style="3" customWidth="1"/>
    <col min="9495" max="9495" width="7.453125" style="3" customWidth="1"/>
    <col min="9496" max="9728" width="11.453125" style="3"/>
    <col min="9729" max="9729" width="0.1796875" style="3" customWidth="1"/>
    <col min="9730" max="9730" width="2.54296875" style="3" customWidth="1"/>
    <col min="9731" max="9731" width="15.453125" style="3" customWidth="1"/>
    <col min="9732" max="9732" width="1.453125" style="3" customWidth="1"/>
    <col min="9733" max="9733" width="71.453125" style="3" customWidth="1"/>
    <col min="9734" max="9736" width="6.81640625" style="3" customWidth="1"/>
    <col min="9737" max="9738" width="6.453125" style="3" customWidth="1"/>
    <col min="9739" max="9739" width="6.81640625" style="3" customWidth="1"/>
    <col min="9740" max="9742" width="6.453125" style="3" customWidth="1"/>
    <col min="9743" max="9743" width="6.81640625" style="3" customWidth="1"/>
    <col min="9744" max="9750" width="6.453125" style="3" customWidth="1"/>
    <col min="9751" max="9751" width="7.453125" style="3" customWidth="1"/>
    <col min="9752" max="9984" width="11.453125" style="3"/>
    <col min="9985" max="9985" width="0.1796875" style="3" customWidth="1"/>
    <col min="9986" max="9986" width="2.54296875" style="3" customWidth="1"/>
    <col min="9987" max="9987" width="15.453125" style="3" customWidth="1"/>
    <col min="9988" max="9988" width="1.453125" style="3" customWidth="1"/>
    <col min="9989" max="9989" width="71.453125" style="3" customWidth="1"/>
    <col min="9990" max="9992" width="6.81640625" style="3" customWidth="1"/>
    <col min="9993" max="9994" width="6.453125" style="3" customWidth="1"/>
    <col min="9995" max="9995" width="6.81640625" style="3" customWidth="1"/>
    <col min="9996" max="9998" width="6.453125" style="3" customWidth="1"/>
    <col min="9999" max="9999" width="6.81640625" style="3" customWidth="1"/>
    <col min="10000" max="10006" width="6.453125" style="3" customWidth="1"/>
    <col min="10007" max="10007" width="7.453125" style="3" customWidth="1"/>
    <col min="10008" max="10240" width="11.453125" style="3"/>
    <col min="10241" max="10241" width="0.1796875" style="3" customWidth="1"/>
    <col min="10242" max="10242" width="2.54296875" style="3" customWidth="1"/>
    <col min="10243" max="10243" width="15.453125" style="3" customWidth="1"/>
    <col min="10244" max="10244" width="1.453125" style="3" customWidth="1"/>
    <col min="10245" max="10245" width="71.453125" style="3" customWidth="1"/>
    <col min="10246" max="10248" width="6.81640625" style="3" customWidth="1"/>
    <col min="10249" max="10250" width="6.453125" style="3" customWidth="1"/>
    <col min="10251" max="10251" width="6.81640625" style="3" customWidth="1"/>
    <col min="10252" max="10254" width="6.453125" style="3" customWidth="1"/>
    <col min="10255" max="10255" width="6.81640625" style="3" customWidth="1"/>
    <col min="10256" max="10262" width="6.453125" style="3" customWidth="1"/>
    <col min="10263" max="10263" width="7.453125" style="3" customWidth="1"/>
    <col min="10264" max="10496" width="11.453125" style="3"/>
    <col min="10497" max="10497" width="0.1796875" style="3" customWidth="1"/>
    <col min="10498" max="10498" width="2.54296875" style="3" customWidth="1"/>
    <col min="10499" max="10499" width="15.453125" style="3" customWidth="1"/>
    <col min="10500" max="10500" width="1.453125" style="3" customWidth="1"/>
    <col min="10501" max="10501" width="71.453125" style="3" customWidth="1"/>
    <col min="10502" max="10504" width="6.81640625" style="3" customWidth="1"/>
    <col min="10505" max="10506" width="6.453125" style="3" customWidth="1"/>
    <col min="10507" max="10507" width="6.81640625" style="3" customWidth="1"/>
    <col min="10508" max="10510" width="6.453125" style="3" customWidth="1"/>
    <col min="10511" max="10511" width="6.81640625" style="3" customWidth="1"/>
    <col min="10512" max="10518" width="6.453125" style="3" customWidth="1"/>
    <col min="10519" max="10519" width="7.453125" style="3" customWidth="1"/>
    <col min="10520" max="10752" width="11.453125" style="3"/>
    <col min="10753" max="10753" width="0.1796875" style="3" customWidth="1"/>
    <col min="10754" max="10754" width="2.54296875" style="3" customWidth="1"/>
    <col min="10755" max="10755" width="15.453125" style="3" customWidth="1"/>
    <col min="10756" max="10756" width="1.453125" style="3" customWidth="1"/>
    <col min="10757" max="10757" width="71.453125" style="3" customWidth="1"/>
    <col min="10758" max="10760" width="6.81640625" style="3" customWidth="1"/>
    <col min="10761" max="10762" width="6.453125" style="3" customWidth="1"/>
    <col min="10763" max="10763" width="6.81640625" style="3" customWidth="1"/>
    <col min="10764" max="10766" width="6.453125" style="3" customWidth="1"/>
    <col min="10767" max="10767" width="6.81640625" style="3" customWidth="1"/>
    <col min="10768" max="10774" width="6.453125" style="3" customWidth="1"/>
    <col min="10775" max="10775" width="7.453125" style="3" customWidth="1"/>
    <col min="10776" max="11008" width="11.453125" style="3"/>
    <col min="11009" max="11009" width="0.1796875" style="3" customWidth="1"/>
    <col min="11010" max="11010" width="2.54296875" style="3" customWidth="1"/>
    <col min="11011" max="11011" width="15.453125" style="3" customWidth="1"/>
    <col min="11012" max="11012" width="1.453125" style="3" customWidth="1"/>
    <col min="11013" max="11013" width="71.453125" style="3" customWidth="1"/>
    <col min="11014" max="11016" width="6.81640625" style="3" customWidth="1"/>
    <col min="11017" max="11018" width="6.453125" style="3" customWidth="1"/>
    <col min="11019" max="11019" width="6.81640625" style="3" customWidth="1"/>
    <col min="11020" max="11022" width="6.453125" style="3" customWidth="1"/>
    <col min="11023" max="11023" width="6.81640625" style="3" customWidth="1"/>
    <col min="11024" max="11030" width="6.453125" style="3" customWidth="1"/>
    <col min="11031" max="11031" width="7.453125" style="3" customWidth="1"/>
    <col min="11032" max="11264" width="11.453125" style="3"/>
    <col min="11265" max="11265" width="0.1796875" style="3" customWidth="1"/>
    <col min="11266" max="11266" width="2.54296875" style="3" customWidth="1"/>
    <col min="11267" max="11267" width="15.453125" style="3" customWidth="1"/>
    <col min="11268" max="11268" width="1.453125" style="3" customWidth="1"/>
    <col min="11269" max="11269" width="71.453125" style="3" customWidth="1"/>
    <col min="11270" max="11272" width="6.81640625" style="3" customWidth="1"/>
    <col min="11273" max="11274" width="6.453125" style="3" customWidth="1"/>
    <col min="11275" max="11275" width="6.81640625" style="3" customWidth="1"/>
    <col min="11276" max="11278" width="6.453125" style="3" customWidth="1"/>
    <col min="11279" max="11279" width="6.81640625" style="3" customWidth="1"/>
    <col min="11280" max="11286" width="6.453125" style="3" customWidth="1"/>
    <col min="11287" max="11287" width="7.453125" style="3" customWidth="1"/>
    <col min="11288" max="11520" width="11.453125" style="3"/>
    <col min="11521" max="11521" width="0.1796875" style="3" customWidth="1"/>
    <col min="11522" max="11522" width="2.54296875" style="3" customWidth="1"/>
    <col min="11523" max="11523" width="15.453125" style="3" customWidth="1"/>
    <col min="11524" max="11524" width="1.453125" style="3" customWidth="1"/>
    <col min="11525" max="11525" width="71.453125" style="3" customWidth="1"/>
    <col min="11526" max="11528" width="6.81640625" style="3" customWidth="1"/>
    <col min="11529" max="11530" width="6.453125" style="3" customWidth="1"/>
    <col min="11531" max="11531" width="6.81640625" style="3" customWidth="1"/>
    <col min="11532" max="11534" width="6.453125" style="3" customWidth="1"/>
    <col min="11535" max="11535" width="6.81640625" style="3" customWidth="1"/>
    <col min="11536" max="11542" width="6.453125" style="3" customWidth="1"/>
    <col min="11543" max="11543" width="7.453125" style="3" customWidth="1"/>
    <col min="11544" max="11776" width="11.453125" style="3"/>
    <col min="11777" max="11777" width="0.1796875" style="3" customWidth="1"/>
    <col min="11778" max="11778" width="2.54296875" style="3" customWidth="1"/>
    <col min="11779" max="11779" width="15.453125" style="3" customWidth="1"/>
    <col min="11780" max="11780" width="1.453125" style="3" customWidth="1"/>
    <col min="11781" max="11781" width="71.453125" style="3" customWidth="1"/>
    <col min="11782" max="11784" width="6.81640625" style="3" customWidth="1"/>
    <col min="11785" max="11786" width="6.453125" style="3" customWidth="1"/>
    <col min="11787" max="11787" width="6.81640625" style="3" customWidth="1"/>
    <col min="11788" max="11790" width="6.453125" style="3" customWidth="1"/>
    <col min="11791" max="11791" width="6.81640625" style="3" customWidth="1"/>
    <col min="11792" max="11798" width="6.453125" style="3" customWidth="1"/>
    <col min="11799" max="11799" width="7.453125" style="3" customWidth="1"/>
    <col min="11800" max="12032" width="11.453125" style="3"/>
    <col min="12033" max="12033" width="0.1796875" style="3" customWidth="1"/>
    <col min="12034" max="12034" width="2.54296875" style="3" customWidth="1"/>
    <col min="12035" max="12035" width="15.453125" style="3" customWidth="1"/>
    <col min="12036" max="12036" width="1.453125" style="3" customWidth="1"/>
    <col min="12037" max="12037" width="71.453125" style="3" customWidth="1"/>
    <col min="12038" max="12040" width="6.81640625" style="3" customWidth="1"/>
    <col min="12041" max="12042" width="6.453125" style="3" customWidth="1"/>
    <col min="12043" max="12043" width="6.81640625" style="3" customWidth="1"/>
    <col min="12044" max="12046" width="6.453125" style="3" customWidth="1"/>
    <col min="12047" max="12047" width="6.81640625" style="3" customWidth="1"/>
    <col min="12048" max="12054" width="6.453125" style="3" customWidth="1"/>
    <col min="12055" max="12055" width="7.453125" style="3" customWidth="1"/>
    <col min="12056" max="12288" width="11.453125" style="3"/>
    <col min="12289" max="12289" width="0.1796875" style="3" customWidth="1"/>
    <col min="12290" max="12290" width="2.54296875" style="3" customWidth="1"/>
    <col min="12291" max="12291" width="15.453125" style="3" customWidth="1"/>
    <col min="12292" max="12292" width="1.453125" style="3" customWidth="1"/>
    <col min="12293" max="12293" width="71.453125" style="3" customWidth="1"/>
    <col min="12294" max="12296" width="6.81640625" style="3" customWidth="1"/>
    <col min="12297" max="12298" width="6.453125" style="3" customWidth="1"/>
    <col min="12299" max="12299" width="6.81640625" style="3" customWidth="1"/>
    <col min="12300" max="12302" width="6.453125" style="3" customWidth="1"/>
    <col min="12303" max="12303" width="6.81640625" style="3" customWidth="1"/>
    <col min="12304" max="12310" width="6.453125" style="3" customWidth="1"/>
    <col min="12311" max="12311" width="7.453125" style="3" customWidth="1"/>
    <col min="12312" max="12544" width="11.453125" style="3"/>
    <col min="12545" max="12545" width="0.1796875" style="3" customWidth="1"/>
    <col min="12546" max="12546" width="2.54296875" style="3" customWidth="1"/>
    <col min="12547" max="12547" width="15.453125" style="3" customWidth="1"/>
    <col min="12548" max="12548" width="1.453125" style="3" customWidth="1"/>
    <col min="12549" max="12549" width="71.453125" style="3" customWidth="1"/>
    <col min="12550" max="12552" width="6.81640625" style="3" customWidth="1"/>
    <col min="12553" max="12554" width="6.453125" style="3" customWidth="1"/>
    <col min="12555" max="12555" width="6.81640625" style="3" customWidth="1"/>
    <col min="12556" max="12558" width="6.453125" style="3" customWidth="1"/>
    <col min="12559" max="12559" width="6.81640625" style="3" customWidth="1"/>
    <col min="12560" max="12566" width="6.453125" style="3" customWidth="1"/>
    <col min="12567" max="12567" width="7.453125" style="3" customWidth="1"/>
    <col min="12568" max="12800" width="11.453125" style="3"/>
    <col min="12801" max="12801" width="0.1796875" style="3" customWidth="1"/>
    <col min="12802" max="12802" width="2.54296875" style="3" customWidth="1"/>
    <col min="12803" max="12803" width="15.453125" style="3" customWidth="1"/>
    <col min="12804" max="12804" width="1.453125" style="3" customWidth="1"/>
    <col min="12805" max="12805" width="71.453125" style="3" customWidth="1"/>
    <col min="12806" max="12808" width="6.81640625" style="3" customWidth="1"/>
    <col min="12809" max="12810" width="6.453125" style="3" customWidth="1"/>
    <col min="12811" max="12811" width="6.81640625" style="3" customWidth="1"/>
    <col min="12812" max="12814" width="6.453125" style="3" customWidth="1"/>
    <col min="12815" max="12815" width="6.81640625" style="3" customWidth="1"/>
    <col min="12816" max="12822" width="6.453125" style="3" customWidth="1"/>
    <col min="12823" max="12823" width="7.453125" style="3" customWidth="1"/>
    <col min="12824" max="13056" width="11.453125" style="3"/>
    <col min="13057" max="13057" width="0.1796875" style="3" customWidth="1"/>
    <col min="13058" max="13058" width="2.54296875" style="3" customWidth="1"/>
    <col min="13059" max="13059" width="15.453125" style="3" customWidth="1"/>
    <col min="13060" max="13060" width="1.453125" style="3" customWidth="1"/>
    <col min="13061" max="13061" width="71.453125" style="3" customWidth="1"/>
    <col min="13062" max="13064" width="6.81640625" style="3" customWidth="1"/>
    <col min="13065" max="13066" width="6.453125" style="3" customWidth="1"/>
    <col min="13067" max="13067" width="6.81640625" style="3" customWidth="1"/>
    <col min="13068" max="13070" width="6.453125" style="3" customWidth="1"/>
    <col min="13071" max="13071" width="6.81640625" style="3" customWidth="1"/>
    <col min="13072" max="13078" width="6.453125" style="3" customWidth="1"/>
    <col min="13079" max="13079" width="7.453125" style="3" customWidth="1"/>
    <col min="13080" max="13312" width="11.453125" style="3"/>
    <col min="13313" max="13313" width="0.1796875" style="3" customWidth="1"/>
    <col min="13314" max="13314" width="2.54296875" style="3" customWidth="1"/>
    <col min="13315" max="13315" width="15.453125" style="3" customWidth="1"/>
    <col min="13316" max="13316" width="1.453125" style="3" customWidth="1"/>
    <col min="13317" max="13317" width="71.453125" style="3" customWidth="1"/>
    <col min="13318" max="13320" width="6.81640625" style="3" customWidth="1"/>
    <col min="13321" max="13322" width="6.453125" style="3" customWidth="1"/>
    <col min="13323" max="13323" width="6.81640625" style="3" customWidth="1"/>
    <col min="13324" max="13326" width="6.453125" style="3" customWidth="1"/>
    <col min="13327" max="13327" width="6.81640625" style="3" customWidth="1"/>
    <col min="13328" max="13334" width="6.453125" style="3" customWidth="1"/>
    <col min="13335" max="13335" width="7.453125" style="3" customWidth="1"/>
    <col min="13336" max="13568" width="11.453125" style="3"/>
    <col min="13569" max="13569" width="0.1796875" style="3" customWidth="1"/>
    <col min="13570" max="13570" width="2.54296875" style="3" customWidth="1"/>
    <col min="13571" max="13571" width="15.453125" style="3" customWidth="1"/>
    <col min="13572" max="13572" width="1.453125" style="3" customWidth="1"/>
    <col min="13573" max="13573" width="71.453125" style="3" customWidth="1"/>
    <col min="13574" max="13576" width="6.81640625" style="3" customWidth="1"/>
    <col min="13577" max="13578" width="6.453125" style="3" customWidth="1"/>
    <col min="13579" max="13579" width="6.81640625" style="3" customWidth="1"/>
    <col min="13580" max="13582" width="6.453125" style="3" customWidth="1"/>
    <col min="13583" max="13583" width="6.81640625" style="3" customWidth="1"/>
    <col min="13584" max="13590" width="6.453125" style="3" customWidth="1"/>
    <col min="13591" max="13591" width="7.453125" style="3" customWidth="1"/>
    <col min="13592" max="13824" width="11.453125" style="3"/>
    <col min="13825" max="13825" width="0.1796875" style="3" customWidth="1"/>
    <col min="13826" max="13826" width="2.54296875" style="3" customWidth="1"/>
    <col min="13827" max="13827" width="15.453125" style="3" customWidth="1"/>
    <col min="13828" max="13828" width="1.453125" style="3" customWidth="1"/>
    <col min="13829" max="13829" width="71.453125" style="3" customWidth="1"/>
    <col min="13830" max="13832" width="6.81640625" style="3" customWidth="1"/>
    <col min="13833" max="13834" width="6.453125" style="3" customWidth="1"/>
    <col min="13835" max="13835" width="6.81640625" style="3" customWidth="1"/>
    <col min="13836" max="13838" width="6.453125" style="3" customWidth="1"/>
    <col min="13839" max="13839" width="6.81640625" style="3" customWidth="1"/>
    <col min="13840" max="13846" width="6.453125" style="3" customWidth="1"/>
    <col min="13847" max="13847" width="7.453125" style="3" customWidth="1"/>
    <col min="13848" max="14080" width="11.453125" style="3"/>
    <col min="14081" max="14081" width="0.1796875" style="3" customWidth="1"/>
    <col min="14082" max="14082" width="2.54296875" style="3" customWidth="1"/>
    <col min="14083" max="14083" width="15.453125" style="3" customWidth="1"/>
    <col min="14084" max="14084" width="1.453125" style="3" customWidth="1"/>
    <col min="14085" max="14085" width="71.453125" style="3" customWidth="1"/>
    <col min="14086" max="14088" width="6.81640625" style="3" customWidth="1"/>
    <col min="14089" max="14090" width="6.453125" style="3" customWidth="1"/>
    <col min="14091" max="14091" width="6.81640625" style="3" customWidth="1"/>
    <col min="14092" max="14094" width="6.453125" style="3" customWidth="1"/>
    <col min="14095" max="14095" width="6.81640625" style="3" customWidth="1"/>
    <col min="14096" max="14102" width="6.453125" style="3" customWidth="1"/>
    <col min="14103" max="14103" width="7.453125" style="3" customWidth="1"/>
    <col min="14104" max="14336" width="11.453125" style="3"/>
    <col min="14337" max="14337" width="0.1796875" style="3" customWidth="1"/>
    <col min="14338" max="14338" width="2.54296875" style="3" customWidth="1"/>
    <col min="14339" max="14339" width="15.453125" style="3" customWidth="1"/>
    <col min="14340" max="14340" width="1.453125" style="3" customWidth="1"/>
    <col min="14341" max="14341" width="71.453125" style="3" customWidth="1"/>
    <col min="14342" max="14344" width="6.81640625" style="3" customWidth="1"/>
    <col min="14345" max="14346" width="6.453125" style="3" customWidth="1"/>
    <col min="14347" max="14347" width="6.81640625" style="3" customWidth="1"/>
    <col min="14348" max="14350" width="6.453125" style="3" customWidth="1"/>
    <col min="14351" max="14351" width="6.81640625" style="3" customWidth="1"/>
    <col min="14352" max="14358" width="6.453125" style="3" customWidth="1"/>
    <col min="14359" max="14359" width="7.453125" style="3" customWidth="1"/>
    <col min="14360" max="14592" width="11.453125" style="3"/>
    <col min="14593" max="14593" width="0.1796875" style="3" customWidth="1"/>
    <col min="14594" max="14594" width="2.54296875" style="3" customWidth="1"/>
    <col min="14595" max="14595" width="15.453125" style="3" customWidth="1"/>
    <col min="14596" max="14596" width="1.453125" style="3" customWidth="1"/>
    <col min="14597" max="14597" width="71.453125" style="3" customWidth="1"/>
    <col min="14598" max="14600" width="6.81640625" style="3" customWidth="1"/>
    <col min="14601" max="14602" width="6.453125" style="3" customWidth="1"/>
    <col min="14603" max="14603" width="6.81640625" style="3" customWidth="1"/>
    <col min="14604" max="14606" width="6.453125" style="3" customWidth="1"/>
    <col min="14607" max="14607" width="6.81640625" style="3" customWidth="1"/>
    <col min="14608" max="14614" width="6.453125" style="3" customWidth="1"/>
    <col min="14615" max="14615" width="7.453125" style="3" customWidth="1"/>
    <col min="14616" max="14848" width="11.453125" style="3"/>
    <col min="14849" max="14849" width="0.1796875" style="3" customWidth="1"/>
    <col min="14850" max="14850" width="2.54296875" style="3" customWidth="1"/>
    <col min="14851" max="14851" width="15.453125" style="3" customWidth="1"/>
    <col min="14852" max="14852" width="1.453125" style="3" customWidth="1"/>
    <col min="14853" max="14853" width="71.453125" style="3" customWidth="1"/>
    <col min="14854" max="14856" width="6.81640625" style="3" customWidth="1"/>
    <col min="14857" max="14858" width="6.453125" style="3" customWidth="1"/>
    <col min="14859" max="14859" width="6.81640625" style="3" customWidth="1"/>
    <col min="14860" max="14862" width="6.453125" style="3" customWidth="1"/>
    <col min="14863" max="14863" width="6.81640625" style="3" customWidth="1"/>
    <col min="14864" max="14870" width="6.453125" style="3" customWidth="1"/>
    <col min="14871" max="14871" width="7.453125" style="3" customWidth="1"/>
    <col min="14872" max="15104" width="11.453125" style="3"/>
    <col min="15105" max="15105" width="0.1796875" style="3" customWidth="1"/>
    <col min="15106" max="15106" width="2.54296875" style="3" customWidth="1"/>
    <col min="15107" max="15107" width="15.453125" style="3" customWidth="1"/>
    <col min="15108" max="15108" width="1.453125" style="3" customWidth="1"/>
    <col min="15109" max="15109" width="71.453125" style="3" customWidth="1"/>
    <col min="15110" max="15112" width="6.81640625" style="3" customWidth="1"/>
    <col min="15113" max="15114" width="6.453125" style="3" customWidth="1"/>
    <col min="15115" max="15115" width="6.81640625" style="3" customWidth="1"/>
    <col min="15116" max="15118" width="6.453125" style="3" customWidth="1"/>
    <col min="15119" max="15119" width="6.81640625" style="3" customWidth="1"/>
    <col min="15120" max="15126" width="6.453125" style="3" customWidth="1"/>
    <col min="15127" max="15127" width="7.453125" style="3" customWidth="1"/>
    <col min="15128" max="15360" width="11.453125" style="3"/>
    <col min="15361" max="15361" width="0.1796875" style="3" customWidth="1"/>
    <col min="15362" max="15362" width="2.54296875" style="3" customWidth="1"/>
    <col min="15363" max="15363" width="15.453125" style="3" customWidth="1"/>
    <col min="15364" max="15364" width="1.453125" style="3" customWidth="1"/>
    <col min="15365" max="15365" width="71.453125" style="3" customWidth="1"/>
    <col min="15366" max="15368" width="6.81640625" style="3" customWidth="1"/>
    <col min="15369" max="15370" width="6.453125" style="3" customWidth="1"/>
    <col min="15371" max="15371" width="6.81640625" style="3" customWidth="1"/>
    <col min="15372" max="15374" width="6.453125" style="3" customWidth="1"/>
    <col min="15375" max="15375" width="6.81640625" style="3" customWidth="1"/>
    <col min="15376" max="15382" width="6.453125" style="3" customWidth="1"/>
    <col min="15383" max="15383" width="7.453125" style="3" customWidth="1"/>
    <col min="15384" max="15616" width="11.453125" style="3"/>
    <col min="15617" max="15617" width="0.1796875" style="3" customWidth="1"/>
    <col min="15618" max="15618" width="2.54296875" style="3" customWidth="1"/>
    <col min="15619" max="15619" width="15.453125" style="3" customWidth="1"/>
    <col min="15620" max="15620" width="1.453125" style="3" customWidth="1"/>
    <col min="15621" max="15621" width="71.453125" style="3" customWidth="1"/>
    <col min="15622" max="15624" width="6.81640625" style="3" customWidth="1"/>
    <col min="15625" max="15626" width="6.453125" style="3" customWidth="1"/>
    <col min="15627" max="15627" width="6.81640625" style="3" customWidth="1"/>
    <col min="15628" max="15630" width="6.453125" style="3" customWidth="1"/>
    <col min="15631" max="15631" width="6.81640625" style="3" customWidth="1"/>
    <col min="15632" max="15638" width="6.453125" style="3" customWidth="1"/>
    <col min="15639" max="15639" width="7.453125" style="3" customWidth="1"/>
    <col min="15640" max="15872" width="11.453125" style="3"/>
    <col min="15873" max="15873" width="0.1796875" style="3" customWidth="1"/>
    <col min="15874" max="15874" width="2.54296875" style="3" customWidth="1"/>
    <col min="15875" max="15875" width="15.453125" style="3" customWidth="1"/>
    <col min="15876" max="15876" width="1.453125" style="3" customWidth="1"/>
    <col min="15877" max="15877" width="71.453125" style="3" customWidth="1"/>
    <col min="15878" max="15880" width="6.81640625" style="3" customWidth="1"/>
    <col min="15881" max="15882" width="6.453125" style="3" customWidth="1"/>
    <col min="15883" max="15883" width="6.81640625" style="3" customWidth="1"/>
    <col min="15884" max="15886" width="6.453125" style="3" customWidth="1"/>
    <col min="15887" max="15887" width="6.81640625" style="3" customWidth="1"/>
    <col min="15888" max="15894" width="6.453125" style="3" customWidth="1"/>
    <col min="15895" max="15895" width="7.453125" style="3" customWidth="1"/>
    <col min="15896" max="16128" width="11.453125" style="3"/>
    <col min="16129" max="16129" width="0.1796875" style="3" customWidth="1"/>
    <col min="16130" max="16130" width="2.54296875" style="3" customWidth="1"/>
    <col min="16131" max="16131" width="15.453125" style="3" customWidth="1"/>
    <col min="16132" max="16132" width="1.453125" style="3" customWidth="1"/>
    <col min="16133" max="16133" width="71.453125" style="3" customWidth="1"/>
    <col min="16134" max="16136" width="6.81640625" style="3" customWidth="1"/>
    <col min="16137" max="16138" width="6.453125" style="3" customWidth="1"/>
    <col min="16139" max="16139" width="6.81640625" style="3" customWidth="1"/>
    <col min="16140" max="16142" width="6.453125" style="3" customWidth="1"/>
    <col min="16143" max="16143" width="6.81640625" style="3" customWidth="1"/>
    <col min="16144" max="16150" width="6.453125" style="3" customWidth="1"/>
    <col min="16151" max="16151" width="7.453125" style="3" customWidth="1"/>
    <col min="16152" max="16384" width="11.453125" style="3"/>
  </cols>
  <sheetData>
    <row r="1" spans="3:5" ht="0.75" customHeight="1"/>
    <row r="2" spans="3:5" ht="21" customHeight="1">
      <c r="E2" s="24" t="s">
        <v>34</v>
      </c>
    </row>
    <row r="3" spans="3:5" ht="15" customHeight="1">
      <c r="E3" s="24" t="str">
        <f>Indice!E3</f>
        <v>Informe 2020</v>
      </c>
    </row>
    <row r="4" spans="3:5" ht="20.25" customHeight="1">
      <c r="C4" s="25" t="s">
        <v>42</v>
      </c>
    </row>
    <row r="5" spans="3:5" ht="12.75" customHeight="1"/>
    <row r="6" spans="3:5" ht="13.5" customHeight="1"/>
    <row r="7" spans="3:5" ht="12.75" customHeight="1">
      <c r="C7" s="195" t="s">
        <v>129</v>
      </c>
      <c r="E7" s="5"/>
    </row>
    <row r="8" spans="3:5" ht="12.75" customHeight="1">
      <c r="C8" s="195"/>
      <c r="E8" s="5"/>
    </row>
    <row r="9" spans="3:5" ht="12.75" customHeight="1">
      <c r="C9" s="195"/>
      <c r="E9" s="5"/>
    </row>
    <row r="10" spans="3:5" ht="12.75" customHeight="1">
      <c r="C10" s="195"/>
      <c r="E10" s="5"/>
    </row>
    <row r="11" spans="3:5" ht="12.75" customHeight="1">
      <c r="C11" s="195"/>
      <c r="E11" s="5"/>
    </row>
    <row r="12" spans="3:5" ht="12.75" customHeight="1">
      <c r="C12" s="26" t="s">
        <v>33</v>
      </c>
      <c r="E12" s="5"/>
    </row>
    <row r="13" spans="3:5" ht="12.75" customHeight="1">
      <c r="E13" s="5"/>
    </row>
    <row r="14" spans="3:5" ht="12.75" customHeight="1">
      <c r="E14" s="5"/>
    </row>
    <row r="15" spans="3:5" ht="12.75" customHeight="1">
      <c r="E15" s="5"/>
    </row>
    <row r="16" spans="3:5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0"/>
    </row>
    <row r="26" spans="5:5" ht="12.75" customHeight="1">
      <c r="E26" s="9"/>
    </row>
    <row r="27" spans="5:5" ht="12.75" customHeight="1">
      <c r="E27" s="9"/>
    </row>
    <row r="28" spans="5:5" ht="12.75" customHeight="1">
      <c r="E28" s="9"/>
    </row>
  </sheetData>
  <mergeCells count="1">
    <mergeCell ref="C7:C11"/>
  </mergeCells>
  <hyperlinks>
    <hyperlink ref="C4" location="Indice!A1" display="Indice!A1" xr:uid="{00000000-0004-0000-07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pageSetUpPr autoPageBreaks="0"/>
  </sheetPr>
  <dimension ref="C1:U28"/>
  <sheetViews>
    <sheetView showGridLines="0" showRowColHeaders="0" showOutlineSymbols="0" topLeftCell="A51" zoomScaleNormal="100" workbookViewId="0">
      <selection activeCell="K14" sqref="K14"/>
    </sheetView>
  </sheetViews>
  <sheetFormatPr baseColWidth="10" defaultRowHeight="10"/>
  <cols>
    <col min="1" max="1" width="0.1796875" style="3" customWidth="1"/>
    <col min="2" max="2" width="2.54296875" style="3" customWidth="1"/>
    <col min="3" max="3" width="23.54296875" style="3" customWidth="1"/>
    <col min="4" max="4" width="1.453125" style="4" customWidth="1"/>
    <col min="5" max="5" width="105.54296875" style="3" customWidth="1"/>
    <col min="6" max="8" width="6.81640625" style="3" customWidth="1"/>
    <col min="9" max="10" width="6.453125" style="3" customWidth="1"/>
    <col min="11" max="11" width="6.81640625" style="3" customWidth="1"/>
    <col min="12" max="14" width="6.453125" style="3" customWidth="1"/>
    <col min="15" max="15" width="6.81640625" style="3" customWidth="1"/>
    <col min="16" max="22" width="6.453125" style="3" customWidth="1"/>
    <col min="23" max="23" width="7.453125" style="3" customWidth="1"/>
    <col min="24" max="256" width="11.453125" style="3"/>
    <col min="257" max="257" width="0.1796875" style="3" customWidth="1"/>
    <col min="258" max="258" width="2.54296875" style="3" customWidth="1"/>
    <col min="259" max="259" width="15.453125" style="3" customWidth="1"/>
    <col min="260" max="260" width="1.453125" style="3" customWidth="1"/>
    <col min="261" max="261" width="71.453125" style="3" customWidth="1"/>
    <col min="262" max="264" width="6.81640625" style="3" customWidth="1"/>
    <col min="265" max="266" width="6.453125" style="3" customWidth="1"/>
    <col min="267" max="267" width="6.81640625" style="3" customWidth="1"/>
    <col min="268" max="270" width="6.453125" style="3" customWidth="1"/>
    <col min="271" max="271" width="6.81640625" style="3" customWidth="1"/>
    <col min="272" max="278" width="6.453125" style="3" customWidth="1"/>
    <col min="279" max="279" width="7.453125" style="3" customWidth="1"/>
    <col min="280" max="512" width="11.453125" style="3"/>
    <col min="513" max="513" width="0.1796875" style="3" customWidth="1"/>
    <col min="514" max="514" width="2.54296875" style="3" customWidth="1"/>
    <col min="515" max="515" width="15.453125" style="3" customWidth="1"/>
    <col min="516" max="516" width="1.453125" style="3" customWidth="1"/>
    <col min="517" max="517" width="71.453125" style="3" customWidth="1"/>
    <col min="518" max="520" width="6.81640625" style="3" customWidth="1"/>
    <col min="521" max="522" width="6.453125" style="3" customWidth="1"/>
    <col min="523" max="523" width="6.81640625" style="3" customWidth="1"/>
    <col min="524" max="526" width="6.453125" style="3" customWidth="1"/>
    <col min="527" max="527" width="6.81640625" style="3" customWidth="1"/>
    <col min="528" max="534" width="6.453125" style="3" customWidth="1"/>
    <col min="535" max="535" width="7.453125" style="3" customWidth="1"/>
    <col min="536" max="768" width="11.453125" style="3"/>
    <col min="769" max="769" width="0.1796875" style="3" customWidth="1"/>
    <col min="770" max="770" width="2.54296875" style="3" customWidth="1"/>
    <col min="771" max="771" width="15.453125" style="3" customWidth="1"/>
    <col min="772" max="772" width="1.453125" style="3" customWidth="1"/>
    <col min="773" max="773" width="71.453125" style="3" customWidth="1"/>
    <col min="774" max="776" width="6.81640625" style="3" customWidth="1"/>
    <col min="777" max="778" width="6.453125" style="3" customWidth="1"/>
    <col min="779" max="779" width="6.81640625" style="3" customWidth="1"/>
    <col min="780" max="782" width="6.453125" style="3" customWidth="1"/>
    <col min="783" max="783" width="6.81640625" style="3" customWidth="1"/>
    <col min="784" max="790" width="6.453125" style="3" customWidth="1"/>
    <col min="791" max="791" width="7.453125" style="3" customWidth="1"/>
    <col min="792" max="1024" width="11.453125" style="3"/>
    <col min="1025" max="1025" width="0.1796875" style="3" customWidth="1"/>
    <col min="1026" max="1026" width="2.54296875" style="3" customWidth="1"/>
    <col min="1027" max="1027" width="15.453125" style="3" customWidth="1"/>
    <col min="1028" max="1028" width="1.453125" style="3" customWidth="1"/>
    <col min="1029" max="1029" width="71.453125" style="3" customWidth="1"/>
    <col min="1030" max="1032" width="6.81640625" style="3" customWidth="1"/>
    <col min="1033" max="1034" width="6.453125" style="3" customWidth="1"/>
    <col min="1035" max="1035" width="6.81640625" style="3" customWidth="1"/>
    <col min="1036" max="1038" width="6.453125" style="3" customWidth="1"/>
    <col min="1039" max="1039" width="6.81640625" style="3" customWidth="1"/>
    <col min="1040" max="1046" width="6.453125" style="3" customWidth="1"/>
    <col min="1047" max="1047" width="7.453125" style="3" customWidth="1"/>
    <col min="1048" max="1280" width="11.453125" style="3"/>
    <col min="1281" max="1281" width="0.1796875" style="3" customWidth="1"/>
    <col min="1282" max="1282" width="2.54296875" style="3" customWidth="1"/>
    <col min="1283" max="1283" width="15.453125" style="3" customWidth="1"/>
    <col min="1284" max="1284" width="1.453125" style="3" customWidth="1"/>
    <col min="1285" max="1285" width="71.453125" style="3" customWidth="1"/>
    <col min="1286" max="1288" width="6.81640625" style="3" customWidth="1"/>
    <col min="1289" max="1290" width="6.453125" style="3" customWidth="1"/>
    <col min="1291" max="1291" width="6.81640625" style="3" customWidth="1"/>
    <col min="1292" max="1294" width="6.453125" style="3" customWidth="1"/>
    <col min="1295" max="1295" width="6.81640625" style="3" customWidth="1"/>
    <col min="1296" max="1302" width="6.453125" style="3" customWidth="1"/>
    <col min="1303" max="1303" width="7.453125" style="3" customWidth="1"/>
    <col min="1304" max="1536" width="11.453125" style="3"/>
    <col min="1537" max="1537" width="0.1796875" style="3" customWidth="1"/>
    <col min="1538" max="1538" width="2.54296875" style="3" customWidth="1"/>
    <col min="1539" max="1539" width="15.453125" style="3" customWidth="1"/>
    <col min="1540" max="1540" width="1.453125" style="3" customWidth="1"/>
    <col min="1541" max="1541" width="71.453125" style="3" customWidth="1"/>
    <col min="1542" max="1544" width="6.81640625" style="3" customWidth="1"/>
    <col min="1545" max="1546" width="6.453125" style="3" customWidth="1"/>
    <col min="1547" max="1547" width="6.81640625" style="3" customWidth="1"/>
    <col min="1548" max="1550" width="6.453125" style="3" customWidth="1"/>
    <col min="1551" max="1551" width="6.81640625" style="3" customWidth="1"/>
    <col min="1552" max="1558" width="6.453125" style="3" customWidth="1"/>
    <col min="1559" max="1559" width="7.453125" style="3" customWidth="1"/>
    <col min="1560" max="1792" width="11.453125" style="3"/>
    <col min="1793" max="1793" width="0.1796875" style="3" customWidth="1"/>
    <col min="1794" max="1794" width="2.54296875" style="3" customWidth="1"/>
    <col min="1795" max="1795" width="15.453125" style="3" customWidth="1"/>
    <col min="1796" max="1796" width="1.453125" style="3" customWidth="1"/>
    <col min="1797" max="1797" width="71.453125" style="3" customWidth="1"/>
    <col min="1798" max="1800" width="6.81640625" style="3" customWidth="1"/>
    <col min="1801" max="1802" width="6.453125" style="3" customWidth="1"/>
    <col min="1803" max="1803" width="6.81640625" style="3" customWidth="1"/>
    <col min="1804" max="1806" width="6.453125" style="3" customWidth="1"/>
    <col min="1807" max="1807" width="6.81640625" style="3" customWidth="1"/>
    <col min="1808" max="1814" width="6.453125" style="3" customWidth="1"/>
    <col min="1815" max="1815" width="7.453125" style="3" customWidth="1"/>
    <col min="1816" max="2048" width="11.453125" style="3"/>
    <col min="2049" max="2049" width="0.1796875" style="3" customWidth="1"/>
    <col min="2050" max="2050" width="2.54296875" style="3" customWidth="1"/>
    <col min="2051" max="2051" width="15.453125" style="3" customWidth="1"/>
    <col min="2052" max="2052" width="1.453125" style="3" customWidth="1"/>
    <col min="2053" max="2053" width="71.453125" style="3" customWidth="1"/>
    <col min="2054" max="2056" width="6.81640625" style="3" customWidth="1"/>
    <col min="2057" max="2058" width="6.453125" style="3" customWidth="1"/>
    <col min="2059" max="2059" width="6.81640625" style="3" customWidth="1"/>
    <col min="2060" max="2062" width="6.453125" style="3" customWidth="1"/>
    <col min="2063" max="2063" width="6.81640625" style="3" customWidth="1"/>
    <col min="2064" max="2070" width="6.453125" style="3" customWidth="1"/>
    <col min="2071" max="2071" width="7.453125" style="3" customWidth="1"/>
    <col min="2072" max="2304" width="11.453125" style="3"/>
    <col min="2305" max="2305" width="0.1796875" style="3" customWidth="1"/>
    <col min="2306" max="2306" width="2.54296875" style="3" customWidth="1"/>
    <col min="2307" max="2307" width="15.453125" style="3" customWidth="1"/>
    <col min="2308" max="2308" width="1.453125" style="3" customWidth="1"/>
    <col min="2309" max="2309" width="71.453125" style="3" customWidth="1"/>
    <col min="2310" max="2312" width="6.81640625" style="3" customWidth="1"/>
    <col min="2313" max="2314" width="6.453125" style="3" customWidth="1"/>
    <col min="2315" max="2315" width="6.81640625" style="3" customWidth="1"/>
    <col min="2316" max="2318" width="6.453125" style="3" customWidth="1"/>
    <col min="2319" max="2319" width="6.81640625" style="3" customWidth="1"/>
    <col min="2320" max="2326" width="6.453125" style="3" customWidth="1"/>
    <col min="2327" max="2327" width="7.453125" style="3" customWidth="1"/>
    <col min="2328" max="2560" width="11.453125" style="3"/>
    <col min="2561" max="2561" width="0.1796875" style="3" customWidth="1"/>
    <col min="2562" max="2562" width="2.54296875" style="3" customWidth="1"/>
    <col min="2563" max="2563" width="15.453125" style="3" customWidth="1"/>
    <col min="2564" max="2564" width="1.453125" style="3" customWidth="1"/>
    <col min="2565" max="2565" width="71.453125" style="3" customWidth="1"/>
    <col min="2566" max="2568" width="6.81640625" style="3" customWidth="1"/>
    <col min="2569" max="2570" width="6.453125" style="3" customWidth="1"/>
    <col min="2571" max="2571" width="6.81640625" style="3" customWidth="1"/>
    <col min="2572" max="2574" width="6.453125" style="3" customWidth="1"/>
    <col min="2575" max="2575" width="6.81640625" style="3" customWidth="1"/>
    <col min="2576" max="2582" width="6.453125" style="3" customWidth="1"/>
    <col min="2583" max="2583" width="7.453125" style="3" customWidth="1"/>
    <col min="2584" max="2816" width="11.453125" style="3"/>
    <col min="2817" max="2817" width="0.1796875" style="3" customWidth="1"/>
    <col min="2818" max="2818" width="2.54296875" style="3" customWidth="1"/>
    <col min="2819" max="2819" width="15.453125" style="3" customWidth="1"/>
    <col min="2820" max="2820" width="1.453125" style="3" customWidth="1"/>
    <col min="2821" max="2821" width="71.453125" style="3" customWidth="1"/>
    <col min="2822" max="2824" width="6.81640625" style="3" customWidth="1"/>
    <col min="2825" max="2826" width="6.453125" style="3" customWidth="1"/>
    <col min="2827" max="2827" width="6.81640625" style="3" customWidth="1"/>
    <col min="2828" max="2830" width="6.453125" style="3" customWidth="1"/>
    <col min="2831" max="2831" width="6.81640625" style="3" customWidth="1"/>
    <col min="2832" max="2838" width="6.453125" style="3" customWidth="1"/>
    <col min="2839" max="2839" width="7.453125" style="3" customWidth="1"/>
    <col min="2840" max="3072" width="11.453125" style="3"/>
    <col min="3073" max="3073" width="0.1796875" style="3" customWidth="1"/>
    <col min="3074" max="3074" width="2.54296875" style="3" customWidth="1"/>
    <col min="3075" max="3075" width="15.453125" style="3" customWidth="1"/>
    <col min="3076" max="3076" width="1.453125" style="3" customWidth="1"/>
    <col min="3077" max="3077" width="71.453125" style="3" customWidth="1"/>
    <col min="3078" max="3080" width="6.81640625" style="3" customWidth="1"/>
    <col min="3081" max="3082" width="6.453125" style="3" customWidth="1"/>
    <col min="3083" max="3083" width="6.81640625" style="3" customWidth="1"/>
    <col min="3084" max="3086" width="6.453125" style="3" customWidth="1"/>
    <col min="3087" max="3087" width="6.81640625" style="3" customWidth="1"/>
    <col min="3088" max="3094" width="6.453125" style="3" customWidth="1"/>
    <col min="3095" max="3095" width="7.453125" style="3" customWidth="1"/>
    <col min="3096" max="3328" width="11.453125" style="3"/>
    <col min="3329" max="3329" width="0.1796875" style="3" customWidth="1"/>
    <col min="3330" max="3330" width="2.54296875" style="3" customWidth="1"/>
    <col min="3331" max="3331" width="15.453125" style="3" customWidth="1"/>
    <col min="3332" max="3332" width="1.453125" style="3" customWidth="1"/>
    <col min="3333" max="3333" width="71.453125" style="3" customWidth="1"/>
    <col min="3334" max="3336" width="6.81640625" style="3" customWidth="1"/>
    <col min="3337" max="3338" width="6.453125" style="3" customWidth="1"/>
    <col min="3339" max="3339" width="6.81640625" style="3" customWidth="1"/>
    <col min="3340" max="3342" width="6.453125" style="3" customWidth="1"/>
    <col min="3343" max="3343" width="6.81640625" style="3" customWidth="1"/>
    <col min="3344" max="3350" width="6.453125" style="3" customWidth="1"/>
    <col min="3351" max="3351" width="7.453125" style="3" customWidth="1"/>
    <col min="3352" max="3584" width="11.453125" style="3"/>
    <col min="3585" max="3585" width="0.1796875" style="3" customWidth="1"/>
    <col min="3586" max="3586" width="2.54296875" style="3" customWidth="1"/>
    <col min="3587" max="3587" width="15.453125" style="3" customWidth="1"/>
    <col min="3588" max="3588" width="1.453125" style="3" customWidth="1"/>
    <col min="3589" max="3589" width="71.453125" style="3" customWidth="1"/>
    <col min="3590" max="3592" width="6.81640625" style="3" customWidth="1"/>
    <col min="3593" max="3594" width="6.453125" style="3" customWidth="1"/>
    <col min="3595" max="3595" width="6.81640625" style="3" customWidth="1"/>
    <col min="3596" max="3598" width="6.453125" style="3" customWidth="1"/>
    <col min="3599" max="3599" width="6.81640625" style="3" customWidth="1"/>
    <col min="3600" max="3606" width="6.453125" style="3" customWidth="1"/>
    <col min="3607" max="3607" width="7.453125" style="3" customWidth="1"/>
    <col min="3608" max="3840" width="11.453125" style="3"/>
    <col min="3841" max="3841" width="0.1796875" style="3" customWidth="1"/>
    <col min="3842" max="3842" width="2.54296875" style="3" customWidth="1"/>
    <col min="3843" max="3843" width="15.453125" style="3" customWidth="1"/>
    <col min="3844" max="3844" width="1.453125" style="3" customWidth="1"/>
    <col min="3845" max="3845" width="71.453125" style="3" customWidth="1"/>
    <col min="3846" max="3848" width="6.81640625" style="3" customWidth="1"/>
    <col min="3849" max="3850" width="6.453125" style="3" customWidth="1"/>
    <col min="3851" max="3851" width="6.81640625" style="3" customWidth="1"/>
    <col min="3852" max="3854" width="6.453125" style="3" customWidth="1"/>
    <col min="3855" max="3855" width="6.81640625" style="3" customWidth="1"/>
    <col min="3856" max="3862" width="6.453125" style="3" customWidth="1"/>
    <col min="3863" max="3863" width="7.453125" style="3" customWidth="1"/>
    <col min="3864" max="4096" width="11.453125" style="3"/>
    <col min="4097" max="4097" width="0.1796875" style="3" customWidth="1"/>
    <col min="4098" max="4098" width="2.54296875" style="3" customWidth="1"/>
    <col min="4099" max="4099" width="15.453125" style="3" customWidth="1"/>
    <col min="4100" max="4100" width="1.453125" style="3" customWidth="1"/>
    <col min="4101" max="4101" width="71.453125" style="3" customWidth="1"/>
    <col min="4102" max="4104" width="6.81640625" style="3" customWidth="1"/>
    <col min="4105" max="4106" width="6.453125" style="3" customWidth="1"/>
    <col min="4107" max="4107" width="6.81640625" style="3" customWidth="1"/>
    <col min="4108" max="4110" width="6.453125" style="3" customWidth="1"/>
    <col min="4111" max="4111" width="6.81640625" style="3" customWidth="1"/>
    <col min="4112" max="4118" width="6.453125" style="3" customWidth="1"/>
    <col min="4119" max="4119" width="7.453125" style="3" customWidth="1"/>
    <col min="4120" max="4352" width="11.453125" style="3"/>
    <col min="4353" max="4353" width="0.1796875" style="3" customWidth="1"/>
    <col min="4354" max="4354" width="2.54296875" style="3" customWidth="1"/>
    <col min="4355" max="4355" width="15.453125" style="3" customWidth="1"/>
    <col min="4356" max="4356" width="1.453125" style="3" customWidth="1"/>
    <col min="4357" max="4357" width="71.453125" style="3" customWidth="1"/>
    <col min="4358" max="4360" width="6.81640625" style="3" customWidth="1"/>
    <col min="4361" max="4362" width="6.453125" style="3" customWidth="1"/>
    <col min="4363" max="4363" width="6.81640625" style="3" customWidth="1"/>
    <col min="4364" max="4366" width="6.453125" style="3" customWidth="1"/>
    <col min="4367" max="4367" width="6.81640625" style="3" customWidth="1"/>
    <col min="4368" max="4374" width="6.453125" style="3" customWidth="1"/>
    <col min="4375" max="4375" width="7.453125" style="3" customWidth="1"/>
    <col min="4376" max="4608" width="11.453125" style="3"/>
    <col min="4609" max="4609" width="0.1796875" style="3" customWidth="1"/>
    <col min="4610" max="4610" width="2.54296875" style="3" customWidth="1"/>
    <col min="4611" max="4611" width="15.453125" style="3" customWidth="1"/>
    <col min="4612" max="4612" width="1.453125" style="3" customWidth="1"/>
    <col min="4613" max="4613" width="71.453125" style="3" customWidth="1"/>
    <col min="4614" max="4616" width="6.81640625" style="3" customWidth="1"/>
    <col min="4617" max="4618" width="6.453125" style="3" customWidth="1"/>
    <col min="4619" max="4619" width="6.81640625" style="3" customWidth="1"/>
    <col min="4620" max="4622" width="6.453125" style="3" customWidth="1"/>
    <col min="4623" max="4623" width="6.81640625" style="3" customWidth="1"/>
    <col min="4624" max="4630" width="6.453125" style="3" customWidth="1"/>
    <col min="4631" max="4631" width="7.453125" style="3" customWidth="1"/>
    <col min="4632" max="4864" width="11.453125" style="3"/>
    <col min="4865" max="4865" width="0.1796875" style="3" customWidth="1"/>
    <col min="4866" max="4866" width="2.54296875" style="3" customWidth="1"/>
    <col min="4867" max="4867" width="15.453125" style="3" customWidth="1"/>
    <col min="4868" max="4868" width="1.453125" style="3" customWidth="1"/>
    <col min="4869" max="4869" width="71.453125" style="3" customWidth="1"/>
    <col min="4870" max="4872" width="6.81640625" style="3" customWidth="1"/>
    <col min="4873" max="4874" width="6.453125" style="3" customWidth="1"/>
    <col min="4875" max="4875" width="6.81640625" style="3" customWidth="1"/>
    <col min="4876" max="4878" width="6.453125" style="3" customWidth="1"/>
    <col min="4879" max="4879" width="6.81640625" style="3" customWidth="1"/>
    <col min="4880" max="4886" width="6.453125" style="3" customWidth="1"/>
    <col min="4887" max="4887" width="7.453125" style="3" customWidth="1"/>
    <col min="4888" max="5120" width="11.453125" style="3"/>
    <col min="5121" max="5121" width="0.1796875" style="3" customWidth="1"/>
    <col min="5122" max="5122" width="2.54296875" style="3" customWidth="1"/>
    <col min="5123" max="5123" width="15.453125" style="3" customWidth="1"/>
    <col min="5124" max="5124" width="1.453125" style="3" customWidth="1"/>
    <col min="5125" max="5125" width="71.453125" style="3" customWidth="1"/>
    <col min="5126" max="5128" width="6.81640625" style="3" customWidth="1"/>
    <col min="5129" max="5130" width="6.453125" style="3" customWidth="1"/>
    <col min="5131" max="5131" width="6.81640625" style="3" customWidth="1"/>
    <col min="5132" max="5134" width="6.453125" style="3" customWidth="1"/>
    <col min="5135" max="5135" width="6.81640625" style="3" customWidth="1"/>
    <col min="5136" max="5142" width="6.453125" style="3" customWidth="1"/>
    <col min="5143" max="5143" width="7.453125" style="3" customWidth="1"/>
    <col min="5144" max="5376" width="11.453125" style="3"/>
    <col min="5377" max="5377" width="0.1796875" style="3" customWidth="1"/>
    <col min="5378" max="5378" width="2.54296875" style="3" customWidth="1"/>
    <col min="5379" max="5379" width="15.453125" style="3" customWidth="1"/>
    <col min="5380" max="5380" width="1.453125" style="3" customWidth="1"/>
    <col min="5381" max="5381" width="71.453125" style="3" customWidth="1"/>
    <col min="5382" max="5384" width="6.81640625" style="3" customWidth="1"/>
    <col min="5385" max="5386" width="6.453125" style="3" customWidth="1"/>
    <col min="5387" max="5387" width="6.81640625" style="3" customWidth="1"/>
    <col min="5388" max="5390" width="6.453125" style="3" customWidth="1"/>
    <col min="5391" max="5391" width="6.81640625" style="3" customWidth="1"/>
    <col min="5392" max="5398" width="6.453125" style="3" customWidth="1"/>
    <col min="5399" max="5399" width="7.453125" style="3" customWidth="1"/>
    <col min="5400" max="5632" width="11.453125" style="3"/>
    <col min="5633" max="5633" width="0.1796875" style="3" customWidth="1"/>
    <col min="5634" max="5634" width="2.54296875" style="3" customWidth="1"/>
    <col min="5635" max="5635" width="15.453125" style="3" customWidth="1"/>
    <col min="5636" max="5636" width="1.453125" style="3" customWidth="1"/>
    <col min="5637" max="5637" width="71.453125" style="3" customWidth="1"/>
    <col min="5638" max="5640" width="6.81640625" style="3" customWidth="1"/>
    <col min="5641" max="5642" width="6.453125" style="3" customWidth="1"/>
    <col min="5643" max="5643" width="6.81640625" style="3" customWidth="1"/>
    <col min="5644" max="5646" width="6.453125" style="3" customWidth="1"/>
    <col min="5647" max="5647" width="6.81640625" style="3" customWidth="1"/>
    <col min="5648" max="5654" width="6.453125" style="3" customWidth="1"/>
    <col min="5655" max="5655" width="7.453125" style="3" customWidth="1"/>
    <col min="5656" max="5888" width="11.453125" style="3"/>
    <col min="5889" max="5889" width="0.1796875" style="3" customWidth="1"/>
    <col min="5890" max="5890" width="2.54296875" style="3" customWidth="1"/>
    <col min="5891" max="5891" width="15.453125" style="3" customWidth="1"/>
    <col min="5892" max="5892" width="1.453125" style="3" customWidth="1"/>
    <col min="5893" max="5893" width="71.453125" style="3" customWidth="1"/>
    <col min="5894" max="5896" width="6.81640625" style="3" customWidth="1"/>
    <col min="5897" max="5898" width="6.453125" style="3" customWidth="1"/>
    <col min="5899" max="5899" width="6.81640625" style="3" customWidth="1"/>
    <col min="5900" max="5902" width="6.453125" style="3" customWidth="1"/>
    <col min="5903" max="5903" width="6.81640625" style="3" customWidth="1"/>
    <col min="5904" max="5910" width="6.453125" style="3" customWidth="1"/>
    <col min="5911" max="5911" width="7.453125" style="3" customWidth="1"/>
    <col min="5912" max="6144" width="11.453125" style="3"/>
    <col min="6145" max="6145" width="0.1796875" style="3" customWidth="1"/>
    <col min="6146" max="6146" width="2.54296875" style="3" customWidth="1"/>
    <col min="6147" max="6147" width="15.453125" style="3" customWidth="1"/>
    <col min="6148" max="6148" width="1.453125" style="3" customWidth="1"/>
    <col min="6149" max="6149" width="71.453125" style="3" customWidth="1"/>
    <col min="6150" max="6152" width="6.81640625" style="3" customWidth="1"/>
    <col min="6153" max="6154" width="6.453125" style="3" customWidth="1"/>
    <col min="6155" max="6155" width="6.81640625" style="3" customWidth="1"/>
    <col min="6156" max="6158" width="6.453125" style="3" customWidth="1"/>
    <col min="6159" max="6159" width="6.81640625" style="3" customWidth="1"/>
    <col min="6160" max="6166" width="6.453125" style="3" customWidth="1"/>
    <col min="6167" max="6167" width="7.453125" style="3" customWidth="1"/>
    <col min="6168" max="6400" width="11.453125" style="3"/>
    <col min="6401" max="6401" width="0.1796875" style="3" customWidth="1"/>
    <col min="6402" max="6402" width="2.54296875" style="3" customWidth="1"/>
    <col min="6403" max="6403" width="15.453125" style="3" customWidth="1"/>
    <col min="6404" max="6404" width="1.453125" style="3" customWidth="1"/>
    <col min="6405" max="6405" width="71.453125" style="3" customWidth="1"/>
    <col min="6406" max="6408" width="6.81640625" style="3" customWidth="1"/>
    <col min="6409" max="6410" width="6.453125" style="3" customWidth="1"/>
    <col min="6411" max="6411" width="6.81640625" style="3" customWidth="1"/>
    <col min="6412" max="6414" width="6.453125" style="3" customWidth="1"/>
    <col min="6415" max="6415" width="6.81640625" style="3" customWidth="1"/>
    <col min="6416" max="6422" width="6.453125" style="3" customWidth="1"/>
    <col min="6423" max="6423" width="7.453125" style="3" customWidth="1"/>
    <col min="6424" max="6656" width="11.453125" style="3"/>
    <col min="6657" max="6657" width="0.1796875" style="3" customWidth="1"/>
    <col min="6658" max="6658" width="2.54296875" style="3" customWidth="1"/>
    <col min="6659" max="6659" width="15.453125" style="3" customWidth="1"/>
    <col min="6660" max="6660" width="1.453125" style="3" customWidth="1"/>
    <col min="6661" max="6661" width="71.453125" style="3" customWidth="1"/>
    <col min="6662" max="6664" width="6.81640625" style="3" customWidth="1"/>
    <col min="6665" max="6666" width="6.453125" style="3" customWidth="1"/>
    <col min="6667" max="6667" width="6.81640625" style="3" customWidth="1"/>
    <col min="6668" max="6670" width="6.453125" style="3" customWidth="1"/>
    <col min="6671" max="6671" width="6.81640625" style="3" customWidth="1"/>
    <col min="6672" max="6678" width="6.453125" style="3" customWidth="1"/>
    <col min="6679" max="6679" width="7.453125" style="3" customWidth="1"/>
    <col min="6680" max="6912" width="11.453125" style="3"/>
    <col min="6913" max="6913" width="0.1796875" style="3" customWidth="1"/>
    <col min="6914" max="6914" width="2.54296875" style="3" customWidth="1"/>
    <col min="6915" max="6915" width="15.453125" style="3" customWidth="1"/>
    <col min="6916" max="6916" width="1.453125" style="3" customWidth="1"/>
    <col min="6917" max="6917" width="71.453125" style="3" customWidth="1"/>
    <col min="6918" max="6920" width="6.81640625" style="3" customWidth="1"/>
    <col min="6921" max="6922" width="6.453125" style="3" customWidth="1"/>
    <col min="6923" max="6923" width="6.81640625" style="3" customWidth="1"/>
    <col min="6924" max="6926" width="6.453125" style="3" customWidth="1"/>
    <col min="6927" max="6927" width="6.81640625" style="3" customWidth="1"/>
    <col min="6928" max="6934" width="6.453125" style="3" customWidth="1"/>
    <col min="6935" max="6935" width="7.453125" style="3" customWidth="1"/>
    <col min="6936" max="7168" width="11.453125" style="3"/>
    <col min="7169" max="7169" width="0.1796875" style="3" customWidth="1"/>
    <col min="7170" max="7170" width="2.54296875" style="3" customWidth="1"/>
    <col min="7171" max="7171" width="15.453125" style="3" customWidth="1"/>
    <col min="7172" max="7172" width="1.453125" style="3" customWidth="1"/>
    <col min="7173" max="7173" width="71.453125" style="3" customWidth="1"/>
    <col min="7174" max="7176" width="6.81640625" style="3" customWidth="1"/>
    <col min="7177" max="7178" width="6.453125" style="3" customWidth="1"/>
    <col min="7179" max="7179" width="6.81640625" style="3" customWidth="1"/>
    <col min="7180" max="7182" width="6.453125" style="3" customWidth="1"/>
    <col min="7183" max="7183" width="6.81640625" style="3" customWidth="1"/>
    <col min="7184" max="7190" width="6.453125" style="3" customWidth="1"/>
    <col min="7191" max="7191" width="7.453125" style="3" customWidth="1"/>
    <col min="7192" max="7424" width="11.453125" style="3"/>
    <col min="7425" max="7425" width="0.1796875" style="3" customWidth="1"/>
    <col min="7426" max="7426" width="2.54296875" style="3" customWidth="1"/>
    <col min="7427" max="7427" width="15.453125" style="3" customWidth="1"/>
    <col min="7428" max="7428" width="1.453125" style="3" customWidth="1"/>
    <col min="7429" max="7429" width="71.453125" style="3" customWidth="1"/>
    <col min="7430" max="7432" width="6.81640625" style="3" customWidth="1"/>
    <col min="7433" max="7434" width="6.453125" style="3" customWidth="1"/>
    <col min="7435" max="7435" width="6.81640625" style="3" customWidth="1"/>
    <col min="7436" max="7438" width="6.453125" style="3" customWidth="1"/>
    <col min="7439" max="7439" width="6.81640625" style="3" customWidth="1"/>
    <col min="7440" max="7446" width="6.453125" style="3" customWidth="1"/>
    <col min="7447" max="7447" width="7.453125" style="3" customWidth="1"/>
    <col min="7448" max="7680" width="11.453125" style="3"/>
    <col min="7681" max="7681" width="0.1796875" style="3" customWidth="1"/>
    <col min="7682" max="7682" width="2.54296875" style="3" customWidth="1"/>
    <col min="7683" max="7683" width="15.453125" style="3" customWidth="1"/>
    <col min="7684" max="7684" width="1.453125" style="3" customWidth="1"/>
    <col min="7685" max="7685" width="71.453125" style="3" customWidth="1"/>
    <col min="7686" max="7688" width="6.81640625" style="3" customWidth="1"/>
    <col min="7689" max="7690" width="6.453125" style="3" customWidth="1"/>
    <col min="7691" max="7691" width="6.81640625" style="3" customWidth="1"/>
    <col min="7692" max="7694" width="6.453125" style="3" customWidth="1"/>
    <col min="7695" max="7695" width="6.81640625" style="3" customWidth="1"/>
    <col min="7696" max="7702" width="6.453125" style="3" customWidth="1"/>
    <col min="7703" max="7703" width="7.453125" style="3" customWidth="1"/>
    <col min="7704" max="7936" width="11.453125" style="3"/>
    <col min="7937" max="7937" width="0.1796875" style="3" customWidth="1"/>
    <col min="7938" max="7938" width="2.54296875" style="3" customWidth="1"/>
    <col min="7939" max="7939" width="15.453125" style="3" customWidth="1"/>
    <col min="7940" max="7940" width="1.453125" style="3" customWidth="1"/>
    <col min="7941" max="7941" width="71.453125" style="3" customWidth="1"/>
    <col min="7942" max="7944" width="6.81640625" style="3" customWidth="1"/>
    <col min="7945" max="7946" width="6.453125" style="3" customWidth="1"/>
    <col min="7947" max="7947" width="6.81640625" style="3" customWidth="1"/>
    <col min="7948" max="7950" width="6.453125" style="3" customWidth="1"/>
    <col min="7951" max="7951" width="6.81640625" style="3" customWidth="1"/>
    <col min="7952" max="7958" width="6.453125" style="3" customWidth="1"/>
    <col min="7959" max="7959" width="7.453125" style="3" customWidth="1"/>
    <col min="7960" max="8192" width="11.453125" style="3"/>
    <col min="8193" max="8193" width="0.1796875" style="3" customWidth="1"/>
    <col min="8194" max="8194" width="2.54296875" style="3" customWidth="1"/>
    <col min="8195" max="8195" width="15.453125" style="3" customWidth="1"/>
    <col min="8196" max="8196" width="1.453125" style="3" customWidth="1"/>
    <col min="8197" max="8197" width="71.453125" style="3" customWidth="1"/>
    <col min="8198" max="8200" width="6.81640625" style="3" customWidth="1"/>
    <col min="8201" max="8202" width="6.453125" style="3" customWidth="1"/>
    <col min="8203" max="8203" width="6.81640625" style="3" customWidth="1"/>
    <col min="8204" max="8206" width="6.453125" style="3" customWidth="1"/>
    <col min="8207" max="8207" width="6.81640625" style="3" customWidth="1"/>
    <col min="8208" max="8214" width="6.453125" style="3" customWidth="1"/>
    <col min="8215" max="8215" width="7.453125" style="3" customWidth="1"/>
    <col min="8216" max="8448" width="11.453125" style="3"/>
    <col min="8449" max="8449" width="0.1796875" style="3" customWidth="1"/>
    <col min="8450" max="8450" width="2.54296875" style="3" customWidth="1"/>
    <col min="8451" max="8451" width="15.453125" style="3" customWidth="1"/>
    <col min="8452" max="8452" width="1.453125" style="3" customWidth="1"/>
    <col min="8453" max="8453" width="71.453125" style="3" customWidth="1"/>
    <col min="8454" max="8456" width="6.81640625" style="3" customWidth="1"/>
    <col min="8457" max="8458" width="6.453125" style="3" customWidth="1"/>
    <col min="8459" max="8459" width="6.81640625" style="3" customWidth="1"/>
    <col min="8460" max="8462" width="6.453125" style="3" customWidth="1"/>
    <col min="8463" max="8463" width="6.81640625" style="3" customWidth="1"/>
    <col min="8464" max="8470" width="6.453125" style="3" customWidth="1"/>
    <col min="8471" max="8471" width="7.453125" style="3" customWidth="1"/>
    <col min="8472" max="8704" width="11.453125" style="3"/>
    <col min="8705" max="8705" width="0.1796875" style="3" customWidth="1"/>
    <col min="8706" max="8706" width="2.54296875" style="3" customWidth="1"/>
    <col min="8707" max="8707" width="15.453125" style="3" customWidth="1"/>
    <col min="8708" max="8708" width="1.453125" style="3" customWidth="1"/>
    <col min="8709" max="8709" width="71.453125" style="3" customWidth="1"/>
    <col min="8710" max="8712" width="6.81640625" style="3" customWidth="1"/>
    <col min="8713" max="8714" width="6.453125" style="3" customWidth="1"/>
    <col min="8715" max="8715" width="6.81640625" style="3" customWidth="1"/>
    <col min="8716" max="8718" width="6.453125" style="3" customWidth="1"/>
    <col min="8719" max="8719" width="6.81640625" style="3" customWidth="1"/>
    <col min="8720" max="8726" width="6.453125" style="3" customWidth="1"/>
    <col min="8727" max="8727" width="7.453125" style="3" customWidth="1"/>
    <col min="8728" max="8960" width="11.453125" style="3"/>
    <col min="8961" max="8961" width="0.1796875" style="3" customWidth="1"/>
    <col min="8962" max="8962" width="2.54296875" style="3" customWidth="1"/>
    <col min="8963" max="8963" width="15.453125" style="3" customWidth="1"/>
    <col min="8964" max="8964" width="1.453125" style="3" customWidth="1"/>
    <col min="8965" max="8965" width="71.453125" style="3" customWidth="1"/>
    <col min="8966" max="8968" width="6.81640625" style="3" customWidth="1"/>
    <col min="8969" max="8970" width="6.453125" style="3" customWidth="1"/>
    <col min="8971" max="8971" width="6.81640625" style="3" customWidth="1"/>
    <col min="8972" max="8974" width="6.453125" style="3" customWidth="1"/>
    <col min="8975" max="8975" width="6.81640625" style="3" customWidth="1"/>
    <col min="8976" max="8982" width="6.453125" style="3" customWidth="1"/>
    <col min="8983" max="8983" width="7.453125" style="3" customWidth="1"/>
    <col min="8984" max="9216" width="11.453125" style="3"/>
    <col min="9217" max="9217" width="0.1796875" style="3" customWidth="1"/>
    <col min="9218" max="9218" width="2.54296875" style="3" customWidth="1"/>
    <col min="9219" max="9219" width="15.453125" style="3" customWidth="1"/>
    <col min="9220" max="9220" width="1.453125" style="3" customWidth="1"/>
    <col min="9221" max="9221" width="71.453125" style="3" customWidth="1"/>
    <col min="9222" max="9224" width="6.81640625" style="3" customWidth="1"/>
    <col min="9225" max="9226" width="6.453125" style="3" customWidth="1"/>
    <col min="9227" max="9227" width="6.81640625" style="3" customWidth="1"/>
    <col min="9228" max="9230" width="6.453125" style="3" customWidth="1"/>
    <col min="9231" max="9231" width="6.81640625" style="3" customWidth="1"/>
    <col min="9232" max="9238" width="6.453125" style="3" customWidth="1"/>
    <col min="9239" max="9239" width="7.453125" style="3" customWidth="1"/>
    <col min="9240" max="9472" width="11.453125" style="3"/>
    <col min="9473" max="9473" width="0.1796875" style="3" customWidth="1"/>
    <col min="9474" max="9474" width="2.54296875" style="3" customWidth="1"/>
    <col min="9475" max="9475" width="15.453125" style="3" customWidth="1"/>
    <col min="9476" max="9476" width="1.453125" style="3" customWidth="1"/>
    <col min="9477" max="9477" width="71.453125" style="3" customWidth="1"/>
    <col min="9478" max="9480" width="6.81640625" style="3" customWidth="1"/>
    <col min="9481" max="9482" width="6.453125" style="3" customWidth="1"/>
    <col min="9483" max="9483" width="6.81640625" style="3" customWidth="1"/>
    <col min="9484" max="9486" width="6.453125" style="3" customWidth="1"/>
    <col min="9487" max="9487" width="6.81640625" style="3" customWidth="1"/>
    <col min="9488" max="9494" width="6.453125" style="3" customWidth="1"/>
    <col min="9495" max="9495" width="7.453125" style="3" customWidth="1"/>
    <col min="9496" max="9728" width="11.453125" style="3"/>
    <col min="9729" max="9729" width="0.1796875" style="3" customWidth="1"/>
    <col min="9730" max="9730" width="2.54296875" style="3" customWidth="1"/>
    <col min="9731" max="9731" width="15.453125" style="3" customWidth="1"/>
    <col min="9732" max="9732" width="1.453125" style="3" customWidth="1"/>
    <col min="9733" max="9733" width="71.453125" style="3" customWidth="1"/>
    <col min="9734" max="9736" width="6.81640625" style="3" customWidth="1"/>
    <col min="9737" max="9738" width="6.453125" style="3" customWidth="1"/>
    <col min="9739" max="9739" width="6.81640625" style="3" customWidth="1"/>
    <col min="9740" max="9742" width="6.453125" style="3" customWidth="1"/>
    <col min="9743" max="9743" width="6.81640625" style="3" customWidth="1"/>
    <col min="9744" max="9750" width="6.453125" style="3" customWidth="1"/>
    <col min="9751" max="9751" width="7.453125" style="3" customWidth="1"/>
    <col min="9752" max="9984" width="11.453125" style="3"/>
    <col min="9985" max="9985" width="0.1796875" style="3" customWidth="1"/>
    <col min="9986" max="9986" width="2.54296875" style="3" customWidth="1"/>
    <col min="9987" max="9987" width="15.453125" style="3" customWidth="1"/>
    <col min="9988" max="9988" width="1.453125" style="3" customWidth="1"/>
    <col min="9989" max="9989" width="71.453125" style="3" customWidth="1"/>
    <col min="9990" max="9992" width="6.81640625" style="3" customWidth="1"/>
    <col min="9993" max="9994" width="6.453125" style="3" customWidth="1"/>
    <col min="9995" max="9995" width="6.81640625" style="3" customWidth="1"/>
    <col min="9996" max="9998" width="6.453125" style="3" customWidth="1"/>
    <col min="9999" max="9999" width="6.81640625" style="3" customWidth="1"/>
    <col min="10000" max="10006" width="6.453125" style="3" customWidth="1"/>
    <col min="10007" max="10007" width="7.453125" style="3" customWidth="1"/>
    <col min="10008" max="10240" width="11.453125" style="3"/>
    <col min="10241" max="10241" width="0.1796875" style="3" customWidth="1"/>
    <col min="10242" max="10242" width="2.54296875" style="3" customWidth="1"/>
    <col min="10243" max="10243" width="15.453125" style="3" customWidth="1"/>
    <col min="10244" max="10244" width="1.453125" style="3" customWidth="1"/>
    <col min="10245" max="10245" width="71.453125" style="3" customWidth="1"/>
    <col min="10246" max="10248" width="6.81640625" style="3" customWidth="1"/>
    <col min="10249" max="10250" width="6.453125" style="3" customWidth="1"/>
    <col min="10251" max="10251" width="6.81640625" style="3" customWidth="1"/>
    <col min="10252" max="10254" width="6.453125" style="3" customWidth="1"/>
    <col min="10255" max="10255" width="6.81640625" style="3" customWidth="1"/>
    <col min="10256" max="10262" width="6.453125" style="3" customWidth="1"/>
    <col min="10263" max="10263" width="7.453125" style="3" customWidth="1"/>
    <col min="10264" max="10496" width="11.453125" style="3"/>
    <col min="10497" max="10497" width="0.1796875" style="3" customWidth="1"/>
    <col min="10498" max="10498" width="2.54296875" style="3" customWidth="1"/>
    <col min="10499" max="10499" width="15.453125" style="3" customWidth="1"/>
    <col min="10500" max="10500" width="1.453125" style="3" customWidth="1"/>
    <col min="10501" max="10501" width="71.453125" style="3" customWidth="1"/>
    <col min="10502" max="10504" width="6.81640625" style="3" customWidth="1"/>
    <col min="10505" max="10506" width="6.453125" style="3" customWidth="1"/>
    <col min="10507" max="10507" width="6.81640625" style="3" customWidth="1"/>
    <col min="10508" max="10510" width="6.453125" style="3" customWidth="1"/>
    <col min="10511" max="10511" width="6.81640625" style="3" customWidth="1"/>
    <col min="10512" max="10518" width="6.453125" style="3" customWidth="1"/>
    <col min="10519" max="10519" width="7.453125" style="3" customWidth="1"/>
    <col min="10520" max="10752" width="11.453125" style="3"/>
    <col min="10753" max="10753" width="0.1796875" style="3" customWidth="1"/>
    <col min="10754" max="10754" width="2.54296875" style="3" customWidth="1"/>
    <col min="10755" max="10755" width="15.453125" style="3" customWidth="1"/>
    <col min="10756" max="10756" width="1.453125" style="3" customWidth="1"/>
    <col min="10757" max="10757" width="71.453125" style="3" customWidth="1"/>
    <col min="10758" max="10760" width="6.81640625" style="3" customWidth="1"/>
    <col min="10761" max="10762" width="6.453125" style="3" customWidth="1"/>
    <col min="10763" max="10763" width="6.81640625" style="3" customWidth="1"/>
    <col min="10764" max="10766" width="6.453125" style="3" customWidth="1"/>
    <col min="10767" max="10767" width="6.81640625" style="3" customWidth="1"/>
    <col min="10768" max="10774" width="6.453125" style="3" customWidth="1"/>
    <col min="10775" max="10775" width="7.453125" style="3" customWidth="1"/>
    <col min="10776" max="11008" width="11.453125" style="3"/>
    <col min="11009" max="11009" width="0.1796875" style="3" customWidth="1"/>
    <col min="11010" max="11010" width="2.54296875" style="3" customWidth="1"/>
    <col min="11011" max="11011" width="15.453125" style="3" customWidth="1"/>
    <col min="11012" max="11012" width="1.453125" style="3" customWidth="1"/>
    <col min="11013" max="11013" width="71.453125" style="3" customWidth="1"/>
    <col min="11014" max="11016" width="6.81640625" style="3" customWidth="1"/>
    <col min="11017" max="11018" width="6.453125" style="3" customWidth="1"/>
    <col min="11019" max="11019" width="6.81640625" style="3" customWidth="1"/>
    <col min="11020" max="11022" width="6.453125" style="3" customWidth="1"/>
    <col min="11023" max="11023" width="6.81640625" style="3" customWidth="1"/>
    <col min="11024" max="11030" width="6.453125" style="3" customWidth="1"/>
    <col min="11031" max="11031" width="7.453125" style="3" customWidth="1"/>
    <col min="11032" max="11264" width="11.453125" style="3"/>
    <col min="11265" max="11265" width="0.1796875" style="3" customWidth="1"/>
    <col min="11266" max="11266" width="2.54296875" style="3" customWidth="1"/>
    <col min="11267" max="11267" width="15.453125" style="3" customWidth="1"/>
    <col min="11268" max="11268" width="1.453125" style="3" customWidth="1"/>
    <col min="11269" max="11269" width="71.453125" style="3" customWidth="1"/>
    <col min="11270" max="11272" width="6.81640625" style="3" customWidth="1"/>
    <col min="11273" max="11274" width="6.453125" style="3" customWidth="1"/>
    <col min="11275" max="11275" width="6.81640625" style="3" customWidth="1"/>
    <col min="11276" max="11278" width="6.453125" style="3" customWidth="1"/>
    <col min="11279" max="11279" width="6.81640625" style="3" customWidth="1"/>
    <col min="11280" max="11286" width="6.453125" style="3" customWidth="1"/>
    <col min="11287" max="11287" width="7.453125" style="3" customWidth="1"/>
    <col min="11288" max="11520" width="11.453125" style="3"/>
    <col min="11521" max="11521" width="0.1796875" style="3" customWidth="1"/>
    <col min="11522" max="11522" width="2.54296875" style="3" customWidth="1"/>
    <col min="11523" max="11523" width="15.453125" style="3" customWidth="1"/>
    <col min="11524" max="11524" width="1.453125" style="3" customWidth="1"/>
    <col min="11525" max="11525" width="71.453125" style="3" customWidth="1"/>
    <col min="11526" max="11528" width="6.81640625" style="3" customWidth="1"/>
    <col min="11529" max="11530" width="6.453125" style="3" customWidth="1"/>
    <col min="11531" max="11531" width="6.81640625" style="3" customWidth="1"/>
    <col min="11532" max="11534" width="6.453125" style="3" customWidth="1"/>
    <col min="11535" max="11535" width="6.81640625" style="3" customWidth="1"/>
    <col min="11536" max="11542" width="6.453125" style="3" customWidth="1"/>
    <col min="11543" max="11543" width="7.453125" style="3" customWidth="1"/>
    <col min="11544" max="11776" width="11.453125" style="3"/>
    <col min="11777" max="11777" width="0.1796875" style="3" customWidth="1"/>
    <col min="11778" max="11778" width="2.54296875" style="3" customWidth="1"/>
    <col min="11779" max="11779" width="15.453125" style="3" customWidth="1"/>
    <col min="11780" max="11780" width="1.453125" style="3" customWidth="1"/>
    <col min="11781" max="11781" width="71.453125" style="3" customWidth="1"/>
    <col min="11782" max="11784" width="6.81640625" style="3" customWidth="1"/>
    <col min="11785" max="11786" width="6.453125" style="3" customWidth="1"/>
    <col min="11787" max="11787" width="6.81640625" style="3" customWidth="1"/>
    <col min="11788" max="11790" width="6.453125" style="3" customWidth="1"/>
    <col min="11791" max="11791" width="6.81640625" style="3" customWidth="1"/>
    <col min="11792" max="11798" width="6.453125" style="3" customWidth="1"/>
    <col min="11799" max="11799" width="7.453125" style="3" customWidth="1"/>
    <col min="11800" max="12032" width="11.453125" style="3"/>
    <col min="12033" max="12033" width="0.1796875" style="3" customWidth="1"/>
    <col min="12034" max="12034" width="2.54296875" style="3" customWidth="1"/>
    <col min="12035" max="12035" width="15.453125" style="3" customWidth="1"/>
    <col min="12036" max="12036" width="1.453125" style="3" customWidth="1"/>
    <col min="12037" max="12037" width="71.453125" style="3" customWidth="1"/>
    <col min="12038" max="12040" width="6.81640625" style="3" customWidth="1"/>
    <col min="12041" max="12042" width="6.453125" style="3" customWidth="1"/>
    <col min="12043" max="12043" width="6.81640625" style="3" customWidth="1"/>
    <col min="12044" max="12046" width="6.453125" style="3" customWidth="1"/>
    <col min="12047" max="12047" width="6.81640625" style="3" customWidth="1"/>
    <col min="12048" max="12054" width="6.453125" style="3" customWidth="1"/>
    <col min="12055" max="12055" width="7.453125" style="3" customWidth="1"/>
    <col min="12056" max="12288" width="11.453125" style="3"/>
    <col min="12289" max="12289" width="0.1796875" style="3" customWidth="1"/>
    <col min="12290" max="12290" width="2.54296875" style="3" customWidth="1"/>
    <col min="12291" max="12291" width="15.453125" style="3" customWidth="1"/>
    <col min="12292" max="12292" width="1.453125" style="3" customWidth="1"/>
    <col min="12293" max="12293" width="71.453125" style="3" customWidth="1"/>
    <col min="12294" max="12296" width="6.81640625" style="3" customWidth="1"/>
    <col min="12297" max="12298" width="6.453125" style="3" customWidth="1"/>
    <col min="12299" max="12299" width="6.81640625" style="3" customWidth="1"/>
    <col min="12300" max="12302" width="6.453125" style="3" customWidth="1"/>
    <col min="12303" max="12303" width="6.81640625" style="3" customWidth="1"/>
    <col min="12304" max="12310" width="6.453125" style="3" customWidth="1"/>
    <col min="12311" max="12311" width="7.453125" style="3" customWidth="1"/>
    <col min="12312" max="12544" width="11.453125" style="3"/>
    <col min="12545" max="12545" width="0.1796875" style="3" customWidth="1"/>
    <col min="12546" max="12546" width="2.54296875" style="3" customWidth="1"/>
    <col min="12547" max="12547" width="15.453125" style="3" customWidth="1"/>
    <col min="12548" max="12548" width="1.453125" style="3" customWidth="1"/>
    <col min="12549" max="12549" width="71.453125" style="3" customWidth="1"/>
    <col min="12550" max="12552" width="6.81640625" style="3" customWidth="1"/>
    <col min="12553" max="12554" width="6.453125" style="3" customWidth="1"/>
    <col min="12555" max="12555" width="6.81640625" style="3" customWidth="1"/>
    <col min="12556" max="12558" width="6.453125" style="3" customWidth="1"/>
    <col min="12559" max="12559" width="6.81640625" style="3" customWidth="1"/>
    <col min="12560" max="12566" width="6.453125" style="3" customWidth="1"/>
    <col min="12567" max="12567" width="7.453125" style="3" customWidth="1"/>
    <col min="12568" max="12800" width="11.453125" style="3"/>
    <col min="12801" max="12801" width="0.1796875" style="3" customWidth="1"/>
    <col min="12802" max="12802" width="2.54296875" style="3" customWidth="1"/>
    <col min="12803" max="12803" width="15.453125" style="3" customWidth="1"/>
    <col min="12804" max="12804" width="1.453125" style="3" customWidth="1"/>
    <col min="12805" max="12805" width="71.453125" style="3" customWidth="1"/>
    <col min="12806" max="12808" width="6.81640625" style="3" customWidth="1"/>
    <col min="12809" max="12810" width="6.453125" style="3" customWidth="1"/>
    <col min="12811" max="12811" width="6.81640625" style="3" customWidth="1"/>
    <col min="12812" max="12814" width="6.453125" style="3" customWidth="1"/>
    <col min="12815" max="12815" width="6.81640625" style="3" customWidth="1"/>
    <col min="12816" max="12822" width="6.453125" style="3" customWidth="1"/>
    <col min="12823" max="12823" width="7.453125" style="3" customWidth="1"/>
    <col min="12824" max="13056" width="11.453125" style="3"/>
    <col min="13057" max="13057" width="0.1796875" style="3" customWidth="1"/>
    <col min="13058" max="13058" width="2.54296875" style="3" customWidth="1"/>
    <col min="13059" max="13059" width="15.453125" style="3" customWidth="1"/>
    <col min="13060" max="13060" width="1.453125" style="3" customWidth="1"/>
    <col min="13061" max="13061" width="71.453125" style="3" customWidth="1"/>
    <col min="13062" max="13064" width="6.81640625" style="3" customWidth="1"/>
    <col min="13065" max="13066" width="6.453125" style="3" customWidth="1"/>
    <col min="13067" max="13067" width="6.81640625" style="3" customWidth="1"/>
    <col min="13068" max="13070" width="6.453125" style="3" customWidth="1"/>
    <col min="13071" max="13071" width="6.81640625" style="3" customWidth="1"/>
    <col min="13072" max="13078" width="6.453125" style="3" customWidth="1"/>
    <col min="13079" max="13079" width="7.453125" style="3" customWidth="1"/>
    <col min="13080" max="13312" width="11.453125" style="3"/>
    <col min="13313" max="13313" width="0.1796875" style="3" customWidth="1"/>
    <col min="13314" max="13314" width="2.54296875" style="3" customWidth="1"/>
    <col min="13315" max="13315" width="15.453125" style="3" customWidth="1"/>
    <col min="13316" max="13316" width="1.453125" style="3" customWidth="1"/>
    <col min="13317" max="13317" width="71.453125" style="3" customWidth="1"/>
    <col min="13318" max="13320" width="6.81640625" style="3" customWidth="1"/>
    <col min="13321" max="13322" width="6.453125" style="3" customWidth="1"/>
    <col min="13323" max="13323" width="6.81640625" style="3" customWidth="1"/>
    <col min="13324" max="13326" width="6.453125" style="3" customWidth="1"/>
    <col min="13327" max="13327" width="6.81640625" style="3" customWidth="1"/>
    <col min="13328" max="13334" width="6.453125" style="3" customWidth="1"/>
    <col min="13335" max="13335" width="7.453125" style="3" customWidth="1"/>
    <col min="13336" max="13568" width="11.453125" style="3"/>
    <col min="13569" max="13569" width="0.1796875" style="3" customWidth="1"/>
    <col min="13570" max="13570" width="2.54296875" style="3" customWidth="1"/>
    <col min="13571" max="13571" width="15.453125" style="3" customWidth="1"/>
    <col min="13572" max="13572" width="1.453125" style="3" customWidth="1"/>
    <col min="13573" max="13573" width="71.453125" style="3" customWidth="1"/>
    <col min="13574" max="13576" width="6.81640625" style="3" customWidth="1"/>
    <col min="13577" max="13578" width="6.453125" style="3" customWidth="1"/>
    <col min="13579" max="13579" width="6.81640625" style="3" customWidth="1"/>
    <col min="13580" max="13582" width="6.453125" style="3" customWidth="1"/>
    <col min="13583" max="13583" width="6.81640625" style="3" customWidth="1"/>
    <col min="13584" max="13590" width="6.453125" style="3" customWidth="1"/>
    <col min="13591" max="13591" width="7.453125" style="3" customWidth="1"/>
    <col min="13592" max="13824" width="11.453125" style="3"/>
    <col min="13825" max="13825" width="0.1796875" style="3" customWidth="1"/>
    <col min="13826" max="13826" width="2.54296875" style="3" customWidth="1"/>
    <col min="13827" max="13827" width="15.453125" style="3" customWidth="1"/>
    <col min="13828" max="13828" width="1.453125" style="3" customWidth="1"/>
    <col min="13829" max="13829" width="71.453125" style="3" customWidth="1"/>
    <col min="13830" max="13832" width="6.81640625" style="3" customWidth="1"/>
    <col min="13833" max="13834" width="6.453125" style="3" customWidth="1"/>
    <col min="13835" max="13835" width="6.81640625" style="3" customWidth="1"/>
    <col min="13836" max="13838" width="6.453125" style="3" customWidth="1"/>
    <col min="13839" max="13839" width="6.81640625" style="3" customWidth="1"/>
    <col min="13840" max="13846" width="6.453125" style="3" customWidth="1"/>
    <col min="13847" max="13847" width="7.453125" style="3" customWidth="1"/>
    <col min="13848" max="14080" width="11.453125" style="3"/>
    <col min="14081" max="14081" width="0.1796875" style="3" customWidth="1"/>
    <col min="14082" max="14082" width="2.54296875" style="3" customWidth="1"/>
    <col min="14083" max="14083" width="15.453125" style="3" customWidth="1"/>
    <col min="14084" max="14084" width="1.453125" style="3" customWidth="1"/>
    <col min="14085" max="14085" width="71.453125" style="3" customWidth="1"/>
    <col min="14086" max="14088" width="6.81640625" style="3" customWidth="1"/>
    <col min="14089" max="14090" width="6.453125" style="3" customWidth="1"/>
    <col min="14091" max="14091" width="6.81640625" style="3" customWidth="1"/>
    <col min="14092" max="14094" width="6.453125" style="3" customWidth="1"/>
    <col min="14095" max="14095" width="6.81640625" style="3" customWidth="1"/>
    <col min="14096" max="14102" width="6.453125" style="3" customWidth="1"/>
    <col min="14103" max="14103" width="7.453125" style="3" customWidth="1"/>
    <col min="14104" max="14336" width="11.453125" style="3"/>
    <col min="14337" max="14337" width="0.1796875" style="3" customWidth="1"/>
    <col min="14338" max="14338" width="2.54296875" style="3" customWidth="1"/>
    <col min="14339" max="14339" width="15.453125" style="3" customWidth="1"/>
    <col min="14340" max="14340" width="1.453125" style="3" customWidth="1"/>
    <col min="14341" max="14341" width="71.453125" style="3" customWidth="1"/>
    <col min="14342" max="14344" width="6.81640625" style="3" customWidth="1"/>
    <col min="14345" max="14346" width="6.453125" style="3" customWidth="1"/>
    <col min="14347" max="14347" width="6.81640625" style="3" customWidth="1"/>
    <col min="14348" max="14350" width="6.453125" style="3" customWidth="1"/>
    <col min="14351" max="14351" width="6.81640625" style="3" customWidth="1"/>
    <col min="14352" max="14358" width="6.453125" style="3" customWidth="1"/>
    <col min="14359" max="14359" width="7.453125" style="3" customWidth="1"/>
    <col min="14360" max="14592" width="11.453125" style="3"/>
    <col min="14593" max="14593" width="0.1796875" style="3" customWidth="1"/>
    <col min="14594" max="14594" width="2.54296875" style="3" customWidth="1"/>
    <col min="14595" max="14595" width="15.453125" style="3" customWidth="1"/>
    <col min="14596" max="14596" width="1.453125" style="3" customWidth="1"/>
    <col min="14597" max="14597" width="71.453125" style="3" customWidth="1"/>
    <col min="14598" max="14600" width="6.81640625" style="3" customWidth="1"/>
    <col min="14601" max="14602" width="6.453125" style="3" customWidth="1"/>
    <col min="14603" max="14603" width="6.81640625" style="3" customWidth="1"/>
    <col min="14604" max="14606" width="6.453125" style="3" customWidth="1"/>
    <col min="14607" max="14607" width="6.81640625" style="3" customWidth="1"/>
    <col min="14608" max="14614" width="6.453125" style="3" customWidth="1"/>
    <col min="14615" max="14615" width="7.453125" style="3" customWidth="1"/>
    <col min="14616" max="14848" width="11.453125" style="3"/>
    <col min="14849" max="14849" width="0.1796875" style="3" customWidth="1"/>
    <col min="14850" max="14850" width="2.54296875" style="3" customWidth="1"/>
    <col min="14851" max="14851" width="15.453125" style="3" customWidth="1"/>
    <col min="14852" max="14852" width="1.453125" style="3" customWidth="1"/>
    <col min="14853" max="14853" width="71.453125" style="3" customWidth="1"/>
    <col min="14854" max="14856" width="6.81640625" style="3" customWidth="1"/>
    <col min="14857" max="14858" width="6.453125" style="3" customWidth="1"/>
    <col min="14859" max="14859" width="6.81640625" style="3" customWidth="1"/>
    <col min="14860" max="14862" width="6.453125" style="3" customWidth="1"/>
    <col min="14863" max="14863" width="6.81640625" style="3" customWidth="1"/>
    <col min="14864" max="14870" width="6.453125" style="3" customWidth="1"/>
    <col min="14871" max="14871" width="7.453125" style="3" customWidth="1"/>
    <col min="14872" max="15104" width="11.453125" style="3"/>
    <col min="15105" max="15105" width="0.1796875" style="3" customWidth="1"/>
    <col min="15106" max="15106" width="2.54296875" style="3" customWidth="1"/>
    <col min="15107" max="15107" width="15.453125" style="3" customWidth="1"/>
    <col min="15108" max="15108" width="1.453125" style="3" customWidth="1"/>
    <col min="15109" max="15109" width="71.453125" style="3" customWidth="1"/>
    <col min="15110" max="15112" width="6.81640625" style="3" customWidth="1"/>
    <col min="15113" max="15114" width="6.453125" style="3" customWidth="1"/>
    <col min="15115" max="15115" width="6.81640625" style="3" customWidth="1"/>
    <col min="15116" max="15118" width="6.453125" style="3" customWidth="1"/>
    <col min="15119" max="15119" width="6.81640625" style="3" customWidth="1"/>
    <col min="15120" max="15126" width="6.453125" style="3" customWidth="1"/>
    <col min="15127" max="15127" width="7.453125" style="3" customWidth="1"/>
    <col min="15128" max="15360" width="11.453125" style="3"/>
    <col min="15361" max="15361" width="0.1796875" style="3" customWidth="1"/>
    <col min="15362" max="15362" width="2.54296875" style="3" customWidth="1"/>
    <col min="15363" max="15363" width="15.453125" style="3" customWidth="1"/>
    <col min="15364" max="15364" width="1.453125" style="3" customWidth="1"/>
    <col min="15365" max="15365" width="71.453125" style="3" customWidth="1"/>
    <col min="15366" max="15368" width="6.81640625" style="3" customWidth="1"/>
    <col min="15369" max="15370" width="6.453125" style="3" customWidth="1"/>
    <col min="15371" max="15371" width="6.81640625" style="3" customWidth="1"/>
    <col min="15372" max="15374" width="6.453125" style="3" customWidth="1"/>
    <col min="15375" max="15375" width="6.81640625" style="3" customWidth="1"/>
    <col min="15376" max="15382" width="6.453125" style="3" customWidth="1"/>
    <col min="15383" max="15383" width="7.453125" style="3" customWidth="1"/>
    <col min="15384" max="15616" width="11.453125" style="3"/>
    <col min="15617" max="15617" width="0.1796875" style="3" customWidth="1"/>
    <col min="15618" max="15618" width="2.54296875" style="3" customWidth="1"/>
    <col min="15619" max="15619" width="15.453125" style="3" customWidth="1"/>
    <col min="15620" max="15620" width="1.453125" style="3" customWidth="1"/>
    <col min="15621" max="15621" width="71.453125" style="3" customWidth="1"/>
    <col min="15622" max="15624" width="6.81640625" style="3" customWidth="1"/>
    <col min="15625" max="15626" width="6.453125" style="3" customWidth="1"/>
    <col min="15627" max="15627" width="6.81640625" style="3" customWidth="1"/>
    <col min="15628" max="15630" width="6.453125" style="3" customWidth="1"/>
    <col min="15631" max="15631" width="6.81640625" style="3" customWidth="1"/>
    <col min="15632" max="15638" width="6.453125" style="3" customWidth="1"/>
    <col min="15639" max="15639" width="7.453125" style="3" customWidth="1"/>
    <col min="15640" max="15872" width="11.453125" style="3"/>
    <col min="15873" max="15873" width="0.1796875" style="3" customWidth="1"/>
    <col min="15874" max="15874" width="2.54296875" style="3" customWidth="1"/>
    <col min="15875" max="15875" width="15.453125" style="3" customWidth="1"/>
    <col min="15876" max="15876" width="1.453125" style="3" customWidth="1"/>
    <col min="15877" max="15877" width="71.453125" style="3" customWidth="1"/>
    <col min="15878" max="15880" width="6.81640625" style="3" customWidth="1"/>
    <col min="15881" max="15882" width="6.453125" style="3" customWidth="1"/>
    <col min="15883" max="15883" width="6.81640625" style="3" customWidth="1"/>
    <col min="15884" max="15886" width="6.453125" style="3" customWidth="1"/>
    <col min="15887" max="15887" width="6.81640625" style="3" customWidth="1"/>
    <col min="15888" max="15894" width="6.453125" style="3" customWidth="1"/>
    <col min="15895" max="15895" width="7.453125" style="3" customWidth="1"/>
    <col min="15896" max="16128" width="11.453125" style="3"/>
    <col min="16129" max="16129" width="0.1796875" style="3" customWidth="1"/>
    <col min="16130" max="16130" width="2.54296875" style="3" customWidth="1"/>
    <col min="16131" max="16131" width="15.453125" style="3" customWidth="1"/>
    <col min="16132" max="16132" width="1.453125" style="3" customWidth="1"/>
    <col min="16133" max="16133" width="71.453125" style="3" customWidth="1"/>
    <col min="16134" max="16136" width="6.81640625" style="3" customWidth="1"/>
    <col min="16137" max="16138" width="6.453125" style="3" customWidth="1"/>
    <col min="16139" max="16139" width="6.81640625" style="3" customWidth="1"/>
    <col min="16140" max="16142" width="6.453125" style="3" customWidth="1"/>
    <col min="16143" max="16143" width="6.81640625" style="3" customWidth="1"/>
    <col min="16144" max="16150" width="6.453125" style="3" customWidth="1"/>
    <col min="16151" max="16151" width="7.453125" style="3" customWidth="1"/>
    <col min="16152" max="16384" width="11.453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tr">
        <f>Indice!E3</f>
        <v>Informe 2020</v>
      </c>
    </row>
    <row r="4" spans="3:21" ht="20.25" customHeight="1">
      <c r="C4" s="25" t="s">
        <v>42</v>
      </c>
    </row>
    <row r="5" spans="3:21" ht="12.75" customHeight="1"/>
    <row r="6" spans="3:21" ht="13.5" customHeight="1"/>
    <row r="7" spans="3:21" ht="12.75" customHeight="1">
      <c r="C7" s="194" t="s">
        <v>130</v>
      </c>
      <c r="E7" s="5"/>
    </row>
    <row r="8" spans="3:21" ht="12.75" customHeight="1">
      <c r="C8" s="194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94"/>
      <c r="E9" s="5"/>
    </row>
    <row r="10" spans="3:21" ht="12.75" customHeight="1">
      <c r="C10" s="27" t="s">
        <v>37</v>
      </c>
      <c r="E10" s="5"/>
    </row>
    <row r="11" spans="3:21" ht="12.75" customHeight="1">
      <c r="C11" s="27"/>
      <c r="E11" s="5"/>
    </row>
    <row r="12" spans="3:21" ht="12.75" customHeight="1">
      <c r="C12" s="27"/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30"/>
    </row>
    <row r="26" spans="5:5" ht="12.75" customHeight="1">
      <c r="E26" s="30"/>
    </row>
    <row r="27" spans="5:5" ht="12.75" customHeight="1">
      <c r="E27" s="9"/>
    </row>
    <row r="28" spans="5:5" ht="12.75" customHeight="1">
      <c r="E28" s="9"/>
    </row>
  </sheetData>
  <mergeCells count="1">
    <mergeCell ref="C7:C9"/>
  </mergeCells>
  <hyperlinks>
    <hyperlink ref="C4" location="Indice!A1" display="Indice!A1" xr:uid="{00000000-0004-0000-08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13</vt:i4>
      </vt:variant>
    </vt:vector>
  </HeadingPairs>
  <TitlesOfParts>
    <vt:vector size="33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Data 1</vt:lpstr>
      <vt:lpstr>Data 2</vt:lpstr>
      <vt:lpstr>'C1'!Área_de_impresión</vt:lpstr>
      <vt:lpstr>'C10'!Área_de_impresión</vt:lpstr>
      <vt:lpstr>'C11'!Área_de_impresión</vt:lpstr>
      <vt:lpstr>'C13'!Área_de_impresión</vt:lpstr>
      <vt:lpstr>'C2'!Área_de_impresión</vt:lpstr>
      <vt:lpstr>'C3'!Área_de_impresión</vt:lpstr>
      <vt:lpstr>'C4'!Área_de_impresión</vt:lpstr>
      <vt:lpstr>'C5'!Área_de_impresión</vt:lpstr>
      <vt:lpstr>'C6'!Área_de_impresión</vt:lpstr>
      <vt:lpstr>'C7'!Área_de_impresión</vt:lpstr>
      <vt:lpstr>'C8'!Área_de_impresión</vt:lpstr>
      <vt:lpstr>'C9'!Área_de_impresión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Madejon Con., Sonsoles</cp:lastModifiedBy>
  <cp:lastPrinted>2015-10-05T11:26:50Z</cp:lastPrinted>
  <dcterms:created xsi:type="dcterms:W3CDTF">2015-03-08T18:18:51Z</dcterms:created>
  <dcterms:modified xsi:type="dcterms:W3CDTF">2021-05-25T17:28:18Z</dcterms:modified>
</cp:coreProperties>
</file>