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5\"/>
    </mc:Choice>
  </mc:AlternateContent>
  <bookViews>
    <workbookView xWindow="14400" yWindow="-12" windowWidth="14448" windowHeight="11892" tabRatio="909"/>
  </bookViews>
  <sheets>
    <sheet name="Indice" sheetId="1" r:id="rId1"/>
    <sheet name="C1" sheetId="81" r:id="rId2"/>
    <sheet name="C2" sheetId="82" r:id="rId3"/>
    <sheet name="C3" sheetId="85" r:id="rId4"/>
    <sheet name="C4" sheetId="86" r:id="rId5"/>
    <sheet name="C5" sheetId="87" r:id="rId6"/>
    <sheet name="C6" sheetId="88" r:id="rId7"/>
    <sheet name="C7" sheetId="89" r:id="rId8"/>
    <sheet name="C8" sheetId="90" r:id="rId9"/>
    <sheet name="C9" sheetId="91" r:id="rId10"/>
    <sheet name="C10" sheetId="76" r:id="rId11"/>
    <sheet name="C11" sheetId="100" r:id="rId12"/>
    <sheet name="C12" sheetId="101" r:id="rId13"/>
    <sheet name="C13" sheetId="96" r:id="rId14"/>
    <sheet name="C14" sheetId="39" r:id="rId15"/>
    <sheet name="C15" sheetId="97" r:id="rId16"/>
    <sheet name="C16" sheetId="77" r:id="rId17"/>
    <sheet name="C17" sheetId="98" r:id="rId18"/>
    <sheet name="C18" sheetId="78" r:id="rId19"/>
    <sheet name="C19" sheetId="99" r:id="rId20"/>
    <sheet name="C20" sheetId="92" r:id="rId21"/>
    <sheet name="C21" sheetId="93" r:id="rId22"/>
    <sheet name="C22" sheetId="94" r:id="rId23"/>
    <sheet name="C23" sheetId="95" r:id="rId24"/>
    <sheet name="Data 1" sheetId="17" r:id="rId25"/>
  </sheets>
  <definedNames>
    <definedName name="_xlnm._FilterDatabase" localSheetId="4" hidden="1">'C4'!$E$7:$J$34</definedName>
    <definedName name="_xlnm.Print_Area" localSheetId="1">'C1'!$A$1:$E$22</definedName>
    <definedName name="_xlnm.Print_Area" localSheetId="10">'C10'!$B$2:$L$19</definedName>
    <definedName name="_xlnm.Print_Area" localSheetId="11">'C11'!$A$1:$E$22</definedName>
    <definedName name="_xlnm.Print_Area" localSheetId="12">'C12'!$A$1:$E$25</definedName>
    <definedName name="_xlnm.Print_Area" localSheetId="13">'C13'!$B$2:$J$27</definedName>
    <definedName name="_xlnm.Print_Area" localSheetId="14">'C14'!$A$1:$E$25</definedName>
    <definedName name="_xlnm.Print_Area" localSheetId="15">'C15'!$A$1:$E$25</definedName>
    <definedName name="_xlnm.Print_Area" localSheetId="16">'C16'!$A$1:$E$25</definedName>
    <definedName name="_xlnm.Print_Area" localSheetId="17">'C17'!$A$1:$E$26</definedName>
    <definedName name="_xlnm.Print_Area" localSheetId="18">'C18'!$A$1:$E$25</definedName>
    <definedName name="_xlnm.Print_Area" localSheetId="19">'C19'!$A$1:$E$25</definedName>
    <definedName name="_xlnm.Print_Area" localSheetId="2">'C2'!$B$2:$M$16</definedName>
    <definedName name="_xlnm.Print_Area" localSheetId="20">'C20'!$A$1:$E$23</definedName>
    <definedName name="_xlnm.Print_Area" localSheetId="21">'C21'!$B$2:$J$29</definedName>
    <definedName name="_xlnm.Print_Area" localSheetId="22">'C22'!$B$2:$J$30</definedName>
    <definedName name="_xlnm.Print_Area" localSheetId="23">'C23'!$B$2:$J$30</definedName>
    <definedName name="_xlnm.Print_Area" localSheetId="3">'C3'!$B$2:$K$17</definedName>
    <definedName name="_xlnm.Print_Area" localSheetId="4">'C4'!$B$2:$K$35</definedName>
    <definedName name="_xlnm.Print_Area" localSheetId="5">'C5'!$B$2:$M$28</definedName>
    <definedName name="_xlnm.Print_Area" localSheetId="6">'C6'!$B$2:$H$19</definedName>
    <definedName name="_xlnm.Print_Area" localSheetId="7">'C7'!$A$2:$J$15</definedName>
    <definedName name="_xlnm.Print_Area" localSheetId="8">'C8'!$B$2:$N$27</definedName>
    <definedName name="_xlnm.Print_Area" localSheetId="9">'C9'!$A$1:$F$22</definedName>
    <definedName name="_xlnm.Print_Area" localSheetId="24">'Data 1'!$A$1:$K$229</definedName>
    <definedName name="_xlnm.Print_Area" localSheetId="0">Indice!$A$1:$F$38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2">'C2'!ccc</definedName>
    <definedName name="ccc">[0]!ccc</definedName>
    <definedName name="CUADRO_ANTERIOR" localSheetId="1">'C1'!CUADRO_ANTERIOR</definedName>
    <definedName name="CUADRO_ANTERIOR" localSheetId="10">'C10'!CUADRO_ANTERIOR</definedName>
    <definedName name="CUADRO_ANTERIOR" localSheetId="2">'C2'!CUADRO_ANTERIOR</definedName>
    <definedName name="CUADRO_ANTERIOR" localSheetId="20">'C20'!CUADRO_ANTERIOR</definedName>
    <definedName name="CUADRO_ANTERIOR" localSheetId="21">'C21'!CUADRO_ANTERIOR</definedName>
    <definedName name="CUADRO_ANTERIOR" localSheetId="22">'C22'!CUADRO_ANTERIOR</definedName>
    <definedName name="CUADRO_ANTERIOR" localSheetId="23">'C23'!CUADRO_ANTERIOR</definedName>
    <definedName name="CUADRO_ANTERIOR">[0]!CUADRO_ANTERIOR</definedName>
    <definedName name="CUADRO_PROXIMO" localSheetId="1">'C1'!CUADRO_PROXIMO</definedName>
    <definedName name="CUADRO_PROXIMO" localSheetId="10">'C10'!CUADRO_PROXIMO</definedName>
    <definedName name="CUADRO_PROXIMO" localSheetId="2">'C2'!CUADRO_PROXIMO</definedName>
    <definedName name="CUADRO_PROXIMO" localSheetId="20">'C20'!CUADRO_PROXIMO</definedName>
    <definedName name="CUADRO_PROXIMO" localSheetId="21">'C21'!CUADRO_PROXIMO</definedName>
    <definedName name="CUADRO_PROXIMO" localSheetId="22">'C22'!CUADRO_PROXIMO</definedName>
    <definedName name="CUADRO_PROXIMO" localSheetId="23">'C23'!CUADRO_PROXIMO</definedName>
    <definedName name="CUADRO_PROXIMO">[0]!CUADRO_PROXIMO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2">'C2'!FINALIZAR</definedName>
    <definedName name="FINALIZAR" localSheetId="20">'C20'!FINALIZAR</definedName>
    <definedName name="FINALIZAR" localSheetId="21">'C21'!FINALIZAR</definedName>
    <definedName name="FINALIZAR" localSheetId="22">'C22'!FINALIZAR</definedName>
    <definedName name="FINALIZAR" localSheetId="23">'C23'!FINALIZAR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2">'C2'!IMPRESION</definedName>
    <definedName name="IMPRESION" localSheetId="20">'C20'!IMPRESION</definedName>
    <definedName name="IMPRESION" localSheetId="21">'C21'!IMPRESION</definedName>
    <definedName name="IMPRESION" localSheetId="22">'C22'!IMPRESION</definedName>
    <definedName name="IMPRESION" localSheetId="23">'C23'!IMPRESION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2">'C2'!nnn</definedName>
    <definedName name="nnn">[0]!nnn</definedName>
    <definedName name="nnnn" localSheetId="1">'C1'!nnnn</definedName>
    <definedName name="nnnn" localSheetId="10">'C10'!nnnn</definedName>
    <definedName name="nnnn" localSheetId="2">'C2'!nnnn</definedName>
    <definedName name="nnnn">[0]!nnnn</definedName>
    <definedName name="nu">[0]!nu</definedName>
    <definedName name="PRINCIPAL" localSheetId="1">'C1'!PRINCIPAL</definedName>
    <definedName name="PRINCIPAL" localSheetId="10">'C10'!PRINCIPAL</definedName>
    <definedName name="PRINCIPAL" localSheetId="2">'C2'!PRINCIPAL</definedName>
    <definedName name="PRINCIPAL" localSheetId="20">'C20'!PRINCIPAL</definedName>
    <definedName name="PRINCIPAL" localSheetId="21">'C21'!PRINCIPAL</definedName>
    <definedName name="PRINCIPAL" localSheetId="22">'C22'!PRINCIPAL</definedName>
    <definedName name="PRINCIPAL" localSheetId="23">'C23'!PRINCIPAL</definedName>
    <definedName name="PRINCIPAL">[0]!PRINCIPAL</definedName>
    <definedName name="rosa">[0]!rosa</definedName>
    <definedName name="rosa2">[0]!rosa2</definedName>
    <definedName name="_xlnm.Print_Titles" localSheetId="24">'Data 1'!$1:$3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">'C1'!XX</definedName>
    <definedName name="XX" localSheetId="10">'C10'!XX</definedName>
    <definedName name="XX" localSheetId="2">'C2'!XX</definedName>
    <definedName name="XX">[0]!XX</definedName>
    <definedName name="xxx" localSheetId="1">'C1'!xxx</definedName>
    <definedName name="xxx" localSheetId="10">'C10'!xxx</definedName>
    <definedName name="xxx" localSheetId="2">'C2'!xxx</definedName>
    <definedName name="xxx">[0]!xxx</definedName>
    <definedName name="Z_22B26D9C_611A_11D3_B8AC_0008C7298EBA_.wvu.PrintArea" localSheetId="21" hidden="1">'C21'!$C$7:$E$37</definedName>
    <definedName name="Z_22B26D9C_611A_11D3_B8AC_0008C7298EBA_.wvu.PrintArea" localSheetId="22" hidden="1">'C22'!$C$7:$E$39</definedName>
    <definedName name="Z_22B26D9C_611A_11D3_B8AC_0008C7298EBA_.wvu.PrintArea" localSheetId="23" hidden="1">'C23'!$C$7:$E$39</definedName>
  </definedNames>
  <calcPr calcId="152511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</workbook>
</file>

<file path=xl/calcChain.xml><?xml version="1.0" encoding="utf-8"?>
<calcChain xmlns="http://schemas.openxmlformats.org/spreadsheetml/2006/main">
  <c r="C4" i="17" l="1"/>
  <c r="C4" i="85"/>
  <c r="C4" i="86"/>
  <c r="C4" i="87"/>
  <c r="C4" i="88"/>
  <c r="C4" i="89"/>
  <c r="C4" i="90"/>
  <c r="C4" i="91"/>
  <c r="C4" i="76"/>
  <c r="C4" i="100"/>
  <c r="C4" i="101"/>
  <c r="C4" i="96"/>
  <c r="C4" i="39"/>
  <c r="C4" i="97"/>
  <c r="C4" i="77"/>
  <c r="C4" i="98"/>
  <c r="C4" i="78"/>
  <c r="C4" i="99"/>
  <c r="C4" i="92"/>
  <c r="C4" i="93"/>
  <c r="C4" i="94"/>
  <c r="C4" i="95"/>
  <c r="C4" i="82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C4" i="81" l="1"/>
  <c r="K14" i="76" l="1"/>
  <c r="I16" i="89" l="1"/>
  <c r="G66" i="17" l="1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20" i="17"/>
  <c r="B150" i="17"/>
  <c r="B132" i="17"/>
  <c r="B114" i="17"/>
  <c r="E152" i="17"/>
  <c r="F152" i="17"/>
  <c r="G152" i="17"/>
  <c r="H152" i="17"/>
  <c r="I152" i="17"/>
  <c r="D152" i="17"/>
  <c r="E134" i="17"/>
  <c r="F134" i="17"/>
  <c r="G134" i="17"/>
  <c r="H134" i="17"/>
  <c r="I134" i="17"/>
  <c r="D134" i="17"/>
  <c r="E116" i="17"/>
  <c r="F116" i="17"/>
  <c r="G116" i="17"/>
  <c r="H116" i="17"/>
  <c r="I116" i="17"/>
  <c r="D116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02" i="17"/>
  <c r="G10" i="82" l="1"/>
  <c r="I10" i="82"/>
  <c r="J10" i="82"/>
  <c r="K10" i="82"/>
  <c r="G226" i="17"/>
  <c r="H226" i="17"/>
  <c r="F218" i="17"/>
  <c r="I213" i="17"/>
  <c r="G201" i="17"/>
  <c r="H201" i="17"/>
  <c r="I201" i="17"/>
  <c r="J201" i="17"/>
  <c r="G205" i="17"/>
  <c r="I205" i="17"/>
  <c r="J205" i="17"/>
  <c r="J215" i="17" l="1"/>
  <c r="H215" i="17"/>
  <c r="J226" i="17"/>
  <c r="I226" i="17"/>
  <c r="F226" i="17"/>
  <c r="I222" i="17"/>
  <c r="G222" i="17"/>
  <c r="H218" i="17"/>
  <c r="J222" i="17"/>
  <c r="H222" i="17"/>
  <c r="G218" i="17"/>
  <c r="G228" i="17" s="1"/>
  <c r="I218" i="17"/>
  <c r="J218" i="17"/>
  <c r="L10" i="82"/>
  <c r="F222" i="17"/>
  <c r="F228" i="17" s="1"/>
  <c r="J213" i="17"/>
  <c r="H205" i="17"/>
  <c r="G209" i="17"/>
  <c r="G215" i="17" s="1"/>
  <c r="F213" i="17"/>
  <c r="G213" i="17"/>
  <c r="H213" i="17"/>
  <c r="F205" i="17"/>
  <c r="F201" i="17"/>
  <c r="H209" i="17"/>
  <c r="I209" i="17"/>
  <c r="I215" i="17" s="1"/>
  <c r="J209" i="17"/>
  <c r="F209" i="17"/>
  <c r="F215" i="17" l="1"/>
  <c r="J228" i="17"/>
  <c r="I228" i="17"/>
  <c r="H228" i="17"/>
  <c r="K215" i="17"/>
  <c r="I31" i="86"/>
  <c r="I32" i="86"/>
  <c r="K228" i="17" l="1"/>
  <c r="K86" i="17"/>
  <c r="K76" i="17"/>
  <c r="F3" i="1" l="1"/>
  <c r="K72" i="17" l="1"/>
  <c r="L14" i="82" l="1"/>
  <c r="L13" i="82"/>
  <c r="L12" i="82"/>
  <c r="L11" i="82"/>
  <c r="I20" i="86" l="1"/>
  <c r="I18" i="85" l="1"/>
  <c r="K16" i="87" l="1"/>
  <c r="K15" i="87"/>
  <c r="K14" i="87"/>
  <c r="K13" i="87"/>
  <c r="K12" i="87"/>
  <c r="K10" i="87"/>
  <c r="K11" i="87"/>
  <c r="K8" i="87"/>
  <c r="H17" i="87"/>
  <c r="H20" i="87" s="1"/>
  <c r="I17" i="89" l="1"/>
  <c r="D232" i="17"/>
  <c r="E232" i="17"/>
  <c r="F232" i="17"/>
  <c r="D233" i="17"/>
  <c r="E233" i="17"/>
  <c r="F233" i="17"/>
  <c r="D234" i="17"/>
  <c r="E234" i="17"/>
  <c r="F234" i="17"/>
  <c r="D235" i="17"/>
  <c r="E235" i="17"/>
  <c r="F235" i="17"/>
  <c r="D236" i="17"/>
  <c r="E236" i="17"/>
  <c r="F236" i="17"/>
  <c r="D237" i="17"/>
  <c r="E237" i="17"/>
  <c r="F237" i="17"/>
  <c r="D238" i="17"/>
  <c r="E238" i="17"/>
  <c r="F238" i="17"/>
  <c r="D239" i="17"/>
  <c r="E239" i="17"/>
  <c r="F239" i="17"/>
  <c r="D240" i="17"/>
  <c r="E240" i="17"/>
  <c r="F240" i="17"/>
  <c r="D241" i="17"/>
  <c r="E241" i="17"/>
  <c r="F241" i="17"/>
  <c r="D242" i="17"/>
  <c r="E242" i="17"/>
  <c r="F242" i="17"/>
  <c r="D243" i="17"/>
  <c r="E243" i="17"/>
  <c r="F243" i="17"/>
  <c r="D244" i="17"/>
  <c r="E244" i="17"/>
  <c r="F244" i="17"/>
  <c r="D245" i="17"/>
  <c r="E245" i="17"/>
  <c r="F245" i="17"/>
  <c r="D246" i="17"/>
  <c r="E246" i="17"/>
  <c r="F246" i="17"/>
  <c r="D247" i="17"/>
  <c r="E247" i="17"/>
  <c r="F247" i="17"/>
  <c r="D248" i="17"/>
  <c r="E248" i="17"/>
  <c r="F248" i="17"/>
  <c r="F249" i="17" l="1"/>
  <c r="E249" i="17"/>
  <c r="D249" i="17"/>
  <c r="H19" i="87" l="1"/>
  <c r="J20" i="86"/>
  <c r="K24" i="90" l="1"/>
  <c r="M24" i="90"/>
  <c r="K25" i="90"/>
  <c r="M25" i="90"/>
  <c r="K26" i="90"/>
  <c r="M26" i="90"/>
  <c r="K27" i="90"/>
  <c r="M27" i="90"/>
  <c r="M23" i="90"/>
  <c r="K23" i="90"/>
  <c r="I16" i="85" l="1"/>
  <c r="H26" i="95" l="1"/>
  <c r="G26" i="95"/>
  <c r="F26" i="95"/>
  <c r="F27" i="95" s="1"/>
  <c r="H23" i="95"/>
  <c r="G23" i="95"/>
  <c r="F23" i="95"/>
  <c r="H26" i="94"/>
  <c r="G26" i="94"/>
  <c r="F26" i="94"/>
  <c r="H23" i="94"/>
  <c r="G23" i="94"/>
  <c r="F23" i="94"/>
  <c r="F27" i="94" s="1"/>
  <c r="H26" i="93"/>
  <c r="G26" i="93"/>
  <c r="F26" i="93"/>
  <c r="H23" i="93"/>
  <c r="G23" i="93"/>
  <c r="F23" i="93"/>
  <c r="G27" i="95" l="1"/>
  <c r="H27" i="95"/>
  <c r="G27" i="94"/>
  <c r="F27" i="93"/>
  <c r="G27" i="93"/>
  <c r="H27" i="93"/>
  <c r="H27" i="94"/>
  <c r="J11" i="76"/>
  <c r="K11" i="76"/>
  <c r="L11" i="76"/>
  <c r="J12" i="76"/>
  <c r="K12" i="76"/>
  <c r="L12" i="76"/>
  <c r="J13" i="76"/>
  <c r="K13" i="76"/>
  <c r="L13" i="76"/>
  <c r="J14" i="76"/>
  <c r="L14" i="76"/>
  <c r="K10" i="76"/>
  <c r="L10" i="76"/>
  <c r="J10" i="76"/>
  <c r="H14" i="76"/>
  <c r="F11" i="76"/>
  <c r="G11" i="76"/>
  <c r="H11" i="76"/>
  <c r="F12" i="76"/>
  <c r="G12" i="76"/>
  <c r="H12" i="76"/>
  <c r="F13" i="76"/>
  <c r="G13" i="76"/>
  <c r="H13" i="76"/>
  <c r="F14" i="76"/>
  <c r="G14" i="76"/>
  <c r="G10" i="76"/>
  <c r="H10" i="76"/>
  <c r="F10" i="76"/>
  <c r="L20" i="87"/>
  <c r="K18" i="87"/>
  <c r="K9" i="87"/>
  <c r="J19" i="86"/>
  <c r="J18" i="86"/>
  <c r="J17" i="86"/>
  <c r="J16" i="86"/>
  <c r="J10" i="86"/>
  <c r="J9" i="86"/>
  <c r="J8" i="86"/>
  <c r="J14" i="85"/>
  <c r="J13" i="85"/>
  <c r="J12" i="85"/>
  <c r="J11" i="85"/>
  <c r="J10" i="85"/>
  <c r="J9" i="85"/>
  <c r="J8" i="85"/>
  <c r="J16" i="85" s="1"/>
  <c r="I35" i="86" l="1"/>
  <c r="J32" i="86"/>
  <c r="K96" i="17"/>
  <c r="K95" i="17"/>
  <c r="K93" i="17"/>
  <c r="K92" i="17"/>
  <c r="K85" i="17"/>
  <c r="K84" i="17"/>
  <c r="K83" i="17"/>
  <c r="K82" i="17"/>
  <c r="K75" i="17"/>
  <c r="K74" i="17"/>
  <c r="K73" i="17"/>
  <c r="K94" i="17"/>
</calcChain>
</file>

<file path=xl/sharedStrings.xml><?xml version="1.0" encoding="utf-8"?>
<sst xmlns="http://schemas.openxmlformats.org/spreadsheetml/2006/main" count="715" uniqueCount="237">
  <si>
    <t>Murcia</t>
  </si>
  <si>
    <t>TOTAL</t>
  </si>
  <si>
    <t>Total</t>
  </si>
  <si>
    <t>Baleares</t>
  </si>
  <si>
    <t>Canarias</t>
  </si>
  <si>
    <t xml:space="preserve">• </t>
  </si>
  <si>
    <t>El Sistema Eléctrico Español</t>
  </si>
  <si>
    <t>ENS (MWh)</t>
  </si>
  <si>
    <t>TIM (minutos)</t>
  </si>
  <si>
    <t>Red Eléctrica</t>
  </si>
  <si>
    <t>E</t>
  </si>
  <si>
    <t>A</t>
  </si>
  <si>
    <t>D</t>
  </si>
  <si>
    <t xml:space="preserve">Evolución de la tasa de indisponibilidad </t>
  </si>
  <si>
    <t>Sin clasificar</t>
  </si>
  <si>
    <t>B</t>
  </si>
  <si>
    <t>C</t>
  </si>
  <si>
    <t>P.C.</t>
  </si>
  <si>
    <t>Programada por mantenimiento preventivo y predictivo</t>
  </si>
  <si>
    <t xml:space="preserve">Programada por causas ajenas al mantenimiento </t>
  </si>
  <si>
    <t xml:space="preserve">No programada debida a mantenimiento correctivo </t>
  </si>
  <si>
    <t xml:space="preserve">No programada debida a circunstancias fortuitas </t>
  </si>
  <si>
    <t xml:space="preserve">No programada por causa de fuerza mayor o acciones de terceros </t>
  </si>
  <si>
    <r>
      <rPr>
        <b/>
        <sz val="8"/>
        <color indexed="8"/>
        <rFont val="Arial"/>
        <family val="2"/>
      </rPr>
      <t>ENS:</t>
    </r>
    <r>
      <rPr>
        <sz val="8"/>
        <color indexed="8"/>
        <rFont val="Arial"/>
        <family val="2"/>
      </rPr>
      <t xml:space="preserve"> Energía no suministrada. </t>
    </r>
    <r>
      <rPr>
        <b/>
        <sz val="8"/>
        <color indexed="8"/>
        <rFont val="Arial"/>
        <family val="2"/>
      </rPr>
      <t>TIM:</t>
    </r>
    <r>
      <rPr>
        <sz val="8"/>
        <color indexed="8"/>
        <rFont val="Arial"/>
        <family val="2"/>
      </rPr>
      <t xml:space="preserve"> Tiempo de interrupción medio.</t>
    </r>
  </si>
  <si>
    <t>Nota: Clasificación según el RD 1955/2000.</t>
  </si>
  <si>
    <t>Islas</t>
  </si>
  <si>
    <t>de la red de transporte peninsular(%)</t>
  </si>
  <si>
    <t xml:space="preserve">Evolución de la red </t>
  </si>
  <si>
    <t>400 kV</t>
  </si>
  <si>
    <t>≤ 220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</si>
  <si>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</si>
  <si>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</si>
  <si>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</si>
  <si>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</si>
  <si>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</si>
  <si>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</si>
  <si>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</si>
  <si>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Evolución de la red de transporte en España</t>
  </si>
  <si>
    <t>Circuito 400 kV (km)</t>
  </si>
  <si>
    <t>Circuito ≤ 220 kV (km)</t>
  </si>
  <si>
    <t>Tiempo de interrupción medio (TIM) = Energía no suministrada (ENS) / Potencia media del sistema</t>
  </si>
  <si>
    <t>Los indicadores de continuidad de suministro presentados no incluyen la potencial influencia de incidentes que se encuentran pendientes de clasificación por estar sujetos a expediente administrativo en curso.</t>
  </si>
  <si>
    <t>(1) Datos provisionales pendientes de auditoría en curso.</t>
  </si>
  <si>
    <t>El total de la tasa de indisponibilidad de la red de transporte no incluye las indisponibilidades por causas de fuerza mayor o acciones a terceros.</t>
  </si>
  <si>
    <t>de 400 y ≤ 220 kV (km de circuito)</t>
  </si>
  <si>
    <t>Línea</t>
  </si>
  <si>
    <t>Nº circuitos</t>
  </si>
  <si>
    <t xml:space="preserve">     km de circuito</t>
  </si>
  <si>
    <t xml:space="preserve">     MVA*km  </t>
  </si>
  <si>
    <t>Tensión (kV)</t>
  </si>
  <si>
    <t>Capacidad (MVA)</t>
  </si>
  <si>
    <t>Capacidad antigua (MVA)</t>
  </si>
  <si>
    <t xml:space="preserve">     MWA*km  </t>
  </si>
  <si>
    <t>Capacidad actual</t>
  </si>
  <si>
    <t>Capacidad antigua</t>
  </si>
  <si>
    <t>Tensión</t>
  </si>
  <si>
    <t>Parque</t>
  </si>
  <si>
    <t>kV</t>
  </si>
  <si>
    <t xml:space="preserve">   Transformación</t>
  </si>
  <si>
    <t>Subestación</t>
  </si>
  <si>
    <t xml:space="preserve">MVA  </t>
  </si>
  <si>
    <t>(TR) Transformador.</t>
  </si>
  <si>
    <t xml:space="preserve"> Año</t>
  </si>
  <si>
    <t>Informe 2015</t>
  </si>
  <si>
    <t>Evolución de la ENS y TIM</t>
  </si>
  <si>
    <t>de la red de transporte (%)</t>
  </si>
  <si>
    <t>Comunidad Autónoma</t>
  </si>
  <si>
    <t>Generación convencional</t>
  </si>
  <si>
    <t>Generación RCR</t>
  </si>
  <si>
    <t>Demanda y distribución</t>
  </si>
  <si>
    <t>Andalucía</t>
  </si>
  <si>
    <t>Aragón</t>
  </si>
  <si>
    <t>Asturias</t>
  </si>
  <si>
    <t>C. Valenciana</t>
  </si>
  <si>
    <t>Cantabria</t>
  </si>
  <si>
    <t>Castilla-La Mancha</t>
  </si>
  <si>
    <t>Castilla y León</t>
  </si>
  <si>
    <t>Cataluña</t>
  </si>
  <si>
    <t>Extremadura</t>
  </si>
  <si>
    <t>Galicia</t>
  </si>
  <si>
    <t>La Rioja</t>
  </si>
  <si>
    <t>Madrid</t>
  </si>
  <si>
    <t>Navarra</t>
  </si>
  <si>
    <t>País Vasco</t>
  </si>
  <si>
    <t>Total general</t>
  </si>
  <si>
    <t>Número de 
solicitudes
recibidas</t>
  </si>
  <si>
    <t>Solicitudes 
recibidas
(MW)</t>
  </si>
  <si>
    <t>Solicitudes gestionadas
(MW)</t>
  </si>
  <si>
    <t>Total peninsular</t>
  </si>
  <si>
    <t>Total  no peninsular</t>
  </si>
  <si>
    <t>Total nacional</t>
  </si>
  <si>
    <t>Solicitudes 
recibidas
(MVA)</t>
  </si>
  <si>
    <t>Solicitudes gestionadas
(MVA)</t>
  </si>
  <si>
    <t>Total no peninsular</t>
  </si>
  <si>
    <t>Red de transporte</t>
  </si>
  <si>
    <t>Líneas de transporte a 400 kV puestas en servicio en el 2015</t>
  </si>
  <si>
    <t>Aumento de la capacidad de líneas en el 2015</t>
  </si>
  <si>
    <t>Parques puestos en servicio en el 2015</t>
  </si>
  <si>
    <t>Gráfico de la evolución de la longitud de la red de transporte</t>
  </si>
  <si>
    <t>E/S Morella (modificación de la línea aérea)</t>
  </si>
  <si>
    <t>L/ Morella-Mudéjar</t>
  </si>
  <si>
    <t>Valencia</t>
  </si>
  <si>
    <t>Valencia/Aragón</t>
  </si>
  <si>
    <t>Cantabria/País Vasco</t>
  </si>
  <si>
    <t>E/S Berja</t>
  </si>
  <si>
    <t>E/S Plasencia</t>
  </si>
  <si>
    <t xml:space="preserve">Mudéjar </t>
  </si>
  <si>
    <t>Pola de Gordón</t>
  </si>
  <si>
    <t xml:space="preserve">Solórzano </t>
  </si>
  <si>
    <t>Valdecarretas</t>
  </si>
  <si>
    <t xml:space="preserve">Viladecans </t>
  </si>
  <si>
    <t xml:space="preserve">Berja </t>
  </si>
  <si>
    <t>Cañuelo</t>
  </si>
  <si>
    <t xml:space="preserve">Cristobal Colón </t>
  </si>
  <si>
    <t xml:space="preserve">Facultats </t>
  </si>
  <si>
    <t>Luengos</t>
  </si>
  <si>
    <t>Santa Ponsa</t>
  </si>
  <si>
    <t>Torrent</t>
  </si>
  <si>
    <t>132/66</t>
  </si>
  <si>
    <t>220/132</t>
  </si>
  <si>
    <t>220/66</t>
  </si>
  <si>
    <t>Buenos Aires</t>
  </si>
  <si>
    <t>Solicitudes de acceso de nueva generación a la red de transporte 2001-2016 (MW)</t>
  </si>
  <si>
    <r>
      <t xml:space="preserve">2015 </t>
    </r>
    <r>
      <rPr>
        <vertAlign val="superscript"/>
        <sz val="8"/>
        <color indexed="8"/>
        <rFont val="Arial"/>
        <family val="2"/>
      </rPr>
      <t>(1)</t>
    </r>
  </si>
  <si>
    <r>
      <t xml:space="preserve">2015 </t>
    </r>
    <r>
      <rPr>
        <vertAlign val="superscript"/>
        <sz val="8"/>
        <color rgb="FF004563"/>
        <rFont val="Arial"/>
        <family val="2"/>
      </rPr>
      <t>(1)</t>
    </r>
  </si>
  <si>
    <t>E/S Pola de Gordón L/ Lada-Robla</t>
  </si>
  <si>
    <t>E/S Valdecarretas L/ Villarino-Tordesillas</t>
  </si>
  <si>
    <t>E/S Solórzano L/ Abanto-Aguayo</t>
  </si>
  <si>
    <t>L/ Abanto-Gueñes</t>
  </si>
  <si>
    <t>L/ Penagos-Güeñes</t>
  </si>
  <si>
    <t>L/ Cicero-Solórzano</t>
  </si>
  <si>
    <t>L/ Plasencia-Almaraz</t>
  </si>
  <si>
    <t>L/ Falca-Catalina (S)</t>
  </si>
  <si>
    <t>E/S Los Realejos (S)</t>
  </si>
  <si>
    <t>Torrent: conexión a transformadores (S)</t>
  </si>
  <si>
    <t>L/ Mallorca-Ibiza (S)</t>
  </si>
  <si>
    <t>Santa Ponsa: conexión a transformadores (S)</t>
  </si>
  <si>
    <t>L/ Valle del Cárcer (antes Vilanova)-Catadau (S)</t>
  </si>
  <si>
    <t>L/ Plasencia-Almaraz (S)</t>
  </si>
  <si>
    <t>L/ Nudo Viario-Zal (S)</t>
  </si>
  <si>
    <t>L/ Maragall-Trinitat (S)</t>
  </si>
  <si>
    <t>E/S Plasencia (S)</t>
  </si>
  <si>
    <t>Cristóbal Colón: conexión a transformadores (S)</t>
  </si>
  <si>
    <t>L/ San Esteban-Trives</t>
  </si>
  <si>
    <t>L/ Santa Eulalia-Torrent</t>
  </si>
  <si>
    <t>L/ Tajo de la Encantada-Ramos</t>
  </si>
  <si>
    <t>E/S Luengos L/ La Robla-Mudarra</t>
  </si>
  <si>
    <t>Santa Águeda</t>
  </si>
  <si>
    <t>(ATR) Autotransformador.</t>
  </si>
  <si>
    <t>Santa Ponsa - ATR 4</t>
  </si>
  <si>
    <t>Santa Ponsa - ATR 5</t>
  </si>
  <si>
    <t>Torrent - TR 3</t>
  </si>
  <si>
    <t>Torrent - TR 4</t>
  </si>
  <si>
    <t>Santa Águeda - TR 1</t>
  </si>
  <si>
    <t>Santa Águeda - TR 2</t>
  </si>
  <si>
    <t>RCR: Renovable, cogeneración y residuos</t>
  </si>
  <si>
    <t>Instalaciones de la red de transporte en España</t>
  </si>
  <si>
    <t>L/ Mallorca-Ibiza (tramo submarino)</t>
  </si>
  <si>
    <t>(S) Tramo subterráneo.</t>
  </si>
  <si>
    <t>E/S Cristobal Colón L/ Santiponce-Torrearenillas</t>
  </si>
  <si>
    <t>E/S Cristobal Colón L/ Santiponce-Torrearenillas (S)</t>
  </si>
  <si>
    <t>E/S Santa Águeda L/ Barranco-Jinamar 2</t>
  </si>
  <si>
    <t>E/S Santa Águeda L/ Barranco-Jinamar 2 (S)</t>
  </si>
  <si>
    <t>E/S Arico 2 L/ Candelaria-Tagoro (S)</t>
  </si>
  <si>
    <t>E/S Falca L/ Rafal-Coliseo (S)</t>
  </si>
  <si>
    <t>L/ Alhaurín-Cartama 1</t>
  </si>
  <si>
    <t>L/ Alhaurín-Cartama 2</t>
  </si>
  <si>
    <t>L/ Belesar-Chantada</t>
  </si>
  <si>
    <t>L/ Cartama-Tajo de la Encantada</t>
  </si>
  <si>
    <t>L/ Castrelo-Pazos de Borbén</t>
  </si>
  <si>
    <t>L/ Portodemouros-Tibo</t>
  </si>
  <si>
    <t>L/ Santiponce-Carmona</t>
  </si>
  <si>
    <t>Red Elétrica</t>
  </si>
  <si>
    <t>Otras empresas</t>
  </si>
  <si>
    <t>Total Kilómetros de circuito</t>
  </si>
  <si>
    <t>Total capacidad de transformación (MVA)</t>
  </si>
  <si>
    <t>de la red de transporte peninsular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</si>
  <si>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</si>
  <si>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</si>
  <si>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</si>
  <si>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</si>
  <si>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</si>
  <si>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</si>
  <si>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</si>
  <si>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</si>
  <si>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</si>
  <si>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</si>
  <si>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</si>
  <si>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</si>
  <si>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Evolución mensual en 2015 de la tasa de indisponibilidad</t>
    </r>
    <r>
      <rPr>
        <b/>
        <vertAlign val="superscript"/>
        <sz val="8"/>
        <color indexed="8"/>
        <rFont val="Arial"/>
        <family val="2"/>
      </rPr>
      <t>(1)</t>
    </r>
  </si>
  <si>
    <t>de la red de transporte de Canarias (%)</t>
  </si>
  <si>
    <t>de la red de transporte de Baleares (%)</t>
  </si>
  <si>
    <t>F</t>
  </si>
  <si>
    <t>M</t>
  </si>
  <si>
    <t>J</t>
  </si>
  <si>
    <t>S</t>
  </si>
  <si>
    <t>O</t>
  </si>
  <si>
    <t>N</t>
  </si>
  <si>
    <t xml:space="preserve">                 </t>
  </si>
  <si>
    <t xml:space="preserve">(1) Datos provisionales pendientes de auditoría en curso. </t>
  </si>
  <si>
    <t>Energía no suministrada (ENS) por incidencias</t>
  </si>
  <si>
    <t>en la red de transporte peninsular</t>
  </si>
  <si>
    <t>Tiempo de interrupción medio (TIM) por incidencias</t>
  </si>
  <si>
    <t>Resto empresas</t>
  </si>
  <si>
    <t>(2) A partir del año 2003 los datos de Red Eléctrica incluyen los activos adquiridos a otras empresas.</t>
  </si>
  <si>
    <t>Evolución anual de la tasa de indisponibilidad de la red de transporte peninsular</t>
  </si>
  <si>
    <t>Evolución anual de la tasa de indisponibilidad de la red de transporte de Baleares</t>
  </si>
  <si>
    <t>Evolución anual de la tasa de indisponibilidad de la red de transporte de Canarias</t>
  </si>
  <si>
    <t>Solicitudes de acceso de nueva generación a la red de transporte en el período 2001-2016</t>
  </si>
  <si>
    <t>Energía no suministrada (ENS) y tiempo de interrupción medio (TIM) de la red de transporte</t>
  </si>
  <si>
    <t>Evolución anual de la energía no suministrada (ENS) por incidencias en la red de transporte peninsular</t>
  </si>
  <si>
    <t>Evolución anual del tiempo de interrupción medio (TIM) por incidencias en la red de transporte peninsular</t>
  </si>
  <si>
    <t>Energía no suministrada (ENS) y tiempo de interrupción medio (TIM) por Comunidades Autónomas</t>
  </si>
  <si>
    <t>Evolución mensual en 2015 de la tasa de indisponibilidad de la red de transporte peninsular</t>
  </si>
  <si>
    <t>Evolución mensual en 2015 de la tasa de indisponibilidad de la red de transporte de Canarias</t>
  </si>
  <si>
    <t>Evolución mensual en 2015 de la tasa de indisponibilidad de la red de transporte de Baleares</t>
  </si>
  <si>
    <t>Datos provisionales pendientes de auditoría en curso.</t>
  </si>
  <si>
    <t>Datos de kilómetros de circuito y de capacidad de transformación acumulados a 31 de diciembre de 2015.</t>
  </si>
  <si>
    <t>Líneas de transporte a 220 kV o tensiones inferiores puestas en servicio en el 2015</t>
  </si>
  <si>
    <t>(1) Capacidad térmica de transporte según el acta de puesta en servicio o el proyecto de ejecución. Esta capacidad puede variar en función de las condiciones de operación y de la estacionalidad (MVA por circuito).</t>
  </si>
  <si>
    <r>
      <t>Aumento de capacidad (MVA)</t>
    </r>
    <r>
      <rPr>
        <b/>
        <vertAlign val="superscript"/>
        <sz val="8"/>
        <color indexed="9"/>
        <rFont val="Arial"/>
        <family val="2"/>
      </rPr>
      <t xml:space="preserve"> (1)</t>
    </r>
  </si>
  <si>
    <t>Transformadores inventariados en 2015</t>
  </si>
  <si>
    <r>
      <t xml:space="preserve">   2015</t>
    </r>
    <r>
      <rPr>
        <vertAlign val="superscript"/>
        <sz val="8"/>
        <color indexed="8"/>
        <rFont val="Arial"/>
        <family val="2"/>
      </rPr>
      <t>(1)</t>
    </r>
  </si>
  <si>
    <t>Datos a 20 de abril del 2016. Magnitudes vigentes que reflejan para cada uno de los apartados los valores actualizados disponibles que tienen en cuenta nuevas solicitudes y actualizaciones.</t>
  </si>
  <si>
    <t>De acuerdo a la nueva legislación vigente (Ley 24/2013 de 26 de diciembre), se modifica la clasificación de la generación contemplada en la Ley 54/1997  (generación de régimen ordinario y régimen especial) pasando a considerar como tipos de generación: generación convencional, generación renovable, cogeneración y residuos. A efectos de comparación histórica, en las tablas se muestran los datos correspondientes a ambas reglamentaciones.</t>
  </si>
  <si>
    <t>Acceso a la red de transporte de nueva generación convencional  en el período 2001-2016</t>
  </si>
  <si>
    <t>Acceso a la red de transporte de nueva generación renovable, coge-neración y resi-duos (RCR) en el período 2001-2016</t>
  </si>
  <si>
    <t>Datos a 20 de abril de 2016. Magnitudes vigentes que reflejan para cada una de las instalaciones indicadas los valores actualizados disponibles que tienen en cuenta anulaciones y variaciones de potencia.</t>
  </si>
  <si>
    <t>(km de circuito)</t>
  </si>
  <si>
    <t>(MWh)</t>
  </si>
  <si>
    <t>(minutos)</t>
  </si>
  <si>
    <t>(%)</t>
  </si>
  <si>
    <t>(MW)</t>
  </si>
  <si>
    <t xml:space="preserve">Evolución de la red de transporte peninsular de 400 y ≤220 kV 
</t>
  </si>
  <si>
    <t xml:space="preserve">Gráfico de evolución de la red de transporte peninsular de 400 y ≤220 kV </t>
  </si>
  <si>
    <t>Transporte de energía eléctrica</t>
  </si>
  <si>
    <t>Acceso a la red de transporte de demanda y distribución en el período 2001-2016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</si>
</sst>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#,##0.0"/>
    <numFmt numFmtId="165" formatCode="0.0"/>
    <numFmt numFmtId="166" formatCode="0_)"/>
    <numFmt numFmtId="167" formatCode="#,##0\ \ \ \ \ _)"/>
    <numFmt numFmtId="168" formatCode="#,##0_)"/>
    <numFmt numFmtId="169" formatCode="0.00\ \ \ \ _)"/>
    <numFmt numFmtId="170" formatCode="0.00_)"/>
    <numFmt numFmtId="171" formatCode="_-* #,##0.00[$€]_-;\-* #,##0.00[$€]_-;_-* &quot;-&quot;??[$€]_-;_-@_-"/>
    <numFmt numFmtId="172" formatCode="#,##0\ _)"/>
    <numFmt numFmtId="173" formatCode="0.000"/>
    <numFmt numFmtId="174" formatCode="0.0\ _)"/>
    <numFmt numFmtId="175" formatCode="0.000\ _)"/>
    <numFmt numFmtId="176" formatCode="0.000000"/>
    <numFmt numFmtId="177" formatCode="0.00\ _)"/>
    <numFmt numFmtId="178" formatCode="0\ _)"/>
    <numFmt numFmtId="179" formatCode="#,##0\ \ \ _)"/>
    <numFmt numFmtId="180" formatCode="#,##0\ \ \ \ \ \ \ \ \ \ \ \ \ \ \ \ \ \ _)"/>
    <numFmt numFmtId="181" formatCode="#,##0\ \ \ \ \ \ \ \ \ \ \ \ \ \ \ _)"/>
    <numFmt numFmtId="182" formatCode="#,##0.0_)"/>
    <numFmt numFmtId="183" formatCode="#,##0.00_)"/>
    <numFmt numFmtId="184" formatCode="#,##0.000_)"/>
  </numFmts>
  <fonts count="46">
    <font>
      <sz val="10"/>
      <name val="Geneva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u/>
      <sz val="10"/>
      <color indexed="12"/>
      <name val="Geneva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8"/>
      <color indexed="56"/>
      <name val="Arial"/>
      <family val="2"/>
    </font>
    <font>
      <sz val="10"/>
      <color indexed="56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10"/>
      <color indexed="32"/>
      <name val="Arial"/>
      <family val="2"/>
    </font>
    <font>
      <sz val="10"/>
      <color indexed="32"/>
      <name val="Avant Garde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rgb="FFFF0000"/>
      <name val="Arial"/>
      <family val="2"/>
    </font>
    <font>
      <b/>
      <sz val="10"/>
      <color indexed="8"/>
      <name val="Geneva"/>
      <family val="2"/>
    </font>
    <font>
      <sz val="10"/>
      <name val="Geneva"/>
      <family val="2"/>
    </font>
    <font>
      <sz val="10"/>
      <color rgb="FFFF0000"/>
      <name val="Geneva"/>
      <family val="2"/>
    </font>
    <font>
      <b/>
      <sz val="8"/>
      <name val="Arial"/>
      <family val="2"/>
    </font>
    <font>
      <u/>
      <sz val="10"/>
      <color indexed="12"/>
      <name val="Geneva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color rgb="FF004563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10"/>
      <color rgb="FFFF0000"/>
      <name val="Geneva"/>
    </font>
    <font>
      <b/>
      <sz val="8"/>
      <color rgb="FFFF0000"/>
      <name val="Arial"/>
      <family val="2"/>
    </font>
    <font>
      <b/>
      <vertAlign val="superscript"/>
      <sz val="8"/>
      <color indexed="8"/>
      <name val="Arial"/>
      <family val="2"/>
    </font>
    <font>
      <sz val="10"/>
      <color rgb="FF004563"/>
      <name val="Geneva"/>
    </font>
    <font>
      <b/>
      <vertAlign val="superscript"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indexed="23"/>
      </top>
      <bottom/>
      <diagonal/>
    </border>
  </borders>
  <cellStyleXfs count="22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166" fontId="1" fillId="0" borderId="0"/>
    <xf numFmtId="0" fontId="2" fillId="0" borderId="0"/>
    <xf numFmtId="0" fontId="21" fillId="0" borderId="0"/>
    <xf numFmtId="166" fontId="1" fillId="0" borderId="0"/>
    <xf numFmtId="166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6" fontId="1" fillId="0" borderId="0"/>
    <xf numFmtId="0" fontId="2" fillId="0" borderId="1" applyNumberFormat="0" applyFill="0" applyProtection="0">
      <alignment horizontal="right"/>
    </xf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440">
    <xf numFmtId="0" fontId="0" fillId="0" borderId="0" xfId="0"/>
    <xf numFmtId="0" fontId="12" fillId="0" borderId="0" xfId="0" applyFont="1"/>
    <xf numFmtId="0" fontId="16" fillId="2" borderId="0" xfId="12" applyFont="1" applyFill="1" applyBorder="1" applyAlignment="1" applyProtection="1">
      <alignment horizontal="right" vertical="center"/>
    </xf>
    <xf numFmtId="0" fontId="2" fillId="0" borderId="0" xfId="12" applyFill="1" applyProtection="1"/>
    <xf numFmtId="0" fontId="1" fillId="0" borderId="0" xfId="12" applyFont="1" applyFill="1" applyProtection="1"/>
    <xf numFmtId="0" fontId="5" fillId="0" borderId="0" xfId="12" applyFont="1" applyFill="1" applyAlignment="1" applyProtection="1">
      <alignment horizontal="right"/>
    </xf>
    <xf numFmtId="0" fontId="14" fillId="0" borderId="0" xfId="12" applyFont="1" applyFill="1" applyBorder="1" applyProtection="1"/>
    <xf numFmtId="0" fontId="12" fillId="0" borderId="0" xfId="12" applyFont="1" applyFill="1" applyBorder="1" applyProtection="1"/>
    <xf numFmtId="0" fontId="6" fillId="0" borderId="0" xfId="12" applyFont="1" applyFill="1" applyBorder="1" applyAlignment="1" applyProtection="1"/>
    <xf numFmtId="0" fontId="6" fillId="0" borderId="0" xfId="12" applyFont="1" applyFill="1" applyBorder="1" applyAlignment="1" applyProtection="1">
      <alignment horizontal="right" vertical="center"/>
    </xf>
    <xf numFmtId="0" fontId="15" fillId="0" borderId="0" xfId="12" applyFont="1" applyFill="1" applyBorder="1" applyAlignment="1" applyProtection="1">
      <alignment horizontal="right"/>
    </xf>
    <xf numFmtId="0" fontId="11" fillId="0" borderId="0" xfId="0" applyFont="1" applyFill="1" applyProtection="1"/>
    <xf numFmtId="0" fontId="2" fillId="0" borderId="0" xfId="11" applyFill="1" applyProtection="1"/>
    <xf numFmtId="0" fontId="5" fillId="0" borderId="0" xfId="11" applyFont="1" applyFill="1" applyAlignment="1" applyProtection="1">
      <alignment horizontal="right"/>
    </xf>
    <xf numFmtId="0" fontId="14" fillId="0" borderId="0" xfId="11" applyFont="1" applyFill="1" applyBorder="1" applyProtection="1"/>
    <xf numFmtId="0" fontId="12" fillId="0" borderId="0" xfId="11" applyFont="1" applyFill="1" applyBorder="1" applyProtection="1"/>
    <xf numFmtId="0" fontId="6" fillId="0" borderId="0" xfId="11" applyFont="1" applyFill="1" applyBorder="1" applyAlignment="1" applyProtection="1"/>
    <xf numFmtId="0" fontId="13" fillId="0" borderId="0" xfId="11" applyFont="1" applyFill="1" applyBorder="1" applyProtection="1"/>
    <xf numFmtId="0" fontId="8" fillId="0" borderId="0" xfId="11" applyFont="1" applyFill="1" applyBorder="1" applyProtection="1"/>
    <xf numFmtId="0" fontId="6" fillId="0" borderId="0" xfId="11" applyFont="1" applyFill="1" applyBorder="1" applyAlignment="1" applyProtection="1">
      <alignment horizontal="left" vertical="center" indent="1"/>
    </xf>
    <xf numFmtId="0" fontId="13" fillId="0" borderId="0" xfId="11" applyFont="1" applyFill="1" applyBorder="1" applyAlignment="1" applyProtection="1">
      <alignment horizontal="left" indent="1"/>
    </xf>
    <xf numFmtId="0" fontId="6" fillId="0" borderId="0" xfId="11" applyFont="1" applyFill="1" applyBorder="1" applyAlignment="1" applyProtection="1">
      <alignment horizontal="left"/>
    </xf>
    <xf numFmtId="0" fontId="10" fillId="3" borderId="0" xfId="11" applyFont="1" applyFill="1" applyBorder="1" applyProtection="1"/>
    <xf numFmtId="0" fontId="11" fillId="3" borderId="0" xfId="11" applyFont="1" applyFill="1" applyProtection="1"/>
    <xf numFmtId="0" fontId="11" fillId="0" borderId="0" xfId="11" applyFont="1" applyFill="1" applyProtection="1"/>
    <xf numFmtId="49" fontId="10" fillId="3" borderId="0" xfId="11" applyNumberFormat="1" applyFont="1" applyFill="1" applyBorder="1" applyAlignment="1" applyProtection="1">
      <alignment horizontal="center"/>
    </xf>
    <xf numFmtId="0" fontId="11" fillId="3" borderId="0" xfId="11" applyFont="1" applyFill="1" applyBorder="1" applyProtection="1"/>
    <xf numFmtId="0" fontId="10" fillId="3" borderId="3" xfId="11" applyFont="1" applyFill="1" applyBorder="1" applyProtection="1"/>
    <xf numFmtId="49" fontId="10" fillId="3" borderId="3" xfId="11" applyNumberFormat="1" applyFont="1" applyFill="1" applyBorder="1" applyAlignment="1" applyProtection="1">
      <alignment horizontal="center" vertical="top"/>
    </xf>
    <xf numFmtId="0" fontId="11" fillId="0" borderId="0" xfId="11" applyFont="1" applyFill="1" applyBorder="1" applyProtection="1"/>
    <xf numFmtId="0" fontId="4" fillId="0" borderId="0" xfId="11" applyFont="1" applyFill="1" applyProtection="1"/>
    <xf numFmtId="1" fontId="17" fillId="0" borderId="0" xfId="11" applyNumberFormat="1" applyFont="1" applyFill="1" applyProtection="1"/>
    <xf numFmtId="0" fontId="17" fillId="0" borderId="0" xfId="11" applyFont="1" applyFill="1" applyBorder="1" applyProtection="1"/>
    <xf numFmtId="0" fontId="17" fillId="0" borderId="0" xfId="11" applyFont="1" applyFill="1" applyProtection="1"/>
    <xf numFmtId="166" fontId="17" fillId="0" borderId="0" xfId="11" applyNumberFormat="1" applyFont="1" applyFill="1" applyBorder="1" applyAlignment="1" applyProtection="1">
      <alignment horizontal="center"/>
    </xf>
    <xf numFmtId="166" fontId="17" fillId="0" borderId="0" xfId="11" applyNumberFormat="1" applyFont="1" applyFill="1" applyAlignment="1" applyProtection="1">
      <alignment horizontal="center"/>
    </xf>
    <xf numFmtId="166" fontId="5" fillId="0" borderId="0" xfId="13" applyFont="1" applyFill="1" applyBorder="1" applyAlignment="1" applyProtection="1"/>
    <xf numFmtId="166" fontId="1" fillId="0" borderId="0" xfId="13"/>
    <xf numFmtId="166" fontId="8" fillId="0" borderId="0" xfId="13" applyFont="1" applyFill="1" applyBorder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/>
    </xf>
    <xf numFmtId="0" fontId="14" fillId="0" borderId="0" xfId="11" applyFont="1" applyFill="1" applyBorder="1" applyAlignment="1" applyProtection="1">
      <alignment horizontal="left" indent="1"/>
    </xf>
    <xf numFmtId="0" fontId="7" fillId="3" borderId="3" xfId="11" applyFont="1" applyFill="1" applyBorder="1" applyProtection="1"/>
    <xf numFmtId="3" fontId="17" fillId="0" borderId="0" xfId="11" applyNumberFormat="1" applyFont="1" applyFill="1" applyProtection="1"/>
    <xf numFmtId="0" fontId="8" fillId="0" borderId="0" xfId="11" applyFont="1" applyFill="1" applyBorder="1" applyAlignment="1" applyProtection="1">
      <alignment horizontal="left"/>
    </xf>
    <xf numFmtId="0" fontId="2" fillId="0" borderId="0" xfId="10" applyFill="1" applyProtection="1"/>
    <xf numFmtId="0" fontId="12" fillId="0" borderId="0" xfId="10" applyFont="1" applyFill="1" applyBorder="1" applyProtection="1"/>
    <xf numFmtId="0" fontId="14" fillId="0" borderId="0" xfId="10" applyFont="1" applyFill="1" applyBorder="1" applyProtection="1"/>
    <xf numFmtId="0" fontId="6" fillId="0" borderId="0" xfId="10" applyFont="1" applyFill="1" applyBorder="1" applyAlignment="1" applyProtection="1"/>
    <xf numFmtId="0" fontId="6" fillId="0" borderId="0" xfId="10" applyFont="1" applyFill="1" applyBorder="1" applyAlignment="1" applyProtection="1">
      <alignment horizontal="left" vertical="center" indent="1"/>
    </xf>
    <xf numFmtId="0" fontId="14" fillId="0" borderId="0" xfId="10" applyFont="1" applyFill="1" applyBorder="1" applyAlignment="1" applyProtection="1">
      <alignment horizontal="left" indent="1"/>
    </xf>
    <xf numFmtId="0" fontId="8" fillId="0" borderId="0" xfId="10" applyFont="1" applyFill="1" applyBorder="1" applyAlignment="1" applyProtection="1">
      <alignment horizontal="left"/>
    </xf>
    <xf numFmtId="0" fontId="8" fillId="0" borderId="0" xfId="10" applyFont="1" applyFill="1" applyBorder="1" applyAlignment="1" applyProtection="1">
      <alignment horizontal="left" vertical="center"/>
    </xf>
    <xf numFmtId="0" fontId="18" fillId="0" borderId="0" xfId="10" applyFont="1" applyFill="1" applyProtection="1"/>
    <xf numFmtId="0" fontId="17" fillId="0" borderId="0" xfId="10" applyFont="1" applyFill="1" applyProtection="1"/>
    <xf numFmtId="0" fontId="8" fillId="0" borderId="0" xfId="0" applyFont="1" applyFill="1" applyBorder="1" applyAlignment="1" applyProtection="1">
      <alignment horizontal="left"/>
    </xf>
    <xf numFmtId="166" fontId="0" fillId="0" borderId="0" xfId="8" applyFont="1" applyFill="1" applyProtection="1"/>
    <xf numFmtId="166" fontId="12" fillId="0" borderId="0" xfId="8" applyFont="1" applyFill="1" applyBorder="1" applyProtection="1"/>
    <xf numFmtId="166" fontId="14" fillId="0" borderId="0" xfId="8" applyFont="1" applyFill="1" applyBorder="1" applyProtection="1"/>
    <xf numFmtId="166" fontId="6" fillId="0" borderId="0" xfId="8" applyFont="1" applyFill="1" applyBorder="1" applyAlignment="1" applyProtection="1"/>
    <xf numFmtId="166" fontId="6" fillId="0" borderId="0" xfId="8" applyFont="1" applyFill="1" applyBorder="1" applyAlignment="1" applyProtection="1">
      <alignment horizontal="left" vertical="center" indent="1"/>
    </xf>
    <xf numFmtId="166" fontId="14" fillId="0" borderId="0" xfId="8" applyFont="1" applyFill="1" applyBorder="1" applyAlignment="1" applyProtection="1">
      <alignment horizontal="left" indent="1"/>
    </xf>
    <xf numFmtId="166" fontId="0" fillId="0" borderId="0" xfId="8" applyFont="1" applyFill="1" applyBorder="1" applyProtection="1"/>
    <xf numFmtId="166" fontId="0" fillId="0" borderId="0" xfId="8" applyNumberFormat="1" applyFont="1" applyFill="1" applyBorder="1" applyProtection="1"/>
    <xf numFmtId="166" fontId="5" fillId="0" borderId="0" xfId="4" applyFont="1" applyFill="1" applyAlignment="1" applyProtection="1"/>
    <xf numFmtId="166" fontId="0" fillId="0" borderId="0" xfId="4" applyFont="1"/>
    <xf numFmtId="0" fontId="7" fillId="3" borderId="0" xfId="11" applyFont="1" applyFill="1" applyBorder="1" applyProtection="1"/>
    <xf numFmtId="0" fontId="10" fillId="3" borderId="3" xfId="11" applyFont="1" applyFill="1" applyBorder="1" applyAlignment="1" applyProtection="1">
      <alignment horizontal="right"/>
    </xf>
    <xf numFmtId="0" fontId="10" fillId="3" borderId="0" xfId="11" applyFont="1" applyFill="1" applyBorder="1" applyAlignment="1" applyProtection="1">
      <alignment horizontal="right"/>
    </xf>
    <xf numFmtId="3" fontId="8" fillId="0" borderId="0" xfId="11" applyNumberFormat="1" applyFont="1" applyFill="1" applyProtection="1"/>
    <xf numFmtId="164" fontId="8" fillId="0" borderId="0" xfId="11" applyNumberFormat="1" applyFont="1" applyFill="1" applyProtection="1"/>
    <xf numFmtId="165" fontId="17" fillId="0" borderId="0" xfId="11" applyNumberFormat="1" applyFont="1" applyFill="1" applyProtection="1"/>
    <xf numFmtId="3" fontId="11" fillId="0" borderId="0" xfId="11" applyNumberFormat="1" applyFont="1" applyFill="1" applyProtection="1"/>
    <xf numFmtId="0" fontId="6" fillId="0" borderId="0" xfId="11" applyFont="1" applyFill="1" applyBorder="1" applyProtection="1"/>
    <xf numFmtId="3" fontId="20" fillId="0" borderId="0" xfId="11" applyNumberFormat="1" applyFont="1" applyFill="1" applyProtection="1"/>
    <xf numFmtId="0" fontId="0" fillId="0" borderId="0" xfId="0" applyFill="1"/>
    <xf numFmtId="0" fontId="0" fillId="4" borderId="0" xfId="0" applyFill="1"/>
    <xf numFmtId="0" fontId="24" fillId="0" borderId="0" xfId="15" applyFill="1" applyProtection="1"/>
    <xf numFmtId="0" fontId="5" fillId="0" borderId="0" xfId="15" applyFont="1" applyFill="1" applyAlignment="1" applyProtection="1">
      <alignment horizontal="right"/>
    </xf>
    <xf numFmtId="0" fontId="5" fillId="0" borderId="0" xfId="16" applyFont="1" applyFill="1" applyAlignment="1" applyProtection="1">
      <alignment horizontal="right"/>
    </xf>
    <xf numFmtId="0" fontId="5" fillId="0" borderId="0" xfId="15" applyFont="1" applyFill="1" applyAlignment="1" applyProtection="1"/>
    <xf numFmtId="0" fontId="25" fillId="0" borderId="0" xfId="15" applyFont="1" applyFill="1" applyBorder="1" applyProtection="1"/>
    <xf numFmtId="0" fontId="26" fillId="0" borderId="0" xfId="15" applyFont="1" applyFill="1" applyBorder="1" applyProtection="1"/>
    <xf numFmtId="0" fontId="6" fillId="0" borderId="0" xfId="15" applyFont="1" applyFill="1" applyBorder="1" applyAlignment="1" applyProtection="1"/>
    <xf numFmtId="0" fontId="6" fillId="0" borderId="0" xfId="15" applyFont="1" applyFill="1" applyBorder="1" applyAlignment="1" applyProtection="1">
      <alignment horizontal="left" vertical="center" indent="1"/>
    </xf>
    <xf numFmtId="0" fontId="25" fillId="0" borderId="0" xfId="15" applyFont="1" applyFill="1" applyBorder="1" applyAlignment="1" applyProtection="1">
      <alignment horizontal="left" indent="1"/>
    </xf>
    <xf numFmtId="0" fontId="10" fillId="3" borderId="3" xfId="15" applyFont="1" applyFill="1" applyBorder="1" applyAlignment="1" applyProtection="1">
      <alignment horizontal="left"/>
    </xf>
    <xf numFmtId="0" fontId="10" fillId="3" borderId="3" xfId="15" applyFont="1" applyFill="1" applyBorder="1" applyAlignment="1" applyProtection="1">
      <alignment horizontal="center"/>
    </xf>
    <xf numFmtId="165" fontId="10" fillId="3" borderId="3" xfId="15" applyNumberFormat="1" applyFont="1" applyFill="1" applyBorder="1" applyAlignment="1" applyProtection="1">
      <alignment horizontal="center" wrapText="1"/>
    </xf>
    <xf numFmtId="0" fontId="10" fillId="3" borderId="3" xfId="15" applyFont="1" applyFill="1" applyBorder="1" applyAlignment="1" applyProtection="1">
      <alignment horizontal="center" wrapText="1"/>
    </xf>
    <xf numFmtId="165" fontId="10" fillId="3" borderId="3" xfId="15" applyNumberFormat="1" applyFont="1" applyFill="1" applyBorder="1" applyAlignment="1" applyProtection="1">
      <alignment horizontal="right"/>
    </xf>
    <xf numFmtId="0" fontId="17" fillId="0" borderId="0" xfId="15" applyFont="1" applyFill="1" applyProtection="1"/>
    <xf numFmtId="0" fontId="27" fillId="0" borderId="0" xfId="15" applyFont="1" applyFill="1" applyProtection="1"/>
    <xf numFmtId="172" fontId="8" fillId="2" borderId="0" xfId="15" applyNumberFormat="1" applyFont="1" applyFill="1" applyAlignment="1" applyProtection="1">
      <alignment horizontal="right"/>
    </xf>
    <xf numFmtId="165" fontId="11" fillId="0" borderId="0" xfId="15" applyNumberFormat="1" applyFont="1" applyFill="1" applyProtection="1"/>
    <xf numFmtId="0" fontId="6" fillId="0" borderId="0" xfId="15" applyFont="1" applyFill="1" applyBorder="1" applyAlignment="1" applyProtection="1">
      <alignment horizontal="left"/>
    </xf>
    <xf numFmtId="1" fontId="17" fillId="0" borderId="0" xfId="15" applyNumberFormat="1" applyFont="1" applyFill="1" applyAlignment="1" applyProtection="1">
      <alignment horizontal="center"/>
    </xf>
    <xf numFmtId="165" fontId="17" fillId="0" borderId="0" xfId="15" applyNumberFormat="1" applyFont="1" applyFill="1" applyProtection="1"/>
    <xf numFmtId="0" fontId="17" fillId="0" borderId="0" xfId="15" applyFont="1" applyFill="1" applyAlignment="1" applyProtection="1">
      <alignment horizontal="left"/>
    </xf>
    <xf numFmtId="0" fontId="28" fillId="0" borderId="0" xfId="15" applyFont="1" applyFill="1" applyAlignment="1" applyProtection="1">
      <alignment horizontal="right"/>
    </xf>
    <xf numFmtId="0" fontId="10" fillId="3" borderId="3" xfId="15" applyFont="1" applyFill="1" applyBorder="1" applyAlignment="1" applyProtection="1">
      <alignment horizontal="right"/>
    </xf>
    <xf numFmtId="3" fontId="11" fillId="0" borderId="0" xfId="15" applyNumberFormat="1" applyFont="1" applyFill="1" applyProtection="1"/>
    <xf numFmtId="4" fontId="11" fillId="0" borderId="0" xfId="15" applyNumberFormat="1" applyFont="1" applyFill="1" applyProtection="1"/>
    <xf numFmtId="176" fontId="17" fillId="0" borderId="0" xfId="15" applyNumberFormat="1" applyFont="1" applyFill="1" applyProtection="1"/>
    <xf numFmtId="0" fontId="6" fillId="0" borderId="0" xfId="15" applyFont="1" applyFill="1" applyBorder="1" applyAlignment="1" applyProtection="1">
      <alignment vertical="top" wrapText="1"/>
    </xf>
    <xf numFmtId="0" fontId="8" fillId="0" borderId="5" xfId="15" applyFont="1" applyFill="1" applyBorder="1" applyAlignment="1" applyProtection="1">
      <alignment wrapText="1"/>
    </xf>
    <xf numFmtId="0" fontId="22" fillId="0" borderId="0" xfId="15" applyFont="1" applyFill="1" applyBorder="1" applyAlignment="1" applyProtection="1"/>
    <xf numFmtId="173" fontId="17" fillId="0" borderId="0" xfId="15" applyNumberFormat="1" applyFont="1" applyFill="1" applyProtection="1"/>
    <xf numFmtId="0" fontId="8" fillId="0" borderId="0" xfId="15" applyFont="1" applyFill="1" applyAlignment="1" applyProtection="1">
      <alignment horizontal="left"/>
    </xf>
    <xf numFmtId="0" fontId="8" fillId="0" borderId="0" xfId="15" applyFont="1" applyFill="1" applyProtection="1"/>
    <xf numFmtId="177" fontId="8" fillId="0" borderId="0" xfId="15" applyNumberFormat="1" applyFont="1" applyFill="1" applyAlignment="1" applyProtection="1">
      <alignment horizontal="right"/>
    </xf>
    <xf numFmtId="166" fontId="17" fillId="0" borderId="0" xfId="15" applyNumberFormat="1" applyFont="1" applyFill="1" applyAlignment="1" applyProtection="1">
      <alignment horizontal="center"/>
    </xf>
    <xf numFmtId="0" fontId="6" fillId="0" borderId="0" xfId="15" applyFont="1" applyFill="1" applyBorder="1" applyAlignment="1" applyProtection="1">
      <alignment horizontal="left" vertical="top" wrapText="1"/>
    </xf>
    <xf numFmtId="172" fontId="17" fillId="0" borderId="0" xfId="15" applyNumberFormat="1" applyFont="1" applyFill="1" applyProtection="1"/>
    <xf numFmtId="0" fontId="24" fillId="0" borderId="0" xfId="15"/>
    <xf numFmtId="0" fontId="8" fillId="0" borderId="0" xfId="15" applyFont="1" applyFill="1" applyBorder="1" applyAlignment="1" applyProtection="1">
      <alignment horizontal="left"/>
    </xf>
    <xf numFmtId="3" fontId="24" fillId="0" borderId="0" xfId="15" applyNumberFormat="1"/>
    <xf numFmtId="0" fontId="8" fillId="0" borderId="0" xfId="15" applyFont="1" applyFill="1" applyBorder="1" applyAlignment="1" applyProtection="1">
      <alignment horizontal="left" vertical="center"/>
    </xf>
    <xf numFmtId="0" fontId="5" fillId="0" borderId="0" xfId="15" applyFont="1" applyFill="1" applyAlignment="1" applyProtection="1">
      <alignment horizontal="right"/>
    </xf>
    <xf numFmtId="178" fontId="8" fillId="0" borderId="0" xfId="15" applyNumberFormat="1" applyFont="1" applyFill="1" applyBorder="1" applyAlignment="1" applyProtection="1">
      <alignment horizontal="right"/>
    </xf>
    <xf numFmtId="0" fontId="7" fillId="3" borderId="0" xfId="15" applyFont="1" applyFill="1" applyBorder="1" applyProtection="1"/>
    <xf numFmtId="0" fontId="10" fillId="3" borderId="0" xfId="15" applyFont="1" applyFill="1" applyBorder="1" applyAlignment="1" applyProtection="1">
      <alignment horizontal="center"/>
    </xf>
    <xf numFmtId="0" fontId="17" fillId="0" borderId="0" xfId="15" applyFont="1" applyFill="1" applyBorder="1" applyProtection="1"/>
    <xf numFmtId="0" fontId="2" fillId="0" borderId="0" xfId="15" applyFont="1" applyFill="1" applyProtection="1"/>
    <xf numFmtId="1" fontId="17" fillId="0" borderId="0" xfId="15" applyNumberFormat="1" applyFont="1" applyFill="1" applyBorder="1" applyProtection="1"/>
    <xf numFmtId="0" fontId="8" fillId="0" borderId="0" xfId="17" applyFont="1" applyFill="1" applyBorder="1" applyAlignment="1" applyProtection="1"/>
    <xf numFmtId="0" fontId="17" fillId="0" borderId="0" xfId="15" applyFont="1" applyFill="1" applyBorder="1" applyAlignment="1" applyProtection="1">
      <alignment horizontal="left"/>
    </xf>
    <xf numFmtId="1" fontId="17" fillId="0" borderId="0" xfId="15" applyNumberFormat="1" applyFont="1" applyFill="1" applyBorder="1" applyAlignment="1" applyProtection="1">
      <alignment horizontal="center"/>
    </xf>
    <xf numFmtId="0" fontId="17" fillId="0" borderId="0" xfId="15" quotePrefix="1" applyFont="1" applyFill="1" applyBorder="1" applyAlignment="1" applyProtection="1">
      <alignment horizontal="center"/>
    </xf>
    <xf numFmtId="1" fontId="17" fillId="0" borderId="0" xfId="15" applyNumberFormat="1" applyFont="1" applyFill="1" applyBorder="1" applyAlignment="1" applyProtection="1">
      <alignment horizontal="right"/>
    </xf>
    <xf numFmtId="0" fontId="7" fillId="3" borderId="3" xfId="15" applyFont="1" applyFill="1" applyBorder="1" applyAlignment="1" applyProtection="1">
      <alignment horizontal="centerContinuous"/>
    </xf>
    <xf numFmtId="0" fontId="7" fillId="0" borderId="0" xfId="15" applyFont="1" applyFill="1" applyBorder="1" applyAlignment="1" applyProtection="1">
      <alignment horizontal="centerContinuous"/>
    </xf>
    <xf numFmtId="0" fontId="8" fillId="0" borderId="0" xfId="15" applyFont="1" applyFill="1" applyBorder="1" applyProtection="1"/>
    <xf numFmtId="3" fontId="17" fillId="0" borderId="0" xfId="15" applyNumberFormat="1" applyFont="1" applyFill="1" applyProtection="1"/>
    <xf numFmtId="0" fontId="8" fillId="0" borderId="0" xfId="15" applyFont="1" applyFill="1"/>
    <xf numFmtId="0" fontId="17" fillId="0" borderId="0" xfId="15" applyFont="1" applyFill="1" applyAlignment="1" applyProtection="1">
      <alignment horizontal="center"/>
    </xf>
    <xf numFmtId="0" fontId="18" fillId="0" borderId="0" xfId="15" applyFont="1" applyFill="1" applyProtection="1"/>
    <xf numFmtId="0" fontId="5" fillId="4" borderId="0" xfId="12" applyFont="1" applyFill="1" applyAlignment="1" applyProtection="1">
      <alignment horizontal="right"/>
    </xf>
    <xf numFmtId="0" fontId="4" fillId="0" borderId="0" xfId="0" applyFont="1"/>
    <xf numFmtId="0" fontId="31" fillId="0" borderId="0" xfId="0" applyFont="1" applyAlignment="1">
      <alignment horizontal="center"/>
    </xf>
    <xf numFmtId="0" fontId="4" fillId="0" borderId="0" xfId="0" applyFont="1" applyFill="1"/>
    <xf numFmtId="0" fontId="4" fillId="0" borderId="0" xfId="19" applyFont="1" applyFill="1" applyProtection="1"/>
    <xf numFmtId="0" fontId="13" fillId="0" borderId="0" xfId="19" applyFont="1" applyFill="1" applyBorder="1" applyProtection="1"/>
    <xf numFmtId="0" fontId="10" fillId="3" borderId="3" xfId="20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6" fillId="0" borderId="0" xfId="19" applyFont="1" applyFill="1" applyBorder="1" applyAlignment="1" applyProtection="1"/>
    <xf numFmtId="4" fontId="4" fillId="0" borderId="0" xfId="19" applyNumberFormat="1" applyFont="1" applyFill="1" applyBorder="1" applyProtection="1"/>
    <xf numFmtId="0" fontId="4" fillId="0" borderId="0" xfId="19" applyFont="1" applyFill="1" applyBorder="1" applyProtection="1"/>
    <xf numFmtId="0" fontId="6" fillId="0" borderId="0" xfId="21" applyFont="1" applyFill="1" applyBorder="1" applyAlignment="1" applyProtection="1"/>
    <xf numFmtId="0" fontId="6" fillId="0" borderId="0" xfId="19" applyFont="1" applyFill="1" applyBorder="1" applyAlignment="1" applyProtection="1">
      <alignment horizontal="left" vertical="center" indent="1"/>
    </xf>
    <xf numFmtId="0" fontId="6" fillId="0" borderId="0" xfId="19" applyFont="1" applyFill="1" applyBorder="1" applyProtection="1"/>
    <xf numFmtId="0" fontId="6" fillId="0" borderId="0" xfId="19" applyFont="1" applyFill="1" applyBorder="1" applyAlignment="1" applyProtection="1">
      <alignment horizontal="left" vertical="center"/>
    </xf>
    <xf numFmtId="0" fontId="8" fillId="0" borderId="0" xfId="19" applyFont="1" applyFill="1" applyBorder="1" applyProtection="1"/>
    <xf numFmtId="0" fontId="8" fillId="0" borderId="0" xfId="19" applyFont="1" applyFill="1" applyBorder="1" applyAlignment="1" applyProtection="1">
      <alignment vertical="top"/>
    </xf>
    <xf numFmtId="0" fontId="8" fillId="0" borderId="0" xfId="19" applyFont="1" applyFill="1" applyBorder="1" applyAlignment="1" applyProtection="1">
      <alignment vertical="center"/>
    </xf>
    <xf numFmtId="0" fontId="4" fillId="0" borderId="0" xfId="19" applyFont="1" applyFill="1" applyAlignment="1" applyProtection="1"/>
    <xf numFmtId="3" fontId="4" fillId="0" borderId="0" xfId="19" applyNumberFormat="1" applyFont="1" applyFill="1" applyProtection="1"/>
    <xf numFmtId="0" fontId="6" fillId="0" borderId="0" xfId="19" applyFont="1" applyFill="1" applyBorder="1" applyAlignment="1" applyProtection="1">
      <alignment horizontal="left" vertical="center" wrapText="1"/>
    </xf>
    <xf numFmtId="0" fontId="8" fillId="0" borderId="0" xfId="19" applyFont="1" applyFill="1" applyBorder="1" applyAlignment="1" applyProtection="1">
      <alignment vertical="center" wrapText="1"/>
    </xf>
    <xf numFmtId="0" fontId="8" fillId="0" borderId="0" xfId="19" applyFont="1" applyFill="1" applyBorder="1" applyAlignment="1" applyProtection="1">
      <alignment vertical="top" wrapText="1"/>
    </xf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49" fontId="10" fillId="3" borderId="0" xfId="11" quotePrefix="1" applyNumberFormat="1" applyFont="1" applyFill="1" applyBorder="1" applyAlignment="1" applyProtection="1">
      <alignment horizontal="right"/>
    </xf>
    <xf numFmtId="49" fontId="10" fillId="3" borderId="3" xfId="11" applyNumberFormat="1" applyFont="1" applyFill="1" applyBorder="1" applyAlignment="1" applyProtection="1">
      <alignment horizontal="right" vertical="top"/>
    </xf>
    <xf numFmtId="2" fontId="11" fillId="0" borderId="0" xfId="11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166" fontId="11" fillId="0" borderId="0" xfId="11" applyNumberFormat="1" applyFont="1" applyFill="1" applyAlignment="1" applyProtection="1">
      <alignment horizontal="center"/>
    </xf>
    <xf numFmtId="182" fontId="17" fillId="0" borderId="0" xfId="11" applyNumberFormat="1" applyFont="1" applyFill="1" applyProtection="1"/>
    <xf numFmtId="168" fontId="17" fillId="0" borderId="0" xfId="11" applyNumberFormat="1" applyFont="1" applyFill="1" applyProtection="1"/>
    <xf numFmtId="0" fontId="5" fillId="0" borderId="0" xfId="0" applyFont="1" applyFill="1" applyAlignment="1" applyProtection="1"/>
    <xf numFmtId="0" fontId="12" fillId="0" borderId="0" xfId="0" applyFont="1" applyFill="1"/>
    <xf numFmtId="0" fontId="12" fillId="4" borderId="0" xfId="0" applyFont="1" applyFill="1"/>
    <xf numFmtId="0" fontId="11" fillId="4" borderId="0" xfId="0" applyFont="1" applyFill="1" applyProtection="1"/>
    <xf numFmtId="0" fontId="6" fillId="4" borderId="0" xfId="0" applyFont="1" applyFill="1"/>
    <xf numFmtId="0" fontId="7" fillId="4" borderId="0" xfId="0" applyFont="1" applyFill="1"/>
    <xf numFmtId="0" fontId="6" fillId="4" borderId="3" xfId="0" applyFont="1" applyFill="1" applyBorder="1"/>
    <xf numFmtId="0" fontId="6" fillId="4" borderId="3" xfId="0" applyFont="1" applyFill="1" applyBorder="1" applyAlignment="1" applyProtection="1">
      <alignment horizontal="left"/>
    </xf>
    <xf numFmtId="0" fontId="8" fillId="4" borderId="0" xfId="0" applyFont="1" applyFill="1"/>
    <xf numFmtId="2" fontId="8" fillId="4" borderId="0" xfId="0" applyNumberFormat="1" applyFont="1" applyFill="1"/>
    <xf numFmtId="0" fontId="8" fillId="4" borderId="0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right"/>
    </xf>
    <xf numFmtId="2" fontId="6" fillId="4" borderId="0" xfId="0" applyNumberFormat="1" applyFont="1" applyFill="1" applyAlignment="1" applyProtection="1">
      <alignment horizontal="right"/>
    </xf>
    <xf numFmtId="0" fontId="6" fillId="4" borderId="0" xfId="0" applyFont="1" applyFill="1" applyAlignment="1" applyProtection="1">
      <alignment horizontal="right"/>
    </xf>
    <xf numFmtId="2" fontId="6" fillId="4" borderId="0" xfId="0" applyNumberFormat="1" applyFont="1" applyFill="1" applyAlignment="1">
      <alignment horizontal="right"/>
    </xf>
    <xf numFmtId="0" fontId="6" fillId="4" borderId="0" xfId="0" applyFont="1" applyFill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1" fontId="8" fillId="4" borderId="0" xfId="0" applyNumberFormat="1" applyFont="1" applyFill="1" applyBorder="1" applyAlignment="1" applyProtection="1">
      <alignment horizontal="left"/>
      <protection locked="0"/>
    </xf>
    <xf numFmtId="3" fontId="8" fillId="4" borderId="0" xfId="0" applyNumberFormat="1" applyFont="1" applyFill="1" applyBorder="1" applyAlignment="1" applyProtection="1">
      <alignment horizontal="right"/>
      <protection locked="0"/>
    </xf>
    <xf numFmtId="166" fontId="11" fillId="4" borderId="0" xfId="0" applyNumberFormat="1" applyFont="1" applyFill="1" applyProtection="1"/>
    <xf numFmtId="3" fontId="6" fillId="4" borderId="0" xfId="0" applyNumberFormat="1" applyFont="1" applyFill="1" applyAlignment="1">
      <alignment horizontal="left"/>
    </xf>
    <xf numFmtId="0" fontId="26" fillId="4" borderId="0" xfId="0" applyFont="1" applyFill="1"/>
    <xf numFmtId="0" fontId="7" fillId="4" borderId="0" xfId="0" applyFont="1" applyFill="1" applyBorder="1" applyProtection="1"/>
    <xf numFmtId="166" fontId="8" fillId="4" borderId="0" xfId="13" applyFont="1" applyFill="1" applyBorder="1" applyAlignment="1" applyProtection="1">
      <alignment vertical="center"/>
    </xf>
    <xf numFmtId="0" fontId="30" fillId="4" borderId="0" xfId="0" applyFont="1" applyFill="1"/>
    <xf numFmtId="0" fontId="10" fillId="3" borderId="3" xfId="15" applyFont="1" applyFill="1" applyBorder="1" applyAlignment="1" applyProtection="1">
      <alignment vertical="center" wrapText="1"/>
    </xf>
    <xf numFmtId="166" fontId="8" fillId="0" borderId="0" xfId="0" applyNumberFormat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/>
    <xf numFmtId="172" fontId="17" fillId="4" borderId="0" xfId="15" applyNumberFormat="1" applyFont="1" applyFill="1" applyProtection="1"/>
    <xf numFmtId="0" fontId="17" fillId="4" borderId="0" xfId="15" applyFont="1" applyFill="1" applyProtection="1"/>
    <xf numFmtId="0" fontId="5" fillId="0" borderId="0" xfId="0" applyFont="1" applyFill="1" applyAlignment="1" applyProtection="1">
      <alignment horizontal="right"/>
    </xf>
    <xf numFmtId="0" fontId="6" fillId="0" borderId="0" xfId="19" applyFont="1" applyFill="1" applyBorder="1" applyAlignment="1" applyProtection="1">
      <alignment horizontal="left" vertical="top" wrapText="1"/>
    </xf>
    <xf numFmtId="0" fontId="17" fillId="4" borderId="0" xfId="15" applyFont="1" applyFill="1" applyBorder="1" applyProtection="1"/>
    <xf numFmtId="1" fontId="17" fillId="4" borderId="0" xfId="15" applyNumberFormat="1" applyFont="1" applyFill="1" applyBorder="1" applyProtection="1"/>
    <xf numFmtId="0" fontId="36" fillId="0" borderId="0" xfId="15" applyFont="1" applyFill="1" applyAlignment="1" applyProtection="1">
      <alignment wrapText="1"/>
    </xf>
    <xf numFmtId="172" fontId="36" fillId="4" borderId="0" xfId="15" applyNumberFormat="1" applyFont="1" applyFill="1" applyProtection="1"/>
    <xf numFmtId="0" fontId="36" fillId="4" borderId="0" xfId="15" applyFont="1" applyFill="1" applyProtection="1"/>
    <xf numFmtId="0" fontId="37" fillId="0" borderId="0" xfId="19" applyFont="1" applyFill="1" applyProtection="1"/>
    <xf numFmtId="0" fontId="11" fillId="4" borderId="0" xfId="11" applyFont="1" applyFill="1" applyProtection="1"/>
    <xf numFmtId="0" fontId="38" fillId="0" borderId="0" xfId="11" applyFont="1" applyFill="1" applyProtection="1"/>
    <xf numFmtId="0" fontId="38" fillId="4" borderId="0" xfId="11" applyFont="1" applyFill="1" applyProtection="1"/>
    <xf numFmtId="2" fontId="4" fillId="4" borderId="0" xfId="11" applyNumberFormat="1" applyFont="1" applyFill="1" applyProtection="1"/>
    <xf numFmtId="2" fontId="38" fillId="4" borderId="0" xfId="11" applyNumberFormat="1" applyFont="1" applyFill="1" applyProtection="1"/>
    <xf numFmtId="0" fontId="4" fillId="4" borderId="0" xfId="0" applyFont="1" applyFill="1"/>
    <xf numFmtId="183" fontId="4" fillId="4" borderId="0" xfId="11" applyNumberFormat="1" applyFont="1" applyFill="1" applyProtection="1"/>
    <xf numFmtId="184" fontId="38" fillId="4" borderId="0" xfId="11" applyNumberFormat="1" applyFont="1" applyFill="1" applyProtection="1"/>
    <xf numFmtId="0" fontId="33" fillId="4" borderId="0" xfId="0" applyFont="1" applyFill="1"/>
    <xf numFmtId="0" fontId="4" fillId="4" borderId="0" xfId="11" applyFont="1" applyFill="1" applyProtection="1"/>
    <xf numFmtId="170" fontId="11" fillId="4" borderId="0" xfId="11" applyNumberFormat="1" applyFont="1" applyFill="1" applyBorder="1" applyAlignment="1" applyProtection="1">
      <alignment horizontal="right"/>
    </xf>
    <xf numFmtId="2" fontId="11" fillId="4" borderId="0" xfId="11" applyNumberFormat="1" applyFont="1" applyFill="1" applyBorder="1" applyAlignment="1" applyProtection="1">
      <alignment horizontal="right"/>
    </xf>
    <xf numFmtId="2" fontId="11" fillId="4" borderId="0" xfId="11" applyNumberFormat="1" applyFont="1" applyFill="1" applyAlignment="1" applyProtection="1">
      <alignment horizontal="right"/>
    </xf>
    <xf numFmtId="166" fontId="11" fillId="4" borderId="0" xfId="11" applyNumberFormat="1" applyFont="1" applyFill="1" applyBorder="1" applyAlignment="1" applyProtection="1">
      <alignment horizontal="center"/>
    </xf>
    <xf numFmtId="1" fontId="17" fillId="4" borderId="0" xfId="11" applyNumberFormat="1" applyFont="1" applyFill="1" applyProtection="1"/>
    <xf numFmtId="0" fontId="17" fillId="4" borderId="0" xfId="11" applyFont="1" applyFill="1" applyBorder="1" applyProtection="1"/>
    <xf numFmtId="3" fontId="17" fillId="4" borderId="0" xfId="11" applyNumberFormat="1" applyFont="1" applyFill="1" applyBorder="1" applyAlignment="1" applyProtection="1">
      <alignment horizontal="right"/>
    </xf>
    <xf numFmtId="2" fontId="17" fillId="4" borderId="0" xfId="11" applyNumberFormat="1" applyFont="1" applyFill="1" applyAlignment="1" applyProtection="1">
      <alignment horizontal="right"/>
    </xf>
    <xf numFmtId="0" fontId="36" fillId="0" borderId="0" xfId="12" applyFont="1" applyFill="1" applyProtection="1"/>
    <xf numFmtId="173" fontId="36" fillId="0" borderId="0" xfId="15" applyNumberFormat="1" applyFont="1" applyFill="1" applyProtection="1"/>
    <xf numFmtId="3" fontId="39" fillId="4" borderId="0" xfId="0" applyNumberFormat="1" applyFont="1" applyFill="1" applyAlignment="1">
      <alignment horizontal="right"/>
    </xf>
    <xf numFmtId="2" fontId="12" fillId="0" borderId="0" xfId="0" applyNumberFormat="1" applyFont="1" applyFill="1"/>
    <xf numFmtId="2" fontId="37" fillId="4" borderId="0" xfId="0" applyNumberFormat="1" applyFont="1" applyFill="1"/>
    <xf numFmtId="0" fontId="37" fillId="4" borderId="0" xfId="0" applyFont="1" applyFill="1"/>
    <xf numFmtId="0" fontId="40" fillId="4" borderId="0" xfId="0" applyFont="1" applyFill="1"/>
    <xf numFmtId="0" fontId="38" fillId="4" borderId="0" xfId="0" applyFont="1" applyFill="1"/>
    <xf numFmtId="0" fontId="41" fillId="0" borderId="0" xfId="0" applyFont="1" applyFill="1"/>
    <xf numFmtId="0" fontId="42" fillId="4" borderId="0" xfId="0" applyFont="1" applyFill="1" applyAlignment="1">
      <alignment horizontal="right"/>
    </xf>
    <xf numFmtId="0" fontId="2" fillId="0" borderId="0" xfId="5" applyFill="1" applyProtection="1"/>
    <xf numFmtId="0" fontId="5" fillId="0" borderId="0" xfId="5" applyFont="1" applyFill="1" applyAlignment="1" applyProtection="1">
      <alignment horizontal="right"/>
    </xf>
    <xf numFmtId="0" fontId="26" fillId="0" borderId="0" xfId="5" applyFont="1" applyFill="1" applyBorder="1" applyProtection="1"/>
    <xf numFmtId="0" fontId="25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25" fillId="0" borderId="0" xfId="5" applyFont="1" applyFill="1" applyBorder="1" applyAlignment="1" applyProtection="1">
      <alignment horizontal="left" indent="1"/>
    </xf>
    <xf numFmtId="0" fontId="8" fillId="0" borderId="0" xfId="5" applyFont="1" applyFill="1" applyBorder="1" applyAlignment="1" applyProtection="1">
      <alignment horizontal="left" vertical="center"/>
    </xf>
    <xf numFmtId="0" fontId="18" fillId="0" borderId="0" xfId="5" applyFont="1" applyFill="1" applyProtection="1"/>
    <xf numFmtId="0" fontId="38" fillId="0" borderId="0" xfId="5" applyFont="1" applyFill="1" applyAlignment="1" applyProtection="1">
      <alignment vertical="top"/>
    </xf>
    <xf numFmtId="0" fontId="17" fillId="0" borderId="0" xfId="5" applyFont="1" applyFill="1" applyProtection="1"/>
    <xf numFmtId="0" fontId="8" fillId="0" borderId="0" xfId="5" applyFont="1" applyFill="1" applyBorder="1" applyAlignment="1" applyProtection="1">
      <alignment horizontal="left" vertical="top"/>
    </xf>
    <xf numFmtId="2" fontId="8" fillId="0" borderId="0" xfId="0" applyNumberFormat="1" applyFont="1" applyFill="1" applyBorder="1"/>
    <xf numFmtId="2" fontId="8" fillId="0" borderId="0" xfId="0" applyNumberFormat="1" applyFont="1" applyFill="1" applyBorder="1" applyAlignment="1" applyProtection="1">
      <alignment horizontal="right"/>
    </xf>
    <xf numFmtId="175" fontId="36" fillId="0" borderId="0" xfId="15" applyNumberFormat="1" applyFont="1" applyFill="1" applyProtection="1"/>
    <xf numFmtId="2" fontId="37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/>
    <xf numFmtId="0" fontId="14" fillId="5" borderId="0" xfId="12" applyFont="1" applyFill="1" applyBorder="1" applyAlignment="1" applyProtection="1">
      <alignment horizontal="left" indent="1"/>
    </xf>
    <xf numFmtId="0" fontId="16" fillId="5" borderId="0" xfId="12" applyFont="1" applyFill="1" applyBorder="1" applyAlignment="1" applyProtection="1">
      <alignment horizontal="right" vertical="center"/>
    </xf>
    <xf numFmtId="0" fontId="6" fillId="5" borderId="0" xfId="3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right" vertical="center"/>
    </xf>
    <xf numFmtId="0" fontId="8" fillId="5" borderId="0" xfId="19" applyFont="1" applyFill="1" applyBorder="1" applyAlignment="1" applyProtection="1"/>
    <xf numFmtId="180" fontId="8" fillId="5" borderId="0" xfId="19" applyNumberFormat="1" applyFont="1" applyFill="1" applyBorder="1" applyAlignment="1" applyProtection="1">
      <alignment horizontal="right"/>
    </xf>
    <xf numFmtId="181" fontId="8" fillId="5" borderId="0" xfId="19" applyNumberFormat="1" applyFont="1" applyFill="1" applyBorder="1" applyAlignment="1" applyProtection="1">
      <alignment horizontal="right"/>
    </xf>
    <xf numFmtId="3" fontId="6" fillId="5" borderId="4" xfId="18" applyNumberFormat="1" applyFont="1" applyFill="1" applyBorder="1" applyProtection="1"/>
    <xf numFmtId="180" fontId="6" fillId="5" borderId="4" xfId="18" applyNumberFormat="1" applyFont="1" applyFill="1" applyBorder="1" applyAlignment="1" applyProtection="1">
      <alignment horizontal="right"/>
    </xf>
    <xf numFmtId="181" fontId="6" fillId="5" borderId="4" xfId="18" applyNumberFormat="1" applyFont="1" applyFill="1" applyBorder="1" applyAlignment="1" applyProtection="1">
      <alignment horizontal="right"/>
    </xf>
    <xf numFmtId="0" fontId="10" fillId="6" borderId="3" xfId="20" applyNumberFormat="1" applyFont="1" applyFill="1" applyBorder="1" applyAlignment="1" applyProtection="1">
      <alignment horizontal="center" wrapText="1"/>
    </xf>
    <xf numFmtId="0" fontId="4" fillId="5" borderId="0" xfId="0" applyFont="1" applyFill="1"/>
    <xf numFmtId="0" fontId="31" fillId="5" borderId="0" xfId="0" applyFont="1" applyFill="1" applyAlignment="1">
      <alignment horizontal="center"/>
    </xf>
    <xf numFmtId="0" fontId="6" fillId="5" borderId="0" xfId="10" applyFont="1" applyFill="1" applyBorder="1" applyAlignment="1" applyProtection="1">
      <alignment horizontal="left"/>
    </xf>
    <xf numFmtId="0" fontId="14" fillId="5" borderId="0" xfId="10" applyFont="1" applyFill="1" applyBorder="1" applyAlignment="1" applyProtection="1">
      <alignment horizontal="left" indent="1"/>
    </xf>
    <xf numFmtId="1" fontId="8" fillId="5" borderId="0" xfId="11" applyNumberFormat="1" applyFont="1" applyFill="1" applyBorder="1" applyAlignment="1" applyProtection="1">
      <alignment horizontal="left"/>
    </xf>
    <xf numFmtId="182" fontId="8" fillId="5" borderId="0" xfId="11" applyNumberFormat="1" applyFont="1" applyFill="1" applyBorder="1" applyAlignment="1" applyProtection="1">
      <alignment horizontal="right"/>
    </xf>
    <xf numFmtId="0" fontId="11" fillId="5" borderId="0" xfId="11" applyFont="1" applyFill="1" applyProtection="1"/>
    <xf numFmtId="0" fontId="8" fillId="5" borderId="0" xfId="11" applyFont="1" applyFill="1" applyBorder="1" applyAlignment="1" applyProtection="1">
      <alignment horizontal="left"/>
    </xf>
    <xf numFmtId="0" fontId="8" fillId="5" borderId="3" xfId="11" applyFont="1" applyFill="1" applyBorder="1" applyAlignment="1" applyProtection="1">
      <alignment horizontal="left"/>
    </xf>
    <xf numFmtId="182" fontId="8" fillId="5" borderId="3" xfId="11" applyNumberFormat="1" applyFont="1" applyFill="1" applyBorder="1" applyAlignment="1" applyProtection="1">
      <alignment horizontal="right"/>
    </xf>
    <xf numFmtId="0" fontId="11" fillId="5" borderId="3" xfId="11" applyFont="1" applyFill="1" applyBorder="1" applyProtection="1"/>
    <xf numFmtId="0" fontId="6" fillId="5" borderId="0" xfId="5" applyFont="1" applyFill="1" applyBorder="1" applyAlignment="1" applyProtection="1">
      <alignment horizontal="left"/>
    </xf>
    <xf numFmtId="0" fontId="25" fillId="5" borderId="0" xfId="5" applyFont="1" applyFill="1" applyBorder="1" applyAlignment="1" applyProtection="1">
      <alignment horizontal="left" indent="1"/>
    </xf>
    <xf numFmtId="1" fontId="8" fillId="5" borderId="0" xfId="11" applyNumberFormat="1" applyFont="1" applyFill="1" applyBorder="1" applyAlignment="1" applyProtection="1">
      <alignment horizontal="center"/>
    </xf>
    <xf numFmtId="168" fontId="8" fillId="5" borderId="0" xfId="11" applyNumberFormat="1" applyFont="1" applyFill="1" applyBorder="1" applyAlignment="1" applyProtection="1">
      <alignment horizontal="right"/>
    </xf>
    <xf numFmtId="167" fontId="8" fillId="5" borderId="0" xfId="11" applyNumberFormat="1" applyFont="1" applyFill="1" applyBorder="1" applyAlignment="1" applyProtection="1">
      <alignment horizontal="right"/>
    </xf>
    <xf numFmtId="170" fontId="8" fillId="5" borderId="0" xfId="11" applyNumberFormat="1" applyFont="1" applyFill="1" applyBorder="1" applyAlignment="1" applyProtection="1">
      <alignment horizontal="right"/>
    </xf>
    <xf numFmtId="169" fontId="8" fillId="5" borderId="0" xfId="11" applyNumberFormat="1" applyFont="1" applyFill="1" applyBorder="1" applyAlignment="1" applyProtection="1">
      <alignment horizontal="right"/>
    </xf>
    <xf numFmtId="168" fontId="8" fillId="5" borderId="8" xfId="11" applyNumberFormat="1" applyFont="1" applyFill="1" applyBorder="1" applyAlignment="1" applyProtection="1">
      <alignment horizontal="right"/>
    </xf>
    <xf numFmtId="167" fontId="8" fillId="5" borderId="8" xfId="11" applyNumberFormat="1" applyFont="1" applyFill="1" applyBorder="1" applyAlignment="1" applyProtection="1">
      <alignment horizontal="right"/>
    </xf>
    <xf numFmtId="170" fontId="8" fillId="5" borderId="8" xfId="11" applyNumberFormat="1" applyFont="1" applyFill="1" applyBorder="1" applyAlignment="1" applyProtection="1">
      <alignment horizontal="right"/>
    </xf>
    <xf numFmtId="169" fontId="8" fillId="5" borderId="8" xfId="11" applyNumberFormat="1" applyFont="1" applyFill="1" applyBorder="1" applyAlignment="1" applyProtection="1">
      <alignment horizontal="right"/>
    </xf>
    <xf numFmtId="0" fontId="6" fillId="5" borderId="0" xfId="15" applyFont="1" applyFill="1" applyBorder="1" applyAlignment="1" applyProtection="1">
      <alignment horizontal="left"/>
    </xf>
    <xf numFmtId="0" fontId="25" fillId="5" borderId="0" xfId="15" applyFont="1" applyFill="1" applyBorder="1" applyAlignment="1" applyProtection="1">
      <alignment horizontal="left" indent="1"/>
    </xf>
    <xf numFmtId="0" fontId="8" fillId="5" borderId="0" xfId="15" applyFont="1" applyFill="1" applyAlignment="1" applyProtection="1">
      <alignment horizontal="left"/>
    </xf>
    <xf numFmtId="3" fontId="8" fillId="5" borderId="0" xfId="15" applyNumberFormat="1" applyFont="1" applyFill="1" applyProtection="1"/>
    <xf numFmtId="3" fontId="8" fillId="5" borderId="0" xfId="15" applyNumberFormat="1" applyFont="1" applyFill="1" applyAlignment="1" applyProtection="1">
      <alignment horizontal="right"/>
    </xf>
    <xf numFmtId="0" fontId="8" fillId="5" borderId="0" xfId="15" applyFont="1" applyFill="1" applyBorder="1" applyAlignment="1" applyProtection="1">
      <alignment horizontal="left"/>
    </xf>
    <xf numFmtId="3" fontId="8" fillId="5" borderId="0" xfId="15" applyNumberFormat="1" applyFont="1" applyFill="1" applyBorder="1" applyProtection="1"/>
    <xf numFmtId="0" fontId="8" fillId="5" borderId="3" xfId="15" applyFont="1" applyFill="1" applyBorder="1" applyAlignment="1" applyProtection="1">
      <alignment horizontal="left"/>
    </xf>
    <xf numFmtId="3" fontId="8" fillId="5" borderId="3" xfId="15" applyNumberFormat="1" applyFont="1" applyFill="1" applyBorder="1" applyProtection="1"/>
    <xf numFmtId="0" fontId="8" fillId="5" borderId="0" xfId="15" applyFont="1" applyFill="1" applyBorder="1" applyProtection="1"/>
    <xf numFmtId="0" fontId="8" fillId="5" borderId="0" xfId="15" applyFont="1" applyFill="1" applyBorder="1" applyAlignment="1" applyProtection="1">
      <alignment horizontal="center"/>
    </xf>
    <xf numFmtId="1" fontId="8" fillId="5" borderId="0" xfId="15" applyNumberFormat="1" applyFont="1" applyFill="1" applyAlignment="1" applyProtection="1">
      <alignment horizontal="center"/>
    </xf>
    <xf numFmtId="178" fontId="8" fillId="5" borderId="0" xfId="15" applyNumberFormat="1" applyFont="1" applyFill="1" applyBorder="1" applyAlignment="1" applyProtection="1">
      <alignment horizontal="right"/>
    </xf>
    <xf numFmtId="1" fontId="6" fillId="5" borderId="4" xfId="18" applyNumberFormat="1" applyFont="1" applyFill="1" applyBorder="1" applyAlignment="1" applyProtection="1">
      <alignment horizontal="right"/>
    </xf>
    <xf numFmtId="1" fontId="8" fillId="5" borderId="0" xfId="15" applyNumberFormat="1" applyFont="1" applyFill="1" applyBorder="1" applyAlignment="1" applyProtection="1">
      <alignment horizontal="center"/>
    </xf>
    <xf numFmtId="0" fontId="8" fillId="5" borderId="3" xfId="15" applyFont="1" applyFill="1" applyBorder="1" applyProtection="1"/>
    <xf numFmtId="1" fontId="8" fillId="5" borderId="3" xfId="15" applyNumberFormat="1" applyFont="1" applyFill="1" applyBorder="1" applyAlignment="1" applyProtection="1">
      <alignment horizontal="center"/>
    </xf>
    <xf numFmtId="172" fontId="8" fillId="5" borderId="0" xfId="15" applyNumberFormat="1" applyFont="1" applyFill="1" applyAlignment="1" applyProtection="1">
      <alignment horizontal="right"/>
    </xf>
    <xf numFmtId="174" fontId="8" fillId="5" borderId="0" xfId="15" applyNumberFormat="1" applyFont="1" applyFill="1" applyAlignment="1" applyProtection="1">
      <alignment horizontal="right"/>
    </xf>
    <xf numFmtId="174" fontId="8" fillId="5" borderId="0" xfId="15" applyNumberFormat="1" applyFont="1" applyFill="1" applyBorder="1" applyAlignment="1" applyProtection="1">
      <alignment horizontal="right"/>
    </xf>
    <xf numFmtId="174" fontId="8" fillId="5" borderId="3" xfId="15" applyNumberFormat="1" applyFont="1" applyFill="1" applyBorder="1" applyAlignment="1" applyProtection="1">
      <alignment horizontal="right"/>
    </xf>
    <xf numFmtId="174" fontId="6" fillId="5" borderId="3" xfId="15" applyNumberFormat="1" applyFont="1" applyFill="1" applyBorder="1" applyAlignment="1" applyProtection="1">
      <alignment horizontal="right"/>
    </xf>
    <xf numFmtId="0" fontId="4" fillId="5" borderId="0" xfId="19" applyFont="1" applyFill="1" applyProtection="1"/>
    <xf numFmtId="0" fontId="6" fillId="5" borderId="3" xfId="15" applyFont="1" applyFill="1" applyBorder="1" applyAlignment="1" applyProtection="1">
      <alignment horizontal="left"/>
    </xf>
    <xf numFmtId="1" fontId="6" fillId="5" borderId="3" xfId="15" applyNumberFormat="1" applyFont="1" applyFill="1" applyBorder="1" applyAlignment="1" applyProtection="1">
      <alignment horizontal="center"/>
    </xf>
    <xf numFmtId="172" fontId="6" fillId="5" borderId="3" xfId="15" applyNumberFormat="1" applyFont="1" applyFill="1" applyBorder="1" applyAlignment="1" applyProtection="1">
      <alignment horizontal="right"/>
    </xf>
    <xf numFmtId="174" fontId="8" fillId="5" borderId="0" xfId="15" applyNumberFormat="1" applyFont="1" applyFill="1" applyAlignment="1" applyProtection="1">
      <alignment horizontal="right" indent="1"/>
    </xf>
    <xf numFmtId="174" fontId="8" fillId="5" borderId="3" xfId="15" applyNumberFormat="1" applyFont="1" applyFill="1" applyBorder="1" applyAlignment="1" applyProtection="1">
      <alignment horizontal="right" indent="1"/>
    </xf>
    <xf numFmtId="174" fontId="6" fillId="5" borderId="4" xfId="15" applyNumberFormat="1" applyFont="1" applyFill="1" applyBorder="1" applyAlignment="1" applyProtection="1">
      <alignment horizontal="right"/>
    </xf>
    <xf numFmtId="174" fontId="6" fillId="5" borderId="3" xfId="15" applyNumberFormat="1" applyFont="1" applyFill="1" applyBorder="1" applyAlignment="1" applyProtection="1">
      <alignment horizontal="right" indent="1"/>
    </xf>
    <xf numFmtId="174" fontId="6" fillId="5" borderId="4" xfId="15" applyNumberFormat="1" applyFont="1" applyFill="1" applyBorder="1" applyAlignment="1" applyProtection="1">
      <alignment horizontal="right" indent="1"/>
    </xf>
    <xf numFmtId="0" fontId="6" fillId="5" borderId="0" xfId="11" applyFont="1" applyFill="1" applyProtection="1"/>
    <xf numFmtId="0" fontId="6" fillId="5" borderId="0" xfId="11" applyFont="1" applyFill="1" applyAlignment="1" applyProtection="1">
      <alignment horizontal="center"/>
    </xf>
    <xf numFmtId="3" fontId="6" fillId="5" borderId="0" xfId="11" applyNumberFormat="1" applyFont="1" applyFill="1" applyProtection="1"/>
    <xf numFmtId="0" fontId="8" fillId="5" borderId="0" xfId="11" applyFont="1" applyFill="1" applyProtection="1"/>
    <xf numFmtId="0" fontId="8" fillId="5" borderId="0" xfId="11" applyFont="1" applyFill="1" applyBorder="1" applyAlignment="1" applyProtection="1">
      <alignment horizontal="center"/>
    </xf>
    <xf numFmtId="3" fontId="8" fillId="5" borderId="0" xfId="11" applyNumberFormat="1" applyFont="1" applyFill="1" applyProtection="1"/>
    <xf numFmtId="0" fontId="8" fillId="5" borderId="0" xfId="11" applyFont="1" applyFill="1" applyBorder="1" applyProtection="1"/>
    <xf numFmtId="0" fontId="8" fillId="5" borderId="0" xfId="11" applyFont="1" applyFill="1" applyAlignment="1" applyProtection="1">
      <alignment horizontal="center"/>
    </xf>
    <xf numFmtId="0" fontId="6" fillId="5" borderId="3" xfId="11" applyFont="1" applyFill="1" applyBorder="1" applyProtection="1"/>
    <xf numFmtId="3" fontId="6" fillId="5" borderId="3" xfId="11" applyNumberFormat="1" applyFont="1" applyFill="1" applyBorder="1" applyProtection="1"/>
    <xf numFmtId="166" fontId="6" fillId="5" borderId="0" xfId="8" applyFont="1" applyFill="1" applyBorder="1" applyAlignment="1" applyProtection="1">
      <alignment horizontal="left"/>
    </xf>
    <xf numFmtId="166" fontId="14" fillId="5" borderId="0" xfId="8" applyFont="1" applyFill="1" applyBorder="1" applyAlignment="1" applyProtection="1">
      <alignment horizontal="left" indent="1"/>
    </xf>
    <xf numFmtId="166" fontId="8" fillId="0" borderId="0" xfId="0" applyNumberFormat="1" applyFont="1" applyFill="1" applyBorder="1" applyAlignment="1" applyProtection="1">
      <alignment horizontal="left" wrapText="1"/>
    </xf>
    <xf numFmtId="166" fontId="8" fillId="0" borderId="0" xfId="0" applyNumberFormat="1" applyFont="1" applyFill="1" applyBorder="1" applyAlignment="1" applyProtection="1">
      <alignment wrapText="1"/>
    </xf>
    <xf numFmtId="166" fontId="8" fillId="0" borderId="0" xfId="0" applyNumberFormat="1" applyFont="1" applyFill="1" applyBorder="1" applyAlignment="1" applyProtection="1"/>
    <xf numFmtId="166" fontId="8" fillId="0" borderId="0" xfId="0" applyNumberFormat="1" applyFont="1" applyFill="1" applyBorder="1" applyAlignment="1" applyProtection="1">
      <alignment horizontal="left"/>
    </xf>
    <xf numFmtId="0" fontId="17" fillId="0" borderId="0" xfId="15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166" fontId="8" fillId="5" borderId="0" xfId="0" applyNumberFormat="1" applyFont="1" applyFill="1" applyAlignment="1">
      <alignment horizontal="left"/>
    </xf>
    <xf numFmtId="0" fontId="6" fillId="5" borderId="4" xfId="0" applyFont="1" applyFill="1" applyBorder="1" applyAlignment="1">
      <alignment horizontal="right" wrapText="1"/>
    </xf>
    <xf numFmtId="0" fontId="8" fillId="5" borderId="9" xfId="0" applyFont="1" applyFill="1" applyBorder="1" applyAlignment="1" applyProtection="1">
      <alignment horizontal="left"/>
    </xf>
    <xf numFmtId="2" fontId="8" fillId="5" borderId="0" xfId="0" applyNumberFormat="1" applyFont="1" applyFill="1" applyBorder="1"/>
    <xf numFmtId="0" fontId="8" fillId="5" borderId="0" xfId="0" applyFont="1" applyFill="1" applyBorder="1" applyAlignment="1" applyProtection="1">
      <alignment horizontal="left"/>
    </xf>
    <xf numFmtId="0" fontId="8" fillId="5" borderId="3" xfId="0" applyFont="1" applyFill="1" applyBorder="1" applyAlignment="1" applyProtection="1">
      <alignment horizontal="left"/>
    </xf>
    <xf numFmtId="2" fontId="8" fillId="5" borderId="3" xfId="0" applyNumberFormat="1" applyFont="1" applyFill="1" applyBorder="1"/>
    <xf numFmtId="2" fontId="8" fillId="5" borderId="3" xfId="0" applyNumberFormat="1" applyFont="1" applyFill="1" applyBorder="1" applyAlignment="1" applyProtection="1">
      <alignment horizontal="right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right"/>
    </xf>
    <xf numFmtId="49" fontId="6" fillId="5" borderId="4" xfId="0" quotePrefix="1" applyNumberFormat="1" applyFont="1" applyFill="1" applyBorder="1" applyAlignment="1">
      <alignment horizontal="right"/>
    </xf>
    <xf numFmtId="1" fontId="8" fillId="5" borderId="0" xfId="0" applyNumberFormat="1" applyFont="1" applyFill="1" applyBorder="1" applyAlignment="1" applyProtection="1">
      <alignment horizontal="left"/>
    </xf>
    <xf numFmtId="3" fontId="8" fillId="5" borderId="0" xfId="0" applyNumberFormat="1" applyFont="1" applyFill="1"/>
    <xf numFmtId="3" fontId="8" fillId="5" borderId="0" xfId="0" applyNumberFormat="1" applyFont="1" applyFill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2" fontId="8" fillId="5" borderId="0" xfId="0" applyNumberFormat="1" applyFont="1" applyFill="1"/>
    <xf numFmtId="2" fontId="8" fillId="5" borderId="0" xfId="0" applyNumberFormat="1" applyFont="1" applyFill="1" applyAlignment="1" applyProtection="1">
      <alignment horizontal="right"/>
    </xf>
    <xf numFmtId="4" fontId="8" fillId="5" borderId="3" xfId="0" applyNumberFormat="1" applyFont="1" applyFill="1" applyBorder="1" applyAlignment="1" applyProtection="1">
      <alignment horizontal="right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right"/>
      <protection locked="0"/>
    </xf>
    <xf numFmtId="1" fontId="8" fillId="5" borderId="0" xfId="0" applyNumberFormat="1" applyFont="1" applyFill="1" applyAlignment="1" applyProtection="1">
      <alignment horizontal="left"/>
      <protection locked="0"/>
    </xf>
    <xf numFmtId="3" fontId="8" fillId="5" borderId="0" xfId="0" applyNumberFormat="1" applyFont="1" applyFill="1" applyAlignment="1" applyProtection="1">
      <alignment horizontal="right"/>
      <protection locked="0"/>
    </xf>
    <xf numFmtId="3" fontId="8" fillId="5" borderId="3" xfId="0" applyNumberFormat="1" applyFont="1" applyFill="1" applyBorder="1" applyAlignment="1" applyProtection="1">
      <alignment horizontal="right"/>
      <protection locked="0"/>
    </xf>
    <xf numFmtId="0" fontId="22" fillId="5" borderId="2" xfId="9" applyFont="1" applyFill="1" applyBorder="1" applyProtection="1"/>
    <xf numFmtId="0" fontId="22" fillId="5" borderId="2" xfId="9" applyFont="1" applyFill="1" applyBorder="1" applyAlignment="1" applyProtection="1">
      <alignment horizontal="right"/>
    </xf>
    <xf numFmtId="0" fontId="22" fillId="5" borderId="0" xfId="9" applyFont="1" applyFill="1" applyBorder="1" applyProtection="1"/>
    <xf numFmtId="0" fontId="22" fillId="5" borderId="0" xfId="9" applyFont="1" applyFill="1" applyProtection="1"/>
    <xf numFmtId="3" fontId="22" fillId="5" borderId="0" xfId="9" applyNumberFormat="1" applyFont="1" applyFill="1" applyProtection="1"/>
    <xf numFmtId="0" fontId="23" fillId="5" borderId="0" xfId="9" applyFont="1" applyFill="1" applyProtection="1"/>
    <xf numFmtId="3" fontId="23" fillId="5" borderId="0" xfId="9" applyNumberFormat="1" applyFont="1" applyFill="1" applyProtection="1"/>
    <xf numFmtId="0" fontId="22" fillId="5" borderId="0" xfId="9" applyFont="1" applyFill="1" applyBorder="1" applyAlignment="1" applyProtection="1">
      <alignment vertical="center"/>
    </xf>
    <xf numFmtId="0" fontId="23" fillId="5" borderId="6" xfId="9" applyFont="1" applyFill="1" applyBorder="1" applyAlignment="1" applyProtection="1">
      <alignment wrapText="1"/>
    </xf>
    <xf numFmtId="0" fontId="23" fillId="5" borderId="6" xfId="9" applyFont="1" applyFill="1" applyBorder="1" applyProtection="1"/>
    <xf numFmtId="0" fontId="22" fillId="5" borderId="6" xfId="9" applyFont="1" applyFill="1" applyBorder="1" applyProtection="1"/>
    <xf numFmtId="3" fontId="23" fillId="5" borderId="6" xfId="9" applyNumberFormat="1" applyFont="1" applyFill="1" applyBorder="1" applyProtection="1"/>
    <xf numFmtId="0" fontId="23" fillId="5" borderId="10" xfId="9" applyFont="1" applyFill="1" applyBorder="1" applyAlignment="1" applyProtection="1">
      <alignment vertical="center" wrapText="1"/>
    </xf>
    <xf numFmtId="0" fontId="23" fillId="5" borderId="0" xfId="9" applyFont="1" applyFill="1" applyBorder="1" applyAlignment="1" applyProtection="1">
      <alignment vertical="center" wrapText="1"/>
    </xf>
    <xf numFmtId="3" fontId="23" fillId="5" borderId="0" xfId="9" applyNumberFormat="1" applyFont="1" applyFill="1" applyBorder="1" applyProtection="1"/>
    <xf numFmtId="0" fontId="23" fillId="5" borderId="6" xfId="9" applyFont="1" applyFill="1" applyBorder="1" applyAlignment="1" applyProtection="1">
      <alignment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center" wrapText="1"/>
    </xf>
    <xf numFmtId="3" fontId="6" fillId="5" borderId="4" xfId="0" applyNumberFormat="1" applyFont="1" applyFill="1" applyBorder="1" applyAlignment="1">
      <alignment horizontal="right" wrapText="1"/>
    </xf>
    <xf numFmtId="3" fontId="8" fillId="5" borderId="0" xfId="18" applyNumberFormat="1" applyFont="1" applyFill="1" applyBorder="1" applyProtection="1"/>
    <xf numFmtId="179" fontId="8" fillId="5" borderId="0" xfId="18" applyNumberFormat="1" applyFont="1" applyFill="1" applyBorder="1" applyProtection="1"/>
    <xf numFmtId="3" fontId="6" fillId="5" borderId="3" xfId="18" applyNumberFormat="1" applyFont="1" applyFill="1" applyBorder="1" applyProtection="1"/>
    <xf numFmtId="179" fontId="6" fillId="5" borderId="3" xfId="18" applyNumberFormat="1" applyFont="1" applyFill="1" applyBorder="1" applyProtection="1"/>
    <xf numFmtId="183" fontId="8" fillId="5" borderId="0" xfId="11" applyNumberFormat="1" applyFont="1" applyFill="1" applyBorder="1" applyAlignment="1" applyProtection="1">
      <alignment horizontal="right"/>
    </xf>
    <xf numFmtId="183" fontId="8" fillId="5" borderId="3" xfId="11" applyNumberFormat="1" applyFont="1" applyFill="1" applyBorder="1" applyAlignment="1" applyProtection="1">
      <alignment horizontal="right"/>
    </xf>
    <xf numFmtId="0" fontId="44" fillId="0" borderId="0" xfId="12" applyFont="1" applyFill="1" applyBorder="1" applyAlignment="1" applyProtection="1">
      <alignment horizontal="center"/>
    </xf>
    <xf numFmtId="2" fontId="44" fillId="0" borderId="0" xfId="12" applyNumberFormat="1" applyFont="1" applyFill="1" applyBorder="1" applyProtection="1"/>
    <xf numFmtId="2" fontId="22" fillId="4" borderId="0" xfId="0" applyNumberFormat="1" applyFont="1" applyFill="1" applyAlignment="1">
      <alignment horizontal="left"/>
    </xf>
    <xf numFmtId="170" fontId="6" fillId="0" borderId="0" xfId="8" applyNumberFormat="1" applyFont="1" applyFill="1" applyBorder="1" applyAlignment="1" applyProtection="1">
      <alignment horizontal="left" vertical="center" indent="1"/>
    </xf>
    <xf numFmtId="166" fontId="44" fillId="0" borderId="0" xfId="8" applyFont="1" applyFill="1" applyBorder="1" applyAlignment="1" applyProtection="1">
      <alignment horizontal="left"/>
    </xf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37" fillId="0" borderId="0" xfId="0" applyFont="1" applyFill="1"/>
    <xf numFmtId="0" fontId="39" fillId="0" borderId="0" xfId="0" applyFont="1" applyFill="1" applyAlignment="1">
      <alignment horizontal="right"/>
    </xf>
    <xf numFmtId="2" fontId="39" fillId="0" borderId="0" xfId="0" applyNumberFormat="1" applyFont="1" applyFill="1" applyAlignment="1" applyProtection="1">
      <alignment horizontal="right"/>
    </xf>
    <xf numFmtId="0" fontId="39" fillId="0" borderId="0" xfId="0" applyFont="1" applyFill="1" applyAlignment="1" applyProtection="1">
      <alignment horizontal="right"/>
    </xf>
    <xf numFmtId="2" fontId="39" fillId="0" borderId="0" xfId="0" applyNumberFormat="1" applyFont="1" applyFill="1" applyAlignment="1">
      <alignment horizontal="right"/>
    </xf>
    <xf numFmtId="0" fontId="39" fillId="4" borderId="0" xfId="0" applyFont="1" applyFill="1" applyAlignment="1">
      <alignment horizontal="right"/>
    </xf>
    <xf numFmtId="2" fontId="39" fillId="4" borderId="0" xfId="0" applyNumberFormat="1" applyFont="1" applyFill="1" applyAlignment="1" applyProtection="1">
      <alignment horizontal="right"/>
    </xf>
    <xf numFmtId="0" fontId="39" fillId="4" borderId="0" xfId="0" applyFont="1" applyFill="1" applyAlignment="1" applyProtection="1">
      <alignment horizontal="right"/>
    </xf>
    <xf numFmtId="2" fontId="39" fillId="4" borderId="0" xfId="0" applyNumberFormat="1" applyFont="1" applyFill="1" applyAlignment="1">
      <alignment horizontal="right"/>
    </xf>
    <xf numFmtId="0" fontId="6" fillId="0" borderId="0" xfId="19" applyFont="1" applyFill="1" applyBorder="1" applyAlignment="1" applyProtection="1">
      <alignment vertical="top" wrapText="1"/>
    </xf>
    <xf numFmtId="1" fontId="8" fillId="5" borderId="8" xfId="11" applyNumberFormat="1" applyFont="1" applyFill="1" applyBorder="1" applyAlignment="1" applyProtection="1">
      <alignment horizontal="right"/>
    </xf>
    <xf numFmtId="2" fontId="22" fillId="4" borderId="0" xfId="0" applyNumberFormat="1" applyFont="1" applyFill="1" applyAlignment="1">
      <alignment horizontal="left"/>
    </xf>
    <xf numFmtId="170" fontId="6" fillId="0" borderId="0" xfId="8" applyNumberFormat="1" applyFont="1" applyFill="1" applyBorder="1" applyAlignment="1" applyProtection="1">
      <alignment horizontal="left" vertical="center"/>
    </xf>
    <xf numFmtId="170" fontId="0" fillId="0" borderId="0" xfId="8" applyNumberFormat="1" applyFont="1" applyFill="1" applyAlignment="1" applyProtection="1">
      <alignment horizontal="left"/>
    </xf>
    <xf numFmtId="166" fontId="6" fillId="0" borderId="0" xfId="8" applyFont="1" applyFill="1" applyBorder="1" applyAlignment="1" applyProtection="1">
      <alignment horizontal="left" vertical="top" wrapText="1"/>
    </xf>
    <xf numFmtId="0" fontId="10" fillId="3" borderId="3" xfId="11" applyFont="1" applyFill="1" applyBorder="1" applyAlignment="1" applyProtection="1">
      <alignment horizontal="center"/>
    </xf>
    <xf numFmtId="0" fontId="8" fillId="0" borderId="5" xfId="11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8" fillId="0" borderId="0" xfId="0" applyNumberFormat="1" applyFont="1" applyFill="1" applyBorder="1" applyAlignment="1" applyProtection="1">
      <alignment horizontal="left" wrapText="1"/>
    </xf>
    <xf numFmtId="0" fontId="6" fillId="0" borderId="0" xfId="15" applyFont="1" applyFill="1" applyBorder="1" applyAlignment="1" applyProtection="1">
      <alignment horizontal="left" vertical="top" wrapText="1"/>
    </xf>
    <xf numFmtId="0" fontId="8" fillId="0" borderId="5" xfId="15" applyFont="1" applyFill="1" applyBorder="1" applyAlignment="1" applyProtection="1">
      <alignment horizontal="justify" wrapText="1"/>
    </xf>
    <xf numFmtId="0" fontId="22" fillId="0" borderId="0" xfId="15" applyFont="1" applyFill="1" applyBorder="1" applyAlignment="1" applyProtection="1">
      <alignment horizontal="justify" wrapText="1"/>
    </xf>
    <xf numFmtId="0" fontId="8" fillId="0" borderId="0" xfId="15" applyFont="1" applyFill="1" applyBorder="1" applyAlignment="1" applyProtection="1">
      <alignment horizontal="justify" wrapText="1"/>
    </xf>
    <xf numFmtId="0" fontId="8" fillId="0" borderId="0" xfId="15" applyFont="1" applyFill="1" applyBorder="1" applyAlignment="1" applyProtection="1">
      <alignment horizontal="justify"/>
    </xf>
    <xf numFmtId="0" fontId="8" fillId="0" borderId="0" xfId="15" applyFont="1" applyFill="1" applyBorder="1" applyAlignment="1" applyProtection="1">
      <alignment horizontal="left" wrapText="1"/>
    </xf>
    <xf numFmtId="166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15" applyFont="1" applyFill="1" applyBorder="1" applyAlignment="1" applyProtection="1">
      <alignment horizontal="left"/>
    </xf>
    <xf numFmtId="0" fontId="5" fillId="0" borderId="0" xfId="16" applyFont="1" applyFill="1" applyAlignment="1" applyProtection="1">
      <alignment horizontal="right"/>
    </xf>
    <xf numFmtId="0" fontId="5" fillId="0" borderId="0" xfId="15" applyFont="1" applyFill="1" applyAlignment="1" applyProtection="1">
      <alignment horizontal="right"/>
    </xf>
    <xf numFmtId="0" fontId="10" fillId="3" borderId="0" xfId="15" applyFont="1" applyFill="1" applyBorder="1" applyAlignment="1" applyProtection="1">
      <alignment horizontal="center" wrapText="1"/>
    </xf>
    <xf numFmtId="0" fontId="10" fillId="3" borderId="3" xfId="15" applyFont="1" applyFill="1" applyBorder="1" applyAlignment="1" applyProtection="1">
      <alignment horizontal="center" wrapText="1"/>
    </xf>
    <xf numFmtId="0" fontId="10" fillId="3" borderId="7" xfId="15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left" vertical="top" wrapText="1"/>
    </xf>
    <xf numFmtId="166" fontId="8" fillId="0" borderId="0" xfId="0" applyNumberFormat="1" applyFont="1" applyFill="1" applyBorder="1" applyAlignment="1" applyProtection="1">
      <alignment horizontal="justify" wrapText="1"/>
    </xf>
    <xf numFmtId="166" fontId="5" fillId="0" borderId="0" xfId="13" applyFont="1" applyFill="1" applyAlignment="1" applyProtection="1">
      <alignment horizontal="right"/>
    </xf>
    <xf numFmtId="0" fontId="10" fillId="3" borderId="7" xfId="11" applyFont="1" applyFill="1" applyBorder="1" applyAlignment="1" applyProtection="1">
      <alignment horizontal="center"/>
    </xf>
    <xf numFmtId="166" fontId="8" fillId="0" borderId="0" xfId="13" applyFont="1" applyFill="1" applyBorder="1" applyAlignment="1" applyProtection="1">
      <alignment horizontal="left"/>
    </xf>
    <xf numFmtId="0" fontId="6" fillId="0" borderId="0" xfId="5" applyFont="1" applyFill="1" applyBorder="1" applyAlignment="1" applyProtection="1">
      <alignment horizontal="left" vertical="top" wrapText="1"/>
    </xf>
    <xf numFmtId="0" fontId="5" fillId="0" borderId="0" xfId="11" applyFont="1" applyFill="1" applyAlignment="1" applyProtection="1">
      <alignment horizontal="right"/>
    </xf>
    <xf numFmtId="0" fontId="6" fillId="0" borderId="0" xfId="10" applyFont="1" applyFill="1" applyBorder="1" applyAlignment="1" applyProtection="1">
      <alignment horizontal="left" vertical="top" wrapText="1"/>
    </xf>
    <xf numFmtId="0" fontId="8" fillId="0" borderId="0" xfId="11" applyFont="1" applyFill="1" applyBorder="1" applyAlignment="1" applyProtection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0" borderId="0" xfId="19" applyFont="1" applyFill="1" applyBorder="1" applyAlignment="1" applyProtection="1">
      <alignment horizontal="left" vertical="top" wrapText="1"/>
    </xf>
    <xf numFmtId="0" fontId="8" fillId="0" borderId="0" xfId="19" applyFont="1" applyFill="1" applyBorder="1" applyAlignment="1" applyProtection="1">
      <alignment horizontal="justify" vertical="top" wrapText="1"/>
    </xf>
    <xf numFmtId="0" fontId="6" fillId="0" borderId="0" xfId="19" applyFont="1" applyFill="1" applyBorder="1" applyAlignment="1" applyProtection="1">
      <alignment horizontal="left" vertical="center" wrapText="1"/>
    </xf>
    <xf numFmtId="0" fontId="8" fillId="0" borderId="0" xfId="19" applyFont="1" applyFill="1" applyBorder="1" applyAlignment="1" applyProtection="1">
      <alignment horizontal="left" vertical="center" wrapText="1"/>
    </xf>
    <xf numFmtId="0" fontId="8" fillId="0" borderId="0" xfId="19" applyFont="1" applyFill="1" applyBorder="1" applyAlignment="1" applyProtection="1">
      <alignment horizontal="justify" vertical="center" wrapText="1"/>
    </xf>
    <xf numFmtId="0" fontId="6" fillId="0" borderId="0" xfId="19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/>
    </xf>
    <xf numFmtId="166" fontId="6" fillId="4" borderId="0" xfId="0" applyNumberFormat="1" applyFont="1" applyFill="1" applyAlignment="1">
      <alignment horizontal="left"/>
    </xf>
    <xf numFmtId="0" fontId="6" fillId="5" borderId="4" xfId="0" applyFont="1" applyFill="1" applyBorder="1" applyAlignment="1">
      <alignment horizontal="center" wrapText="1"/>
    </xf>
  </cellXfs>
  <cellStyles count="22">
    <cellStyle name="Euro" xfId="1"/>
    <cellStyle name="FUTURA9" xfId="2"/>
    <cellStyle name="Hipervínculo" xfId="3" builtinId="8"/>
    <cellStyle name="Hipervínculo 2" xfId="21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15"/>
    <cellStyle name="Normal_4.1.5" xfId="9"/>
    <cellStyle name="Normal_7 Calidad de Servicio" xfId="10"/>
    <cellStyle name="Normal_7 Red de Transporte - Salvo perdidas" xfId="11"/>
    <cellStyle name="Normal_7 Red de Transporte - Salvo perdidas 2" xfId="17"/>
    <cellStyle name="Normal_A1 Comparacion Internacional" xfId="12"/>
    <cellStyle name="Normal_A1 Comparacion Internacional 2" xfId="16"/>
    <cellStyle name="Normal_cuadro 1.1" xfId="18"/>
    <cellStyle name="Normal_HC maqueta" xfId="20"/>
    <cellStyle name="Normal_Libro1" xfId="19"/>
    <cellStyle name="Normal_Sector Electrico en 2007" xfId="13"/>
    <cellStyle name="Style 21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A6A6A6"/>
      <color rgb="FFF5F5F5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strRef>
              <c:f>'Data 1'!$F$198:$J$198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1'!$F$205:$J$205</c:f>
              <c:numCache>
                <c:formatCode>#,##0</c:formatCode>
                <c:ptCount val="5"/>
                <c:pt idx="0">
                  <c:v>18000.768000000004</c:v>
                </c:pt>
                <c:pt idx="1">
                  <c:v>18369.641060000002</c:v>
                </c:pt>
                <c:pt idx="2">
                  <c:v>18642.941060000005</c:v>
                </c:pt>
                <c:pt idx="3">
                  <c:v>18782.058560000005</c:v>
                </c:pt>
                <c:pt idx="4">
                  <c:v>18924.164470000007</c:v>
                </c:pt>
              </c:numCache>
            </c:numRef>
          </c:val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strRef>
              <c:f>'Data 1'!$F$198:$J$198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1'!$F$209:$J$209</c:f>
              <c:numCache>
                <c:formatCode>#,##0</c:formatCode>
                <c:ptCount val="5"/>
                <c:pt idx="0">
                  <c:v>1540.5160000000001</c:v>
                </c:pt>
                <c:pt idx="1">
                  <c:v>1543.5210000000002</c:v>
                </c:pt>
                <c:pt idx="2">
                  <c:v>1543.5210000000002</c:v>
                </c:pt>
                <c:pt idx="3">
                  <c:v>1544.972</c:v>
                </c:pt>
                <c:pt idx="4">
                  <c:v>1673.682</c:v>
                </c:pt>
              </c:numCache>
            </c:numRef>
          </c:val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'Data 1'!$F$198:$J$198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1'!$F$213:$J$213</c:f>
              <c:numCache>
                <c:formatCode>#,##0</c:formatCode>
                <c:ptCount val="5"/>
                <c:pt idx="0">
                  <c:v>1289.05</c:v>
                </c:pt>
                <c:pt idx="1">
                  <c:v>1289.05</c:v>
                </c:pt>
                <c:pt idx="2">
                  <c:v>1289.05</c:v>
                </c:pt>
                <c:pt idx="3">
                  <c:v>1289.135</c:v>
                </c:pt>
                <c:pt idx="4">
                  <c:v>1346.9589999999998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94145784"/>
        <c:axId val="494146176"/>
      </c:barChart>
      <c:catAx>
        <c:axId val="49414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46176"/>
        <c:crosses val="autoZero"/>
        <c:auto val="1"/>
        <c:lblAlgn val="ctr"/>
        <c:lblOffset val="100"/>
        <c:noMultiLvlLbl val="0"/>
      </c:catAx>
      <c:valAx>
        <c:axId val="4941461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45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65764813989443E-2"/>
          <c:y val="0.23753280839895013"/>
          <c:w val="0.89083166884013709"/>
          <c:h val="0.624671916010498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1'!$D$91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1'!$D$92:$D$96</c:f>
              <c:numCache>
                <c:formatCode>0.00</c:formatCode>
                <c:ptCount val="5"/>
                <c:pt idx="0">
                  <c:v>0.85931573593312705</c:v>
                </c:pt>
                <c:pt idx="1">
                  <c:v>0.64</c:v>
                </c:pt>
                <c:pt idx="2">
                  <c:v>0.62</c:v>
                </c:pt>
                <c:pt idx="3">
                  <c:v>0.62</c:v>
                </c:pt>
                <c:pt idx="4" formatCode="#,##0.00">
                  <c:v>0.65</c:v>
                </c:pt>
              </c:numCache>
            </c:numRef>
          </c:val>
        </c:ser>
        <c:ser>
          <c:idx val="0"/>
          <c:order val="1"/>
          <c:tx>
            <c:strRef>
              <c:f>'Data 1'!$E$91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1'!$E$92:$E$96</c:f>
              <c:numCache>
                <c:formatCode>0.00</c:formatCode>
                <c:ptCount val="5"/>
                <c:pt idx="0">
                  <c:v>0.14302550637213385</c:v>
                </c:pt>
                <c:pt idx="1">
                  <c:v>0.34</c:v>
                </c:pt>
                <c:pt idx="2">
                  <c:v>1</c:v>
                </c:pt>
                <c:pt idx="3">
                  <c:v>0.95</c:v>
                </c:pt>
                <c:pt idx="4" formatCode="#,##0.00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'Data 1'!$F$91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1'!$F$92:$F$96</c:f>
              <c:numCache>
                <c:formatCode>0.00</c:formatCode>
                <c:ptCount val="5"/>
                <c:pt idx="0">
                  <c:v>4.6933880480679528E-2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0.06</c:v>
                </c:pt>
                <c:pt idx="4" formatCode="#,##0.00">
                  <c:v>1.38</c:v>
                </c:pt>
              </c:numCache>
            </c:numRef>
          </c:val>
        </c:ser>
        <c:ser>
          <c:idx val="3"/>
          <c:order val="3"/>
          <c:tx>
            <c:strRef>
              <c:f>'Data 1'!$G$91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'Data 1'!$C$92:$C$96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1'!$G$92:$G$96</c:f>
              <c:numCache>
                <c:formatCode>0.00</c:formatCode>
                <c:ptCount val="5"/>
                <c:pt idx="0">
                  <c:v>1.6429871717269357E-3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 formatCode="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5280"/>
        <c:axId val="614435672"/>
      </c:barChart>
      <c:lineChart>
        <c:grouping val="standard"/>
        <c:varyColors val="0"/>
        <c:ser>
          <c:idx val="4"/>
          <c:order val="4"/>
          <c:tx>
            <c:strRef>
              <c:f>'Data 1'!$J$91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69404309898175E-2"/>
                  <c:y val="-4.1842643685287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969404309898154E-2"/>
                  <c:y val="-4.1842643685287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57566105207723E-2"/>
                  <c:y val="-3.4888709777419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57566105207723E-2"/>
                  <c:y val="-4.184305701944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13251337110499E-2"/>
                  <c:y val="-2.16740033480067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1'!$C$92:$C$96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1'!$J$92:$J$96</c:f>
              <c:numCache>
                <c:formatCode>0.00</c:formatCode>
                <c:ptCount val="5"/>
                <c:pt idx="0">
                  <c:v>1.0509181099576672</c:v>
                </c:pt>
                <c:pt idx="1">
                  <c:v>1.0900000000000001</c:v>
                </c:pt>
                <c:pt idx="2">
                  <c:v>1.7</c:v>
                </c:pt>
                <c:pt idx="3">
                  <c:v>1.63</c:v>
                </c:pt>
                <c:pt idx="4" formatCode="#,##0.00">
                  <c:v>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5280"/>
        <c:axId val="614435672"/>
      </c:lineChart>
      <c:catAx>
        <c:axId val="61443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5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5672"/>
        <c:scaling>
          <c:orientation val="minMax"/>
          <c:max val="3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5280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5.5993511759935125E-2"/>
          <c:y val="5.2727485497433849E-2"/>
          <c:w val="0.94400648824006483"/>
          <c:h val="0.1239915074309978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60553541918356E-2"/>
          <c:y val="0.20603674540682415"/>
          <c:w val="0.89494146565012711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1'!$D$137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1'!$D$138:$D$150</c:f>
              <c:numCache>
                <c:formatCode>0.00</c:formatCode>
                <c:ptCount val="13"/>
                <c:pt idx="0">
                  <c:v>0.15</c:v>
                </c:pt>
                <c:pt idx="1">
                  <c:v>0.47</c:v>
                </c:pt>
                <c:pt idx="2">
                  <c:v>1.26</c:v>
                </c:pt>
                <c:pt idx="3">
                  <c:v>0.6</c:v>
                </c:pt>
                <c:pt idx="4">
                  <c:v>0.67</c:v>
                </c:pt>
                <c:pt idx="5">
                  <c:v>0.82</c:v>
                </c:pt>
                <c:pt idx="6">
                  <c:v>0.78</c:v>
                </c:pt>
                <c:pt idx="7">
                  <c:v>0.65</c:v>
                </c:pt>
                <c:pt idx="8">
                  <c:v>0.32</c:v>
                </c:pt>
                <c:pt idx="9">
                  <c:v>0.93</c:v>
                </c:pt>
                <c:pt idx="10">
                  <c:v>0.54</c:v>
                </c:pt>
                <c:pt idx="11">
                  <c:v>0.6</c:v>
                </c:pt>
                <c:pt idx="12" formatCode="#,##0.00">
                  <c:v>0.65</c:v>
                </c:pt>
              </c:numCache>
            </c:numRef>
          </c:val>
        </c:ser>
        <c:ser>
          <c:idx val="0"/>
          <c:order val="1"/>
          <c:tx>
            <c:strRef>
              <c:f>'Data 1'!$E$137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1'!$E$138:$E$150</c:f>
              <c:numCache>
                <c:formatCode>0.00</c:formatCode>
                <c:ptCount val="13"/>
                <c:pt idx="0">
                  <c:v>0.45</c:v>
                </c:pt>
                <c:pt idx="1">
                  <c:v>0.68</c:v>
                </c:pt>
                <c:pt idx="2">
                  <c:v>0.66</c:v>
                </c:pt>
                <c:pt idx="3">
                  <c:v>2.08</c:v>
                </c:pt>
                <c:pt idx="4">
                  <c:v>2.38</c:v>
                </c:pt>
                <c:pt idx="5">
                  <c:v>1.6</c:v>
                </c:pt>
                <c:pt idx="6">
                  <c:v>1.91</c:v>
                </c:pt>
                <c:pt idx="7">
                  <c:v>1.2</c:v>
                </c:pt>
                <c:pt idx="8">
                  <c:v>1.0900000000000001</c:v>
                </c:pt>
                <c:pt idx="9">
                  <c:v>1.24</c:v>
                </c:pt>
                <c:pt idx="10">
                  <c:v>1.81</c:v>
                </c:pt>
                <c:pt idx="11">
                  <c:v>0.15</c:v>
                </c:pt>
                <c:pt idx="12" formatCode="#,##0.00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'Data 1'!$F$137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1'!$F$138:$F$150</c:f>
              <c:numCache>
                <c:formatCode>0.00</c:formatCode>
                <c:ptCount val="13"/>
                <c:pt idx="0">
                  <c:v>0.05</c:v>
                </c:pt>
                <c:pt idx="1">
                  <c:v>7.0000000000000007E-2</c:v>
                </c:pt>
                <c:pt idx="2">
                  <c:v>1.1599999999999999</c:v>
                </c:pt>
                <c:pt idx="3">
                  <c:v>1.67</c:v>
                </c:pt>
                <c:pt idx="4">
                  <c:v>2.7</c:v>
                </c:pt>
                <c:pt idx="5">
                  <c:v>3.25</c:v>
                </c:pt>
                <c:pt idx="6">
                  <c:v>3.25</c:v>
                </c:pt>
                <c:pt idx="7">
                  <c:v>1.92</c:v>
                </c:pt>
                <c:pt idx="8">
                  <c:v>1.65</c:v>
                </c:pt>
                <c:pt idx="9">
                  <c:v>0.48</c:v>
                </c:pt>
                <c:pt idx="10">
                  <c:v>0.17</c:v>
                </c:pt>
                <c:pt idx="11">
                  <c:v>0</c:v>
                </c:pt>
                <c:pt idx="12" formatCode="#,##0.00">
                  <c:v>1.38</c:v>
                </c:pt>
              </c:numCache>
            </c:numRef>
          </c:val>
        </c:ser>
        <c:ser>
          <c:idx val="3"/>
          <c:order val="3"/>
          <c:tx>
            <c:strRef>
              <c:f>'Data 1'!$G$137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1'!$G$138:$G$150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</c:v>
                </c:pt>
                <c:pt idx="12" formatCode="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6456"/>
        <c:axId val="614436848"/>
      </c:barChart>
      <c:lineChart>
        <c:grouping val="standard"/>
        <c:varyColors val="0"/>
        <c:ser>
          <c:idx val="4"/>
          <c:order val="4"/>
          <c:tx>
            <c:strRef>
              <c:f>'Data 1'!$J$137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1'!$B$120:$B$132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1'!$J$138:$J$150</c:f>
              <c:numCache>
                <c:formatCode>0.00</c:formatCode>
                <c:ptCount val="13"/>
                <c:pt idx="0">
                  <c:v>0.65</c:v>
                </c:pt>
                <c:pt idx="1">
                  <c:v>1.23</c:v>
                </c:pt>
                <c:pt idx="2">
                  <c:v>3.08</c:v>
                </c:pt>
                <c:pt idx="3">
                  <c:v>4.3500000000000005</c:v>
                </c:pt>
                <c:pt idx="4">
                  <c:v>5.75</c:v>
                </c:pt>
                <c:pt idx="5">
                  <c:v>5.67</c:v>
                </c:pt>
                <c:pt idx="6">
                  <c:v>5.93</c:v>
                </c:pt>
                <c:pt idx="7">
                  <c:v>3.78</c:v>
                </c:pt>
                <c:pt idx="8">
                  <c:v>3.07</c:v>
                </c:pt>
                <c:pt idx="9">
                  <c:v>2.65</c:v>
                </c:pt>
                <c:pt idx="10">
                  <c:v>2.69</c:v>
                </c:pt>
                <c:pt idx="11">
                  <c:v>0.75</c:v>
                </c:pt>
                <c:pt idx="12" formatCode="#,##0.00">
                  <c:v>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6456"/>
        <c:axId val="614436848"/>
      </c:lineChart>
      <c:catAx>
        <c:axId val="61443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6848"/>
        <c:scaling>
          <c:orientation val="minMax"/>
          <c:max val="6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6456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8.5132414003805085E-2"/>
          <c:y val="4.7419629871106865E-2"/>
          <c:w val="0.8389258287158549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49020003882728"/>
          <c:y val="0.14285714285714293"/>
          <c:w val="0.83735103960968826"/>
          <c:h val="0.5505226480836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1'!$D$231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2A6FF9"/>
            </a:solidFill>
            <a:ln w="25400">
              <a:noFill/>
            </a:ln>
          </c:spPr>
          <c:invertIfNegative val="0"/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Baleares</c:v>
              </c:pt>
              <c:pt idx="4">
                <c:v>C. Valenciana</c:v>
              </c:pt>
              <c:pt idx="5">
                <c:v>Canarias</c:v>
              </c:pt>
              <c:pt idx="6">
                <c:v>Cantabria</c:v>
              </c:pt>
              <c:pt idx="7">
                <c:v>Castilla-La Mancha</c:v>
              </c:pt>
              <c:pt idx="8">
                <c:v>Castilla y León</c:v>
              </c:pt>
              <c:pt idx="9">
                <c:v>Cataluña</c:v>
              </c:pt>
              <c:pt idx="10">
                <c:v>Extremadura</c:v>
              </c:pt>
              <c:pt idx="11">
                <c:v>Galicia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Ref>
              <c:f>'Data 1'!$D$232:$D$248</c:f>
              <c:numCache>
                <c:formatCode>#,##0\ \ \ _)</c:formatCode>
                <c:ptCount val="17"/>
                <c:pt idx="0">
                  <c:v>3799.4450000000002</c:v>
                </c:pt>
                <c:pt idx="1">
                  <c:v>6630.9950000000008</c:v>
                </c:pt>
                <c:pt idx="2">
                  <c:v>2460.42</c:v>
                </c:pt>
                <c:pt idx="3">
                  <c:v>980.46</c:v>
                </c:pt>
                <c:pt idx="4">
                  <c:v>2885.5</c:v>
                </c:pt>
                <c:pt idx="5">
                  <c:v>1954.0199999999993</c:v>
                </c:pt>
                <c:pt idx="6">
                  <c:v>993.72</c:v>
                </c:pt>
                <c:pt idx="7">
                  <c:v>1316.7</c:v>
                </c:pt>
                <c:pt idx="8">
                  <c:v>2397</c:v>
                </c:pt>
                <c:pt idx="9">
                  <c:v>8564.2099999999991</c:v>
                </c:pt>
                <c:pt idx="10">
                  <c:v>850</c:v>
                </c:pt>
                <c:pt idx="11">
                  <c:v>3943.3199999999997</c:v>
                </c:pt>
                <c:pt idx="12">
                  <c:v>784.7</c:v>
                </c:pt>
                <c:pt idx="13">
                  <c:v>0</c:v>
                </c:pt>
                <c:pt idx="14">
                  <c:v>0</c:v>
                </c:pt>
                <c:pt idx="15">
                  <c:v>878.46</c:v>
                </c:pt>
                <c:pt idx="16">
                  <c:v>1100</c:v>
                </c:pt>
              </c:numCache>
            </c:numRef>
          </c:val>
        </c:ser>
        <c:ser>
          <c:idx val="1"/>
          <c:order val="1"/>
          <c:tx>
            <c:strRef>
              <c:f>'Data 1'!$E$231</c:f>
              <c:strCache>
                <c:ptCount val="1"/>
                <c:pt idx="0">
                  <c:v>Generación RCR</c:v>
                </c:pt>
              </c:strCache>
            </c:strRef>
          </c:tx>
          <c:spPr>
            <a:solidFill>
              <a:srgbClr val="488436"/>
            </a:solidFill>
            <a:ln w="25400">
              <a:noFill/>
            </a:ln>
          </c:spPr>
          <c:invertIfNegative val="0"/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Baleares</c:v>
              </c:pt>
              <c:pt idx="4">
                <c:v>C. Valenciana</c:v>
              </c:pt>
              <c:pt idx="5">
                <c:v>Canarias</c:v>
              </c:pt>
              <c:pt idx="6">
                <c:v>Cantabria</c:v>
              </c:pt>
              <c:pt idx="7">
                <c:v>Castilla-La Mancha</c:v>
              </c:pt>
              <c:pt idx="8">
                <c:v>Castilla y León</c:v>
              </c:pt>
              <c:pt idx="9">
                <c:v>Cataluña</c:v>
              </c:pt>
              <c:pt idx="10">
                <c:v>Extremadura</c:v>
              </c:pt>
              <c:pt idx="11">
                <c:v>Galicia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Ref>
              <c:f>'Data 1'!$E$232:$E$248</c:f>
              <c:numCache>
                <c:formatCode>#,##0\ \ \ _)</c:formatCode>
                <c:ptCount val="17"/>
                <c:pt idx="0">
                  <c:v>17952.560000000001</c:v>
                </c:pt>
                <c:pt idx="1">
                  <c:v>8340.1000000000022</c:v>
                </c:pt>
                <c:pt idx="2">
                  <c:v>226.9</c:v>
                </c:pt>
                <c:pt idx="3">
                  <c:v>284.94399999999996</c:v>
                </c:pt>
                <c:pt idx="4">
                  <c:v>2836.8</c:v>
                </c:pt>
                <c:pt idx="5">
                  <c:v>1963.55</c:v>
                </c:pt>
                <c:pt idx="6">
                  <c:v>827.7</c:v>
                </c:pt>
                <c:pt idx="7">
                  <c:v>16483.63</c:v>
                </c:pt>
                <c:pt idx="8">
                  <c:v>10524.164999999999</c:v>
                </c:pt>
                <c:pt idx="9">
                  <c:v>1933.204</c:v>
                </c:pt>
                <c:pt idx="10">
                  <c:v>14021.3</c:v>
                </c:pt>
                <c:pt idx="11">
                  <c:v>3847.7999999999988</c:v>
                </c:pt>
                <c:pt idx="12">
                  <c:v>374.20000000000005</c:v>
                </c:pt>
                <c:pt idx="13">
                  <c:v>485.38</c:v>
                </c:pt>
                <c:pt idx="14">
                  <c:v>7104.3199999999988</c:v>
                </c:pt>
                <c:pt idx="15">
                  <c:v>1128.1590000000001</c:v>
                </c:pt>
                <c:pt idx="16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14437632"/>
        <c:axId val="614438024"/>
      </c:barChart>
      <c:catAx>
        <c:axId val="6144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802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144380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\ 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763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283316995014177"/>
          <c:y val="4.1811846689895474E-2"/>
          <c:w val="0.52664959048793603"/>
          <c:h val="7.103916888437725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1230066290623"/>
          <c:y val="0.18565981335666376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chemeClr val="accent6"/>
            </a:solidFill>
          </c:spPr>
          <c:invertIfNegative val="0"/>
          <c:cat>
            <c:strRef>
              <c:f>'Data 1'!$F$198:$J$198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1'!$F$199:$J$199</c:f>
              <c:numCache>
                <c:formatCode>#,##0</c:formatCode>
                <c:ptCount val="5"/>
                <c:pt idx="0">
                  <c:v>19671.349999999999</c:v>
                </c:pt>
                <c:pt idx="1">
                  <c:v>20108.846000000001</c:v>
                </c:pt>
                <c:pt idx="2">
                  <c:v>20639.478000000003</c:v>
                </c:pt>
                <c:pt idx="3">
                  <c:v>21093.512000000002</c:v>
                </c:pt>
                <c:pt idx="4">
                  <c:v>21178.698360000002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94146960"/>
        <c:axId val="494147352"/>
      </c:barChart>
      <c:catAx>
        <c:axId val="49414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494147352"/>
        <c:crosses val="autoZero"/>
        <c:auto val="1"/>
        <c:lblAlgn val="ctr"/>
        <c:lblOffset val="100"/>
        <c:noMultiLvlLbl val="0"/>
      </c:catAx>
      <c:valAx>
        <c:axId val="494147352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  <a:prstDash val="sysDot"/>
          </a:ln>
        </c:spPr>
        <c:crossAx val="49414696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8609432879323362"/>
          <c:y val="3.0690610314026954E-2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6187507853308E-2"/>
          <c:y val="0.14036828729742115"/>
          <c:w val="0.85915458748988283"/>
          <c:h val="0.66747823188768074"/>
        </c:manualLayout>
      </c:layout>
      <c:lineChart>
        <c:grouping val="standard"/>
        <c:varyColors val="0"/>
        <c:ser>
          <c:idx val="1"/>
          <c:order val="0"/>
          <c:tx>
            <c:v>≤ 220 kV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'Data 1'!$C$156:$C$195</c:f>
              <c:strCach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 (1)</c:v>
                </c:pt>
              </c:strCache>
            </c:strRef>
          </c:cat>
          <c:val>
            <c:numRef>
              <c:f>'Data 1'!$E$156:$E$195</c:f>
              <c:numCache>
                <c:formatCode>#,##0</c:formatCode>
                <c:ptCount val="40"/>
                <c:pt idx="0">
                  <c:v>13501</c:v>
                </c:pt>
                <c:pt idx="1">
                  <c:v>13138</c:v>
                </c:pt>
                <c:pt idx="2">
                  <c:v>13258</c:v>
                </c:pt>
                <c:pt idx="3">
                  <c:v>13767</c:v>
                </c:pt>
                <c:pt idx="4">
                  <c:v>14139</c:v>
                </c:pt>
                <c:pt idx="5">
                  <c:v>13973</c:v>
                </c:pt>
                <c:pt idx="6">
                  <c:v>14466</c:v>
                </c:pt>
                <c:pt idx="7">
                  <c:v>14491</c:v>
                </c:pt>
                <c:pt idx="8">
                  <c:v>14598.3</c:v>
                </c:pt>
                <c:pt idx="9">
                  <c:v>14652.3</c:v>
                </c:pt>
                <c:pt idx="10">
                  <c:v>14746.3</c:v>
                </c:pt>
                <c:pt idx="11">
                  <c:v>14849.3</c:v>
                </c:pt>
                <c:pt idx="12">
                  <c:v>14938.3</c:v>
                </c:pt>
                <c:pt idx="13">
                  <c:v>14964.3</c:v>
                </c:pt>
                <c:pt idx="14">
                  <c:v>15034.5</c:v>
                </c:pt>
                <c:pt idx="15">
                  <c:v>15108.94</c:v>
                </c:pt>
                <c:pt idx="16">
                  <c:v>15356.14</c:v>
                </c:pt>
                <c:pt idx="17">
                  <c:v>15441.94</c:v>
                </c:pt>
                <c:pt idx="18">
                  <c:v>15585.94</c:v>
                </c:pt>
                <c:pt idx="19">
                  <c:v>15628.94</c:v>
                </c:pt>
                <c:pt idx="20">
                  <c:v>15733.539999999999</c:v>
                </c:pt>
                <c:pt idx="21">
                  <c:v>15776.14</c:v>
                </c:pt>
                <c:pt idx="22">
                  <c:v>15875.92</c:v>
                </c:pt>
                <c:pt idx="23">
                  <c:v>15974.92</c:v>
                </c:pt>
                <c:pt idx="24">
                  <c:v>16077.74</c:v>
                </c:pt>
                <c:pt idx="25">
                  <c:v>16121.466999999999</c:v>
                </c:pt>
                <c:pt idx="26">
                  <c:v>16296.157999999999</c:v>
                </c:pt>
                <c:pt idx="27">
                  <c:v>16344.267999999998</c:v>
                </c:pt>
                <c:pt idx="28">
                  <c:v>16464.171799999996</c:v>
                </c:pt>
                <c:pt idx="29">
                  <c:v>16529.899899999997</c:v>
                </c:pt>
                <c:pt idx="30">
                  <c:v>16752.829060000004</c:v>
                </c:pt>
                <c:pt idx="31">
                  <c:v>16817.033060000002</c:v>
                </c:pt>
                <c:pt idx="32">
                  <c:v>17174.804059999999</c:v>
                </c:pt>
                <c:pt idx="33">
                  <c:v>17307.192059999994</c:v>
                </c:pt>
                <c:pt idx="34">
                  <c:v>17400.504000000004</c:v>
                </c:pt>
                <c:pt idx="35">
                  <c:v>18000.768000000004</c:v>
                </c:pt>
                <c:pt idx="36">
                  <c:v>18369.641060000002</c:v>
                </c:pt>
                <c:pt idx="37">
                  <c:v>18642.941060000005</c:v>
                </c:pt>
                <c:pt idx="38">
                  <c:v>18782.058560000005</c:v>
                </c:pt>
                <c:pt idx="39">
                  <c:v>18924.164470000007</c:v>
                </c:pt>
              </c:numCache>
            </c:numRef>
          </c:val>
          <c:smooth val="0"/>
        </c:ser>
        <c:ser>
          <c:idx val="0"/>
          <c:order val="1"/>
          <c:tx>
            <c:v>400 kV</c:v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'Data 1'!$C$156:$C$195</c:f>
              <c:strCach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 (1)</c:v>
                </c:pt>
              </c:strCache>
            </c:strRef>
          </c:cat>
          <c:val>
            <c:numRef>
              <c:f>'Data 1'!$D$156:$D$195</c:f>
              <c:numCache>
                <c:formatCode>#,##0</c:formatCode>
                <c:ptCount val="40"/>
                <c:pt idx="0">
                  <c:v>4715</c:v>
                </c:pt>
                <c:pt idx="1">
                  <c:v>5595</c:v>
                </c:pt>
                <c:pt idx="2">
                  <c:v>5732</c:v>
                </c:pt>
                <c:pt idx="3">
                  <c:v>8207</c:v>
                </c:pt>
                <c:pt idx="4">
                  <c:v>8518</c:v>
                </c:pt>
                <c:pt idx="5">
                  <c:v>8906</c:v>
                </c:pt>
                <c:pt idx="6">
                  <c:v>8975</c:v>
                </c:pt>
                <c:pt idx="7">
                  <c:v>9563</c:v>
                </c:pt>
                <c:pt idx="8">
                  <c:v>9998</c:v>
                </c:pt>
                <c:pt idx="9">
                  <c:v>10781</c:v>
                </c:pt>
                <c:pt idx="10">
                  <c:v>10978</c:v>
                </c:pt>
                <c:pt idx="11">
                  <c:v>11147</c:v>
                </c:pt>
                <c:pt idx="12">
                  <c:v>12194</c:v>
                </c:pt>
                <c:pt idx="13">
                  <c:v>12533</c:v>
                </c:pt>
                <c:pt idx="14">
                  <c:v>12686</c:v>
                </c:pt>
                <c:pt idx="15">
                  <c:v>12883</c:v>
                </c:pt>
                <c:pt idx="16">
                  <c:v>13222</c:v>
                </c:pt>
                <c:pt idx="17">
                  <c:v>13611.17</c:v>
                </c:pt>
                <c:pt idx="18">
                  <c:v>13737.17</c:v>
                </c:pt>
                <c:pt idx="19">
                  <c:v>13969.73</c:v>
                </c:pt>
                <c:pt idx="20">
                  <c:v>14083.63</c:v>
                </c:pt>
                <c:pt idx="21">
                  <c:v>14243.65</c:v>
                </c:pt>
                <c:pt idx="22">
                  <c:v>14538.47</c:v>
                </c:pt>
                <c:pt idx="23">
                  <c:v>14538.47</c:v>
                </c:pt>
                <c:pt idx="24">
                  <c:v>14918</c:v>
                </c:pt>
                <c:pt idx="25">
                  <c:v>15364.268999999998</c:v>
                </c:pt>
                <c:pt idx="26">
                  <c:v>16066.739</c:v>
                </c:pt>
                <c:pt idx="27">
                  <c:v>16592.458999999999</c:v>
                </c:pt>
                <c:pt idx="28">
                  <c:v>16840.612000000001</c:v>
                </c:pt>
                <c:pt idx="29">
                  <c:v>16845.694</c:v>
                </c:pt>
                <c:pt idx="30">
                  <c:v>17051.9434</c:v>
                </c:pt>
                <c:pt idx="31">
                  <c:v>17190.606400000001</c:v>
                </c:pt>
                <c:pt idx="32">
                  <c:v>17764.621000000006</c:v>
                </c:pt>
                <c:pt idx="33">
                  <c:v>18056.021000000008</c:v>
                </c:pt>
                <c:pt idx="34">
                  <c:v>18792.422999999992</c:v>
                </c:pt>
                <c:pt idx="35">
                  <c:v>19671.349999999999</c:v>
                </c:pt>
                <c:pt idx="36">
                  <c:v>20108.846000000001</c:v>
                </c:pt>
                <c:pt idx="37">
                  <c:v>20639.478000000003</c:v>
                </c:pt>
                <c:pt idx="38">
                  <c:v>21093.512000000002</c:v>
                </c:pt>
                <c:pt idx="39">
                  <c:v>21178.698360000002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148136"/>
        <c:axId val="494148528"/>
      </c:lineChart>
      <c:catAx>
        <c:axId val="494148136"/>
        <c:scaling>
          <c:orientation val="minMax"/>
        </c:scaling>
        <c:delete val="0"/>
        <c:axPos val="b"/>
        <c:numFmt formatCode="0\ 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48528"/>
        <c:crosses val="autoZero"/>
        <c:auto val="0"/>
        <c:lblAlgn val="ctr"/>
        <c:lblOffset val="0"/>
        <c:tickLblSkip val="3"/>
        <c:tickMarkSkip val="1"/>
        <c:noMultiLvlLbl val="0"/>
      </c:catAx>
      <c:valAx>
        <c:axId val="4941485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4148136"/>
        <c:crosses val="autoZero"/>
        <c:crossBetween val="midCat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87336221244611"/>
          <c:y val="3.1621880598258552E-2"/>
          <c:w val="0.345707656612529"/>
          <c:h val="7.05886470073593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805931676098488E-2"/>
          <c:y val="0.17968784272736116"/>
          <c:w val="0.86893306864981779"/>
          <c:h val="0.628907449545764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1'!$D$19</c:f>
              <c:strCache>
                <c:ptCount val="1"/>
                <c:pt idx="0">
                  <c:v>Red Eléctrica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1'!$D$20:$D$40</c:f>
              <c:numCache>
                <c:formatCode>#,##0</c:formatCode>
                <c:ptCount val="21"/>
                <c:pt idx="0">
                  <c:v>0.54</c:v>
                </c:pt>
                <c:pt idx="1">
                  <c:v>7.23</c:v>
                </c:pt>
                <c:pt idx="2">
                  <c:v>36.950000000000003</c:v>
                </c:pt>
                <c:pt idx="3">
                  <c:v>129.6</c:v>
                </c:pt>
                <c:pt idx="4">
                  <c:v>0.46</c:v>
                </c:pt>
                <c:pt idx="5">
                  <c:v>1.4</c:v>
                </c:pt>
                <c:pt idx="6">
                  <c:v>107.04</c:v>
                </c:pt>
                <c:pt idx="7">
                  <c:v>0.1</c:v>
                </c:pt>
                <c:pt idx="8">
                  <c:v>360.4</c:v>
                </c:pt>
                <c:pt idx="9">
                  <c:v>840.46</c:v>
                </c:pt>
                <c:pt idx="10">
                  <c:v>469.56</c:v>
                </c:pt>
                <c:pt idx="11">
                  <c:v>870.41000000000008</c:v>
                </c:pt>
                <c:pt idx="12">
                  <c:v>552.37000000000012</c:v>
                </c:pt>
                <c:pt idx="13">
                  <c:v>573.5424999999999</c:v>
                </c:pt>
                <c:pt idx="14">
                  <c:v>437.4991</c:v>
                </c:pt>
                <c:pt idx="15">
                  <c:v>1552.0500000000002</c:v>
                </c:pt>
                <c:pt idx="16">
                  <c:v>259.46000000000004</c:v>
                </c:pt>
                <c:pt idx="17">
                  <c:v>113.47</c:v>
                </c:pt>
                <c:pt idx="18">
                  <c:v>1126</c:v>
                </c:pt>
                <c:pt idx="19">
                  <c:v>204.34620000000001</c:v>
                </c:pt>
                <c:pt idx="20">
                  <c:v>52.769999999999996</c:v>
                </c:pt>
              </c:numCache>
            </c:numRef>
          </c:val>
        </c:ser>
        <c:ser>
          <c:idx val="0"/>
          <c:order val="1"/>
          <c:tx>
            <c:strRef>
              <c:f>'Data 1'!$E$19</c:f>
              <c:strCache>
                <c:ptCount val="1"/>
                <c:pt idx="0">
                  <c:v>Resto empresas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1'!$E$20:$E$40</c:f>
              <c:numCache>
                <c:formatCode>#,##0</c:formatCode>
                <c:ptCount val="21"/>
                <c:pt idx="0">
                  <c:v>282.35999999999996</c:v>
                </c:pt>
                <c:pt idx="1">
                  <c:v>653.16999999999996</c:v>
                </c:pt>
                <c:pt idx="2">
                  <c:v>741.44999999999993</c:v>
                </c:pt>
                <c:pt idx="3">
                  <c:v>74.900000000000006</c:v>
                </c:pt>
                <c:pt idx="4">
                  <c:v>675.17</c:v>
                </c:pt>
                <c:pt idx="5">
                  <c:v>777.91</c:v>
                </c:pt>
                <c:pt idx="6">
                  <c:v>6883.28</c:v>
                </c:pt>
                <c:pt idx="7">
                  <c:v>802.59</c:v>
                </c:pt>
                <c:pt idx="8">
                  <c:v>105.83000000000004</c:v>
                </c:pt>
                <c:pt idx="9">
                  <c:v>409.19000000000005</c:v>
                </c:pt>
                <c:pt idx="10">
                  <c:v>79.229999999999961</c:v>
                </c:pt>
                <c:pt idx="11">
                  <c:v>65.3900000000001</c:v>
                </c:pt>
                <c:pt idx="12">
                  <c:v>204.77800000000002</c:v>
                </c:pt>
                <c:pt idx="13">
                  <c:v>0</c:v>
                </c:pt>
                <c:pt idx="14">
                  <c:v>0</c:v>
                </c:pt>
                <c:pt idx="15">
                  <c:v>18.489999999999782</c:v>
                </c:pt>
                <c:pt idx="16">
                  <c:v>20.229999999999961</c:v>
                </c:pt>
                <c:pt idx="17">
                  <c:v>19.289999999999992</c:v>
                </c:pt>
                <c:pt idx="18">
                  <c:v>30.180000000000064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1'!$F$19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1'!$C$20:$C$40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1'!$F$20:$F$40</c:f>
              <c:numCache>
                <c:formatCode>#,##0</c:formatCode>
                <c:ptCount val="21"/>
                <c:pt idx="0">
                  <c:v>282.89999999999998</c:v>
                </c:pt>
                <c:pt idx="1">
                  <c:v>660.4</c:v>
                </c:pt>
                <c:pt idx="2">
                  <c:v>778.4</c:v>
                </c:pt>
                <c:pt idx="3">
                  <c:v>204.5</c:v>
                </c:pt>
                <c:pt idx="4">
                  <c:v>675.63</c:v>
                </c:pt>
                <c:pt idx="5">
                  <c:v>779.31</c:v>
                </c:pt>
                <c:pt idx="6">
                  <c:v>6990.32</c:v>
                </c:pt>
                <c:pt idx="7">
                  <c:v>802.69</c:v>
                </c:pt>
                <c:pt idx="8">
                  <c:v>466.23</c:v>
                </c:pt>
                <c:pt idx="9">
                  <c:v>1249.6500000000001</c:v>
                </c:pt>
                <c:pt idx="10">
                  <c:v>548.79</c:v>
                </c:pt>
                <c:pt idx="11">
                  <c:v>935.80000000000018</c:v>
                </c:pt>
                <c:pt idx="12">
                  <c:v>757.16</c:v>
                </c:pt>
                <c:pt idx="13">
                  <c:v>573.5424999999999</c:v>
                </c:pt>
                <c:pt idx="14">
                  <c:v>437.4991</c:v>
                </c:pt>
                <c:pt idx="15">
                  <c:v>1570.54</c:v>
                </c:pt>
                <c:pt idx="16">
                  <c:v>279.69</c:v>
                </c:pt>
                <c:pt idx="17">
                  <c:v>132.77000000000001</c:v>
                </c:pt>
                <c:pt idx="18">
                  <c:v>1156.18</c:v>
                </c:pt>
                <c:pt idx="19">
                  <c:v>204.34620000000001</c:v>
                </c:pt>
                <c:pt idx="20">
                  <c:v>52.769999999999996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4428224"/>
        <c:axId val="614428616"/>
      </c:barChart>
      <c:catAx>
        <c:axId val="614428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28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28616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282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701586933986197"/>
          <c:y val="5.8593566540524479E-2"/>
          <c:w val="0.60620202805531676"/>
          <c:h val="7.81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55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88432935320433E-2"/>
          <c:y val="0.18823601499699372"/>
          <c:w val="0.88835056739059581"/>
          <c:h val="0.63137496696908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1'!$D$45</c:f>
              <c:strCache>
                <c:ptCount val="1"/>
                <c:pt idx="0">
                  <c:v>Red Eléctrica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1'!$D$46:$D$66</c:f>
              <c:numCache>
                <c:formatCode>0.00</c:formatCode>
                <c:ptCount val="21"/>
                <c:pt idx="0">
                  <c:v>2E-3</c:v>
                </c:pt>
                <c:pt idx="1">
                  <c:v>2.4E-2</c:v>
                </c:pt>
                <c:pt idx="2">
                  <c:v>0.12</c:v>
                </c:pt>
                <c:pt idx="3">
                  <c:v>0.39500000000000002</c:v>
                </c:pt>
                <c:pt idx="4">
                  <c:v>1E-3</c:v>
                </c:pt>
                <c:pt idx="5">
                  <c:v>4.0000000000000001E-3</c:v>
                </c:pt>
                <c:pt idx="6">
                  <c:v>0.27400000000000002</c:v>
                </c:pt>
                <c:pt idx="7">
                  <c:v>0</c:v>
                </c:pt>
                <c:pt idx="8">
                  <c:v>0.84599999999999997</c:v>
                </c:pt>
                <c:pt idx="9">
                  <c:v>1.8819999999999999</c:v>
                </c:pt>
                <c:pt idx="10">
                  <c:v>1.006</c:v>
                </c:pt>
                <c:pt idx="11">
                  <c:v>1.8169999999999999</c:v>
                </c:pt>
                <c:pt idx="12">
                  <c:v>1.111</c:v>
                </c:pt>
                <c:pt idx="13">
                  <c:v>1.147</c:v>
                </c:pt>
                <c:pt idx="14">
                  <c:v>0.91</c:v>
                </c:pt>
                <c:pt idx="15">
                  <c:v>3.1349999999999998</c:v>
                </c:pt>
                <c:pt idx="16">
                  <c:v>0.53500000000000003</c:v>
                </c:pt>
                <c:pt idx="17">
                  <c:v>0.23799999999999999</c:v>
                </c:pt>
                <c:pt idx="18">
                  <c:v>2.403</c:v>
                </c:pt>
                <c:pt idx="19">
                  <c:v>0.441</c:v>
                </c:pt>
                <c:pt idx="20" formatCode="#,##0.00">
                  <c:v>0.112</c:v>
                </c:pt>
              </c:numCache>
            </c:numRef>
          </c:val>
        </c:ser>
        <c:ser>
          <c:idx val="0"/>
          <c:order val="1"/>
          <c:tx>
            <c:strRef>
              <c:f>'Data 1'!$E$45</c:f>
              <c:strCache>
                <c:ptCount val="1"/>
                <c:pt idx="0">
                  <c:v>Resto empresas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1'!$E$46:$E$66</c:f>
              <c:numCache>
                <c:formatCode>0.00</c:formatCode>
                <c:ptCount val="21"/>
                <c:pt idx="0">
                  <c:v>0.97899999999999998</c:v>
                </c:pt>
                <c:pt idx="1">
                  <c:v>2.206</c:v>
                </c:pt>
                <c:pt idx="2">
                  <c:v>2.4099999999999997</c:v>
                </c:pt>
                <c:pt idx="3">
                  <c:v>0.22699999999999998</c:v>
                </c:pt>
                <c:pt idx="4">
                  <c:v>1.9260000000000002</c:v>
                </c:pt>
                <c:pt idx="5">
                  <c:v>2.1030000000000002</c:v>
                </c:pt>
                <c:pt idx="6">
                  <c:v>17.593999999999998</c:v>
                </c:pt>
                <c:pt idx="7">
                  <c:v>2.0059999999999998</c:v>
                </c:pt>
                <c:pt idx="8">
                  <c:v>0.249</c:v>
                </c:pt>
                <c:pt idx="9">
                  <c:v>0.91600000000000015</c:v>
                </c:pt>
                <c:pt idx="10">
                  <c:v>0.16999999999999993</c:v>
                </c:pt>
                <c:pt idx="11">
                  <c:v>0.12200000000000011</c:v>
                </c:pt>
                <c:pt idx="12">
                  <c:v>0.41199999999999992</c:v>
                </c:pt>
                <c:pt idx="13">
                  <c:v>0</c:v>
                </c:pt>
                <c:pt idx="14">
                  <c:v>0</c:v>
                </c:pt>
                <c:pt idx="15">
                  <c:v>3.2000000000000028E-2</c:v>
                </c:pt>
                <c:pt idx="16">
                  <c:v>4.1999999999999926E-2</c:v>
                </c:pt>
                <c:pt idx="17">
                  <c:v>4.0000000000000036E-2</c:v>
                </c:pt>
                <c:pt idx="18">
                  <c:v>6.4000000000000057E-2</c:v>
                </c:pt>
                <c:pt idx="19">
                  <c:v>0</c:v>
                </c:pt>
                <c:pt idx="20" formatCode="#,##0.00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1'!$F$45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1'!$C$46:$C$66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 (1)</c:v>
                </c:pt>
              </c:strCache>
            </c:strRef>
          </c:cat>
          <c:val>
            <c:numRef>
              <c:f>'Data 1'!$F$46:$F$66</c:f>
              <c:numCache>
                <c:formatCode>0.00</c:formatCode>
                <c:ptCount val="21"/>
                <c:pt idx="0">
                  <c:v>0.98099999999999998</c:v>
                </c:pt>
                <c:pt idx="1">
                  <c:v>2.23</c:v>
                </c:pt>
                <c:pt idx="2">
                  <c:v>2.5299999999999998</c:v>
                </c:pt>
                <c:pt idx="3">
                  <c:v>0.622</c:v>
                </c:pt>
                <c:pt idx="4">
                  <c:v>1.927</c:v>
                </c:pt>
                <c:pt idx="5">
                  <c:v>2.1070000000000002</c:v>
                </c:pt>
                <c:pt idx="6">
                  <c:v>17.867999999999999</c:v>
                </c:pt>
                <c:pt idx="7">
                  <c:v>2.0059999999999998</c:v>
                </c:pt>
                <c:pt idx="8">
                  <c:v>1.095</c:v>
                </c:pt>
                <c:pt idx="9">
                  <c:v>2.798</c:v>
                </c:pt>
                <c:pt idx="10">
                  <c:v>1.1759999999999999</c:v>
                </c:pt>
                <c:pt idx="11">
                  <c:v>1.9390000000000001</c:v>
                </c:pt>
                <c:pt idx="12">
                  <c:v>1.5229999999999999</c:v>
                </c:pt>
                <c:pt idx="13">
                  <c:v>1.147</c:v>
                </c:pt>
                <c:pt idx="14">
                  <c:v>0.91</c:v>
                </c:pt>
                <c:pt idx="15">
                  <c:v>3.1669999999999998</c:v>
                </c:pt>
                <c:pt idx="16">
                  <c:v>0.57699999999999996</c:v>
                </c:pt>
                <c:pt idx="17">
                  <c:v>0.27800000000000002</c:v>
                </c:pt>
                <c:pt idx="18">
                  <c:v>2.4670000000000001</c:v>
                </c:pt>
                <c:pt idx="19">
                  <c:v>0.441</c:v>
                </c:pt>
                <c:pt idx="20" formatCode="#,##0.00">
                  <c:v>0.112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14429400"/>
        <c:axId val="614429792"/>
      </c:barChart>
      <c:catAx>
        <c:axId val="6144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2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2979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2940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99766757096539"/>
          <c:y val="6.2745490147064945E-2"/>
          <c:w val="0.59768645647235275"/>
          <c:h val="7.84317842622613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94140523010539E-2"/>
          <c:y val="0.20603674540682415"/>
          <c:w val="0.88378694809745639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1'!$D$71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1'!$D$72:$D$76</c:f>
              <c:numCache>
                <c:formatCode>0.00</c:formatCode>
                <c:ptCount val="5"/>
                <c:pt idx="0">
                  <c:v>0.45</c:v>
                </c:pt>
                <c:pt idx="1">
                  <c:v>0.42</c:v>
                </c:pt>
                <c:pt idx="2">
                  <c:v>0.56000000000000005</c:v>
                </c:pt>
                <c:pt idx="3">
                  <c:v>0.62</c:v>
                </c:pt>
                <c:pt idx="4">
                  <c:v>0.64</c:v>
                </c:pt>
              </c:numCache>
            </c:numRef>
          </c:val>
        </c:ser>
        <c:ser>
          <c:idx val="0"/>
          <c:order val="1"/>
          <c:tx>
            <c:strRef>
              <c:f>'Data 1'!$E$71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1'!$E$72:$E$76</c:f>
              <c:numCache>
                <c:formatCode>0.00</c:formatCode>
                <c:ptCount val="5"/>
                <c:pt idx="0">
                  <c:v>1.63</c:v>
                </c:pt>
                <c:pt idx="1">
                  <c:v>1.59</c:v>
                </c:pt>
                <c:pt idx="2">
                  <c:v>1.1000000000000001</c:v>
                </c:pt>
                <c:pt idx="3">
                  <c:v>1.02</c:v>
                </c:pt>
                <c:pt idx="4">
                  <c:v>1.23</c:v>
                </c:pt>
              </c:numCache>
            </c:numRef>
          </c:val>
        </c:ser>
        <c:ser>
          <c:idx val="2"/>
          <c:order val="2"/>
          <c:tx>
            <c:strRef>
              <c:f>'Data 1'!$F$71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1'!$F$72:$F$76</c:f>
              <c:numCache>
                <c:formatCode>0.00</c:formatCode>
                <c:ptCount val="5"/>
                <c:pt idx="0">
                  <c:v>0.18</c:v>
                </c:pt>
                <c:pt idx="1">
                  <c:v>0.2</c:v>
                </c:pt>
                <c:pt idx="2">
                  <c:v>0.12</c:v>
                </c:pt>
                <c:pt idx="3">
                  <c:v>0.17</c:v>
                </c:pt>
                <c:pt idx="4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'Data 1'!$G$71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1'!$C$72:$C$76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1'!$G$72:$G$76</c:f>
              <c:numCache>
                <c:formatCode>0.00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0576"/>
        <c:axId val="614430968"/>
      </c:barChart>
      <c:lineChart>
        <c:grouping val="standard"/>
        <c:varyColors val="0"/>
        <c:ser>
          <c:idx val="4"/>
          <c:order val="4"/>
          <c:tx>
            <c:strRef>
              <c:f>'Data 1'!$J$71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856852317544063E-2"/>
                  <c:y val="-5.2341307655014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116516194638E-2"/>
                  <c:y val="-4.7091963822993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111651619463863E-2"/>
                  <c:y val="-4.1842619990972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21250223303241E-2"/>
                  <c:y val="-5.2575354832238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0720204477058E-2"/>
                  <c:y val="-4.8037765183810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1'!$C$72:$C$76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1'!$J$72:$J$76</c:f>
              <c:numCache>
                <c:formatCode>0.00</c:formatCode>
                <c:ptCount val="5"/>
                <c:pt idx="0">
                  <c:v>2.27</c:v>
                </c:pt>
                <c:pt idx="1">
                  <c:v>2.21</c:v>
                </c:pt>
                <c:pt idx="2">
                  <c:v>1.8</c:v>
                </c:pt>
                <c:pt idx="3">
                  <c:v>1.81</c:v>
                </c:pt>
                <c:pt idx="4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0576"/>
        <c:axId val="614430968"/>
      </c:lineChart>
      <c:catAx>
        <c:axId val="61443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0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0968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0576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1099641340643938"/>
          <c:y val="3.1496062992125984E-2"/>
          <c:w val="0.8083802613678525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5818536848683E-2"/>
          <c:y val="0.20603674540682415"/>
          <c:w val="0.89089585863676801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1'!$D$101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1'!$D$102:$D$114</c:f>
              <c:numCache>
                <c:formatCode>0.00</c:formatCode>
                <c:ptCount val="13"/>
                <c:pt idx="0">
                  <c:v>0.03</c:v>
                </c:pt>
                <c:pt idx="1">
                  <c:v>0.3</c:v>
                </c:pt>
                <c:pt idx="2">
                  <c:v>0.69</c:v>
                </c:pt>
                <c:pt idx="3">
                  <c:v>0.61</c:v>
                </c:pt>
                <c:pt idx="4">
                  <c:v>0.69</c:v>
                </c:pt>
                <c:pt idx="5">
                  <c:v>0.66</c:v>
                </c:pt>
                <c:pt idx="6">
                  <c:v>0.61</c:v>
                </c:pt>
                <c:pt idx="7">
                  <c:v>0.5</c:v>
                </c:pt>
                <c:pt idx="8">
                  <c:v>1.07</c:v>
                </c:pt>
                <c:pt idx="9">
                  <c:v>1.08</c:v>
                </c:pt>
                <c:pt idx="10">
                  <c:v>1.1499999999999999</c:v>
                </c:pt>
                <c:pt idx="11">
                  <c:v>0.31</c:v>
                </c:pt>
                <c:pt idx="12" formatCode="#,##0.00">
                  <c:v>0.64</c:v>
                </c:pt>
              </c:numCache>
            </c:numRef>
          </c:val>
        </c:ser>
        <c:ser>
          <c:idx val="0"/>
          <c:order val="1"/>
          <c:tx>
            <c:strRef>
              <c:f>'Data 1'!$E$101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1'!$E$102:$E$114</c:f>
              <c:numCache>
                <c:formatCode>0.00</c:formatCode>
                <c:ptCount val="13"/>
                <c:pt idx="0">
                  <c:v>0.48</c:v>
                </c:pt>
                <c:pt idx="1">
                  <c:v>1.34</c:v>
                </c:pt>
                <c:pt idx="2">
                  <c:v>1.53</c:v>
                </c:pt>
                <c:pt idx="3">
                  <c:v>1.62</c:v>
                </c:pt>
                <c:pt idx="4">
                  <c:v>1.81</c:v>
                </c:pt>
                <c:pt idx="5">
                  <c:v>1.53</c:v>
                </c:pt>
                <c:pt idx="6">
                  <c:v>1.02</c:v>
                </c:pt>
                <c:pt idx="7">
                  <c:v>1.4</c:v>
                </c:pt>
                <c:pt idx="8">
                  <c:v>1.88</c:v>
                </c:pt>
                <c:pt idx="9">
                  <c:v>1.28</c:v>
                </c:pt>
                <c:pt idx="10">
                  <c:v>0.72</c:v>
                </c:pt>
                <c:pt idx="11">
                  <c:v>0.24</c:v>
                </c:pt>
                <c:pt idx="12" formatCode="#,##0.00">
                  <c:v>1.23</c:v>
                </c:pt>
              </c:numCache>
            </c:numRef>
          </c:val>
        </c:ser>
        <c:ser>
          <c:idx val="2"/>
          <c:order val="2"/>
          <c:tx>
            <c:strRef>
              <c:f>'Data 1'!$F$101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1'!$F$102:$F$114</c:f>
              <c:numCache>
                <c:formatCode>0.00</c:formatCode>
                <c:ptCount val="13"/>
                <c:pt idx="0">
                  <c:v>0.22</c:v>
                </c:pt>
                <c:pt idx="1">
                  <c:v>0.5</c:v>
                </c:pt>
                <c:pt idx="2">
                  <c:v>0.5</c:v>
                </c:pt>
                <c:pt idx="3">
                  <c:v>7.0000000000000007E-2</c:v>
                </c:pt>
                <c:pt idx="4">
                  <c:v>0.21</c:v>
                </c:pt>
                <c:pt idx="5">
                  <c:v>0.21</c:v>
                </c:pt>
                <c:pt idx="6">
                  <c:v>0.04</c:v>
                </c:pt>
                <c:pt idx="7">
                  <c:v>0.03</c:v>
                </c:pt>
                <c:pt idx="8">
                  <c:v>0.04</c:v>
                </c:pt>
                <c:pt idx="9">
                  <c:v>0.09</c:v>
                </c:pt>
                <c:pt idx="10">
                  <c:v>0.14000000000000001</c:v>
                </c:pt>
                <c:pt idx="11">
                  <c:v>0.05</c:v>
                </c:pt>
                <c:pt idx="12" formatCode="#,##0.00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'Data 1'!$G$101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1'!$G$102:$G$114</c:f>
              <c:numCache>
                <c:formatCode>0.00</c:formatCode>
                <c:ptCount val="13"/>
                <c:pt idx="0">
                  <c:v>0.01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0.03</c:v>
                </c:pt>
                <c:pt idx="10">
                  <c:v>0</c:v>
                </c:pt>
                <c:pt idx="11">
                  <c:v>0.01</c:v>
                </c:pt>
                <c:pt idx="12" formatCode="#,##0.0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1752"/>
        <c:axId val="614432144"/>
      </c:barChart>
      <c:lineChart>
        <c:grouping val="standard"/>
        <c:varyColors val="0"/>
        <c:ser>
          <c:idx val="4"/>
          <c:order val="4"/>
          <c:tx>
            <c:strRef>
              <c:f>'Data 1'!$J$101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1'!$C$102:$C$114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2015 (1)</c:v>
                </c:pt>
              </c:strCache>
            </c:strRef>
          </c:cat>
          <c:val>
            <c:numRef>
              <c:f>'Data 1'!$J$102:$J$114</c:f>
              <c:numCache>
                <c:formatCode>0.00</c:formatCode>
                <c:ptCount val="13"/>
                <c:pt idx="0">
                  <c:v>0.74</c:v>
                </c:pt>
                <c:pt idx="1">
                  <c:v>2.16</c:v>
                </c:pt>
                <c:pt idx="2">
                  <c:v>2.72</c:v>
                </c:pt>
                <c:pt idx="3">
                  <c:v>2.2999999999999998</c:v>
                </c:pt>
                <c:pt idx="4">
                  <c:v>2.71</c:v>
                </c:pt>
                <c:pt idx="5">
                  <c:v>2.4300000000000002</c:v>
                </c:pt>
                <c:pt idx="6">
                  <c:v>1.67</c:v>
                </c:pt>
                <c:pt idx="7">
                  <c:v>1.93</c:v>
                </c:pt>
                <c:pt idx="8">
                  <c:v>3</c:v>
                </c:pt>
                <c:pt idx="9">
                  <c:v>2.48</c:v>
                </c:pt>
                <c:pt idx="10">
                  <c:v>2.0099999999999998</c:v>
                </c:pt>
                <c:pt idx="11">
                  <c:v>0.61</c:v>
                </c:pt>
                <c:pt idx="12" formatCode="#,##0.00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1752"/>
        <c:axId val="614432144"/>
      </c:lineChart>
      <c:catAx>
        <c:axId val="61443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21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1752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2860231400770603"/>
          <c:y val="3.680391861845294E-2"/>
          <c:w val="0.80114667592049416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17435948121548E-2"/>
          <c:y val="0.22178477690288714"/>
          <c:w val="0.88547370386233104"/>
          <c:h val="0.640419947506561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1'!$D$81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1'!$D$82:$D$86</c:f>
              <c:numCache>
                <c:formatCode>0.00</c:formatCode>
                <c:ptCount val="5"/>
                <c:pt idx="0">
                  <c:v>0.79</c:v>
                </c:pt>
                <c:pt idx="1">
                  <c:v>0.31</c:v>
                </c:pt>
                <c:pt idx="2">
                  <c:v>0.18</c:v>
                </c:pt>
                <c:pt idx="3">
                  <c:v>0.25</c:v>
                </c:pt>
                <c:pt idx="4" formatCode="#,##0.00">
                  <c:v>0.79</c:v>
                </c:pt>
              </c:numCache>
            </c:numRef>
          </c:val>
        </c:ser>
        <c:ser>
          <c:idx val="0"/>
          <c:order val="1"/>
          <c:tx>
            <c:strRef>
              <c:f>'Data 1'!$E$81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1'!$E$82:$E$86</c:f>
              <c:numCache>
                <c:formatCode>0.00</c:formatCode>
                <c:ptCount val="5"/>
                <c:pt idx="0">
                  <c:v>0.96</c:v>
                </c:pt>
                <c:pt idx="1">
                  <c:v>1.59</c:v>
                </c:pt>
                <c:pt idx="2">
                  <c:v>1.82</c:v>
                </c:pt>
                <c:pt idx="3">
                  <c:v>1.65</c:v>
                </c:pt>
                <c:pt idx="4" formatCode="#,##0.00">
                  <c:v>2.2799999999999998</c:v>
                </c:pt>
              </c:numCache>
            </c:numRef>
          </c:val>
        </c:ser>
        <c:ser>
          <c:idx val="2"/>
          <c:order val="2"/>
          <c:tx>
            <c:strRef>
              <c:f>'Data 1'!$F$81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1'!$F$82:$F$86</c:f>
              <c:numCache>
                <c:formatCode>0.00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0.03</c:v>
                </c:pt>
                <c:pt idx="3">
                  <c:v>0.08</c:v>
                </c:pt>
                <c:pt idx="4" formatCode="#,##0.00">
                  <c:v>0.04</c:v>
                </c:pt>
              </c:numCache>
            </c:numRef>
          </c:val>
        </c:ser>
        <c:ser>
          <c:idx val="3"/>
          <c:order val="3"/>
          <c:tx>
            <c:strRef>
              <c:f>'Data 1'!$G$81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'Data 1'!$C$82:$C$86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1'!$G$82:$G$86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2928"/>
        <c:axId val="614433320"/>
      </c:barChart>
      <c:lineChart>
        <c:grouping val="standard"/>
        <c:varyColors val="0"/>
        <c:ser>
          <c:idx val="4"/>
          <c:order val="4"/>
          <c:tx>
            <c:strRef>
              <c:f>'Data 1'!$J$81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137108907411695E-2"/>
                  <c:y val="-5.2575354832238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623859256086711E-2"/>
                  <c:y val="-5.2458331243626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880484081749258E-2"/>
                  <c:y val="-4.715047561729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894546392997945E-2"/>
                  <c:y val="-5.2458331243626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433444250431038E-2"/>
                  <c:y val="-4.26713977631777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6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6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1'!$C$82:$C$86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 (1)</c:v>
                </c:pt>
              </c:strCache>
            </c:strRef>
          </c:cat>
          <c:val>
            <c:numRef>
              <c:f>'Data 1'!$J$82:$J$86</c:f>
              <c:numCache>
                <c:formatCode>0.00</c:formatCode>
                <c:ptCount val="5"/>
                <c:pt idx="0">
                  <c:v>1.79</c:v>
                </c:pt>
                <c:pt idx="1">
                  <c:v>1.93</c:v>
                </c:pt>
                <c:pt idx="2">
                  <c:v>2.0300000000000002</c:v>
                </c:pt>
                <c:pt idx="3">
                  <c:v>1.99</c:v>
                </c:pt>
                <c:pt idx="4" formatCode="#,##0.00">
                  <c:v>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2928"/>
        <c:axId val="614433320"/>
      </c:lineChart>
      <c:catAx>
        <c:axId val="6144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3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3320"/>
        <c:scaling>
          <c:orientation val="minMax"/>
          <c:max val="3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2928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3444538705674344"/>
          <c:y val="3.680391861845294E-2"/>
          <c:w val="0.80393563513765787"/>
          <c:h val="0.1294163866459367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03739126849986E-2"/>
          <c:y val="0.20603674540682415"/>
          <c:w val="0.88378694809745639"/>
          <c:h val="0.65616797900262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1'!$D$119</c:f>
              <c:strCache>
                <c:ptCount val="1"/>
                <c:pt idx="0">
                  <c:v>Programada por mantenimiento preventivo y predictivo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1'!$D$120:$D$132</c:f>
              <c:numCache>
                <c:formatCode>0.00</c:formatCode>
                <c:ptCount val="13"/>
                <c:pt idx="0">
                  <c:v>0.08</c:v>
                </c:pt>
                <c:pt idx="1">
                  <c:v>0.17</c:v>
                </c:pt>
                <c:pt idx="2">
                  <c:v>0.31</c:v>
                </c:pt>
                <c:pt idx="3">
                  <c:v>0.43</c:v>
                </c:pt>
                <c:pt idx="4">
                  <c:v>0.57999999999999996</c:v>
                </c:pt>
                <c:pt idx="5">
                  <c:v>0.28999999999999998</c:v>
                </c:pt>
                <c:pt idx="6">
                  <c:v>7.0000000000000007E-2</c:v>
                </c:pt>
                <c:pt idx="7">
                  <c:v>0</c:v>
                </c:pt>
                <c:pt idx="8">
                  <c:v>0.12</c:v>
                </c:pt>
                <c:pt idx="9">
                  <c:v>1.08</c:v>
                </c:pt>
                <c:pt idx="10">
                  <c:v>1.44</c:v>
                </c:pt>
                <c:pt idx="11">
                  <c:v>0.06</c:v>
                </c:pt>
                <c:pt idx="12" formatCode="#,##0.00">
                  <c:v>0.79</c:v>
                </c:pt>
              </c:numCache>
            </c:numRef>
          </c:val>
        </c:ser>
        <c:ser>
          <c:idx val="0"/>
          <c:order val="1"/>
          <c:tx>
            <c:strRef>
              <c:f>'Data 1'!$E$119</c:f>
              <c:strCache>
                <c:ptCount val="1"/>
                <c:pt idx="0">
                  <c:v>Programada por causas ajenas al mantenimiento 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1'!$E$120:$E$132</c:f>
              <c:numCache>
                <c:formatCode>0.00</c:formatCode>
                <c:ptCount val="13"/>
                <c:pt idx="0">
                  <c:v>0.7</c:v>
                </c:pt>
                <c:pt idx="1">
                  <c:v>2.4300000000000002</c:v>
                </c:pt>
                <c:pt idx="2">
                  <c:v>2.65</c:v>
                </c:pt>
                <c:pt idx="3">
                  <c:v>5.2</c:v>
                </c:pt>
                <c:pt idx="4">
                  <c:v>4.38</c:v>
                </c:pt>
                <c:pt idx="5">
                  <c:v>1</c:v>
                </c:pt>
                <c:pt idx="6">
                  <c:v>0.28999999999999998</c:v>
                </c:pt>
                <c:pt idx="7">
                  <c:v>0.15</c:v>
                </c:pt>
                <c:pt idx="8">
                  <c:v>1</c:v>
                </c:pt>
                <c:pt idx="9">
                  <c:v>4.54</c:v>
                </c:pt>
                <c:pt idx="10">
                  <c:v>4.76</c:v>
                </c:pt>
                <c:pt idx="11">
                  <c:v>4.67</c:v>
                </c:pt>
                <c:pt idx="12" formatCode="#,##0.00">
                  <c:v>2.2799999999999998</c:v>
                </c:pt>
              </c:numCache>
            </c:numRef>
          </c:val>
        </c:ser>
        <c:ser>
          <c:idx val="2"/>
          <c:order val="2"/>
          <c:tx>
            <c:strRef>
              <c:f>'Data 1'!$F$119</c:f>
              <c:strCache>
                <c:ptCount val="1"/>
                <c:pt idx="0">
                  <c:v>No programada debida a mantenimiento correctivo 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1'!$F$120:$F$132</c:f>
              <c:numCache>
                <c:formatCode>0.00</c:formatCode>
                <c:ptCount val="13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0.02</c:v>
                </c:pt>
                <c:pt idx="4">
                  <c:v>0.13</c:v>
                </c:pt>
                <c:pt idx="5">
                  <c:v>0.06</c:v>
                </c:pt>
                <c:pt idx="6">
                  <c:v>0.05</c:v>
                </c:pt>
                <c:pt idx="7">
                  <c:v>0.04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0.18</c:v>
                </c:pt>
                <c:pt idx="12" formatCode="#,##0.00">
                  <c:v>0.04</c:v>
                </c:pt>
              </c:numCache>
            </c:numRef>
          </c:val>
        </c:ser>
        <c:ser>
          <c:idx val="3"/>
          <c:order val="3"/>
          <c:tx>
            <c:strRef>
              <c:f>'Data 1'!$G$119</c:f>
              <c:strCache>
                <c:ptCount val="1"/>
                <c:pt idx="0">
                  <c:v>No programada debida a circunstancias fortuitas 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1'!$B$102:$B$114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1'!$G$120:$G$132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0.01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7.0000000000000007E-2</c:v>
                </c:pt>
                <c:pt idx="12" formatCode="#,##0.0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4434104"/>
        <c:axId val="614434496"/>
      </c:barChart>
      <c:lineChart>
        <c:grouping val="standard"/>
        <c:varyColors val="0"/>
        <c:ser>
          <c:idx val="4"/>
          <c:order val="4"/>
          <c:tx>
            <c:strRef>
              <c:f>'Data 1'!$J$119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'Data 1'!$B$120:$B$132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2015 (1)</c:v>
                </c:pt>
              </c:strCache>
            </c:strRef>
          </c:cat>
          <c:val>
            <c:numRef>
              <c:f>'Data 1'!$J$120:$J$132</c:f>
              <c:numCache>
                <c:formatCode>0.00</c:formatCode>
                <c:ptCount val="13"/>
                <c:pt idx="0">
                  <c:v>0.79</c:v>
                </c:pt>
                <c:pt idx="1">
                  <c:v>2.61</c:v>
                </c:pt>
                <c:pt idx="2">
                  <c:v>2.96</c:v>
                </c:pt>
                <c:pt idx="3">
                  <c:v>5.73</c:v>
                </c:pt>
                <c:pt idx="4">
                  <c:v>5.16</c:v>
                </c:pt>
                <c:pt idx="5">
                  <c:v>1.35</c:v>
                </c:pt>
                <c:pt idx="6">
                  <c:v>0.42</c:v>
                </c:pt>
                <c:pt idx="7">
                  <c:v>0.19</c:v>
                </c:pt>
                <c:pt idx="8">
                  <c:v>1.1399999999999999</c:v>
                </c:pt>
                <c:pt idx="9">
                  <c:v>5.62</c:v>
                </c:pt>
                <c:pt idx="10">
                  <c:v>6.21</c:v>
                </c:pt>
                <c:pt idx="11">
                  <c:v>4.99</c:v>
                </c:pt>
                <c:pt idx="12" formatCode="#,##0.00">
                  <c:v>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34104"/>
        <c:axId val="614434496"/>
      </c:lineChart>
      <c:catAx>
        <c:axId val="61443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4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34496"/>
        <c:scaling>
          <c:orientation val="minMax"/>
          <c:max val="6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4434104"/>
        <c:crosses val="autoZero"/>
        <c:crossBetween val="between"/>
        <c:majorUnit val="0.5"/>
        <c:minorUnit val="0.5"/>
      </c:valAx>
      <c:spPr>
        <a:noFill/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3019362108532245"/>
          <c:y val="3.680391861845294E-2"/>
          <c:w val="0.80838026136785257"/>
          <c:h val="0.120300907268481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5359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9521</xdr:colOff>
      <xdr:row>3</xdr:row>
      <xdr:rowOff>28575</xdr:rowOff>
    </xdr:from>
    <xdr:to>
      <xdr:col>5</xdr:col>
      <xdr:colOff>521</xdr:colOff>
      <xdr:row>3</xdr:row>
      <xdr:rowOff>28575</xdr:rowOff>
    </xdr:to>
    <xdr:sp macro="" textlink="">
      <xdr:nvSpPr>
        <xdr:cNvPr id="6535932" name="Line 2"/>
        <xdr:cNvSpPr>
          <a:spLocks noChangeShapeType="1"/>
        </xdr:cNvSpPr>
      </xdr:nvSpPr>
      <xdr:spPr bwMode="auto">
        <a:xfrm flipH="1" flipV="1">
          <a:off x="200021" y="493395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18755</xdr:colOff>
      <xdr:row>6</xdr:row>
      <xdr:rowOff>2338</xdr:rowOff>
    </xdr:from>
    <xdr:to>
      <xdr:col>2</xdr:col>
      <xdr:colOff>1062755</xdr:colOff>
      <xdr:row>31</xdr:row>
      <xdr:rowOff>9525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55" y="869113"/>
          <a:ext cx="1044000" cy="395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12</xdr:col>
      <xdr:colOff>653625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3395"/>
          <a:ext cx="59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0</xdr:rowOff>
    </xdr:from>
    <xdr:to>
      <xdr:col>4</xdr:col>
      <xdr:colOff>7132320</xdr:colOff>
      <xdr:row>21</xdr:row>
      <xdr:rowOff>0</xdr:rowOff>
    </xdr:to>
    <xdr:graphicFrame macro="">
      <xdr:nvGraphicFramePr>
        <xdr:cNvPr id="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5010150</xdr:colOff>
      <xdr:row>7</xdr:row>
      <xdr:rowOff>95250</xdr:rowOff>
    </xdr:from>
    <xdr:to>
      <xdr:col>2</xdr:col>
      <xdr:colOff>1028700</xdr:colOff>
      <xdr:row>7</xdr:row>
      <xdr:rowOff>285750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19200" y="1314450"/>
          <a:ext cx="0" cy="66675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5715</xdr:colOff>
      <xdr:row>3</xdr:row>
      <xdr:rowOff>26670</xdr:rowOff>
    </xdr:from>
    <xdr:to>
      <xdr:col>4</xdr:col>
      <xdr:colOff>7239975</xdr:colOff>
      <xdr:row>3</xdr:row>
      <xdr:rowOff>26670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96215" y="491490"/>
          <a:ext cx="89487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5010150</xdr:colOff>
      <xdr:row>10</xdr:row>
      <xdr:rowOff>95250</xdr:rowOff>
    </xdr:from>
    <xdr:to>
      <xdr:col>2</xdr:col>
      <xdr:colOff>1028700</xdr:colOff>
      <xdr:row>10</xdr:row>
      <xdr:rowOff>285750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809750" y="1299210"/>
          <a:ext cx="0" cy="6096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7513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12</xdr:col>
      <xdr:colOff>6224</xdr:colOff>
      <xdr:row>3</xdr:row>
      <xdr:rowOff>28575</xdr:rowOff>
    </xdr:to>
    <xdr:sp macro="" textlink="">
      <xdr:nvSpPr>
        <xdr:cNvPr id="5751348" name="Line 3"/>
        <xdr:cNvSpPr>
          <a:spLocks noChangeShapeType="1"/>
        </xdr:cNvSpPr>
      </xdr:nvSpPr>
      <xdr:spPr bwMode="auto">
        <a:xfrm flipH="1">
          <a:off x="200024" y="493395"/>
          <a:ext cx="65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5095875</xdr:colOff>
      <xdr:row>6</xdr:row>
      <xdr:rowOff>0</xdr:rowOff>
    </xdr:from>
    <xdr:to>
      <xdr:col>2</xdr:col>
      <xdr:colOff>1238250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28750" y="1057275"/>
          <a:ext cx="0" cy="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2880</xdr:colOff>
      <xdr:row>3</xdr:row>
      <xdr:rowOff>28575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5</xdr:col>
      <xdr:colOff>0</xdr:colOff>
      <xdr:row>21</xdr:row>
      <xdr:rowOff>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2879</xdr:colOff>
      <xdr:row>3</xdr:row>
      <xdr:rowOff>28575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H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21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0.0609</cdr:x>
      <cdr:y>0.92577</cdr:y>
    </cdr:from>
    <cdr:to>
      <cdr:x>0.08017</cdr:x>
      <cdr:y>1</cdr:y>
    </cdr:to>
    <cdr:sp macro="" textlink="">
      <cdr:nvSpPr>
        <cdr:cNvPr id="162817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29" y="2292023"/>
          <a:ext cx="75812" cy="18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9</xdr:col>
      <xdr:colOff>1110735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3395"/>
          <a:ext cx="66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22860</xdr:colOff>
      <xdr:row>20</xdr:row>
      <xdr:rowOff>152400</xdr:rowOff>
    </xdr:to>
    <xdr:graphicFrame macro="">
      <xdr:nvGraphicFramePr>
        <xdr:cNvPr id="114476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236546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14476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1447684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7620</xdr:colOff>
      <xdr:row>20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9285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3928517" name="Line 3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1419225</xdr:colOff>
      <xdr:row>6</xdr:row>
      <xdr:rowOff>20955</xdr:rowOff>
    </xdr:from>
    <xdr:to>
      <xdr:col>4</xdr:col>
      <xdr:colOff>7166610</xdr:colOff>
      <xdr:row>21</xdr:row>
      <xdr:rowOff>30480</xdr:rowOff>
    </xdr:to>
    <xdr:graphicFrame macro="">
      <xdr:nvGraphicFramePr>
        <xdr:cNvPr id="1392851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93345</xdr:colOff>
      <xdr:row>6</xdr:row>
      <xdr:rowOff>20955</xdr:rowOff>
    </xdr:from>
    <xdr:to>
      <xdr:col>5</xdr:col>
      <xdr:colOff>304800</xdr:colOff>
      <xdr:row>21</xdr:row>
      <xdr:rowOff>30480</xdr:rowOff>
    </xdr:to>
    <xdr:graphicFrame macro="">
      <xdr:nvGraphicFramePr>
        <xdr:cNvPr id="1392851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30480</xdr:colOff>
      <xdr:row>20</xdr:row>
      <xdr:rowOff>152400</xdr:rowOff>
    </xdr:to>
    <xdr:graphicFrame macro="">
      <xdr:nvGraphicFramePr>
        <xdr:cNvPr id="136838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6838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3683812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22860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15240</xdr:colOff>
      <xdr:row>20</xdr:row>
      <xdr:rowOff>152400</xdr:rowOff>
    </xdr:to>
    <xdr:graphicFrame macro="">
      <xdr:nvGraphicFramePr>
        <xdr:cNvPr id="13747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3747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13747292" name="Line 4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5114925</xdr:colOff>
      <xdr:row>6</xdr:row>
      <xdr:rowOff>104775</xdr:rowOff>
    </xdr:from>
    <xdr:to>
      <xdr:col>2</xdr:col>
      <xdr:colOff>1238250</xdr:colOff>
      <xdr:row>6</xdr:row>
      <xdr:rowOff>295275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1162050"/>
          <a:ext cx="0" cy="57150"/>
        </a:xfrm>
        <a:prstGeom prst="rect">
          <a:avLst/>
        </a:prstGeom>
        <a:solidFill>
          <a:srgbClr val="488436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s-ES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37569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3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0.04312</cdr:x>
      <cdr:y>0.90593</cdr:y>
    </cdr:from>
    <cdr:to>
      <cdr:x>0.06263</cdr:x>
      <cdr:y>0.98039</cdr:y>
    </cdr:to>
    <cdr:sp macro="" textlink="">
      <cdr:nvSpPr>
        <cdr:cNvPr id="4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72" y="2203569"/>
          <a:ext cx="76581" cy="180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1586864</xdr:colOff>
      <xdr:row>6</xdr:row>
      <xdr:rowOff>40005</xdr:rowOff>
    </xdr:from>
    <xdr:to>
      <xdr:col>4</xdr:col>
      <xdr:colOff>7239000</xdr:colOff>
      <xdr:row>23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7243785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200025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0.14845</cdr:x>
      <cdr:y>0.2131</cdr:y>
    </cdr:from>
    <cdr:to>
      <cdr:x>0.2492</cdr:x>
      <cdr:y>0.27905</cdr:y>
    </cdr:to>
    <cdr:sp macro="" textlink="'Data 1'!$F$215">
      <cdr:nvSpPr>
        <cdr:cNvPr id="2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08282" y="513540"/>
          <a:ext cx="752169" cy="158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4C181224-ACEA-49CA-89C0-80540340E7E4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40.502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0.31436</cdr:x>
      <cdr:y>0.19357</cdr:y>
    </cdr:from>
    <cdr:to>
      <cdr:x>0.41511</cdr:x>
      <cdr:y>0.29486</cdr:y>
    </cdr:to>
    <cdr:sp macro="" textlink="'Data 1'!$G$215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346916" y="466475"/>
          <a:ext cx="752169" cy="244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49D55E41-2534-4575-94BD-42D01D16E68C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41.311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0.47852</cdr:x>
      <cdr:y>0.17796</cdr:y>
    </cdr:from>
    <cdr:to>
      <cdr:x>0.57927</cdr:x>
      <cdr:y>0.2886</cdr:y>
    </cdr:to>
    <cdr:sp macro="" textlink="'Data 1'!$H$215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572484" y="428844"/>
          <a:ext cx="752169" cy="266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A73DB85C-1045-4DE3-A2E8-EA1A4FB531D9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42.115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0.64513</cdr:x>
      <cdr:y>0.1729</cdr:y>
    </cdr:from>
    <cdr:to>
      <cdr:x>0.74588</cdr:x>
      <cdr:y>0.28356</cdr:y>
    </cdr:to>
    <cdr:sp macro="" textlink="'Data 1'!$I$215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816344" y="416664"/>
          <a:ext cx="752169" cy="266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EE67FD3C-39E9-4A1C-821F-37ED6C5B76E8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42.710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0.80824</cdr:x>
      <cdr:y>0.16522</cdr:y>
    </cdr:from>
    <cdr:to>
      <cdr:x>0.90899</cdr:x>
      <cdr:y>0.27589</cdr:y>
    </cdr:to>
    <cdr:sp macro="" textlink="'Data 1'!$J$215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034073" y="398145"/>
          <a:ext cx="752169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47FF506C-789C-4A50-BE04-7DB3B4DC9C15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43.124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7</xdr:col>
      <xdr:colOff>1264605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3395"/>
          <a:ext cx="70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7</xdr:col>
      <xdr:colOff>1264605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3395"/>
          <a:ext cx="70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7</xdr:col>
      <xdr:colOff>1264605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3395"/>
          <a:ext cx="70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11733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8</xdr:col>
      <xdr:colOff>758865</xdr:colOff>
      <xdr:row>3</xdr:row>
      <xdr:rowOff>28574</xdr:rowOff>
    </xdr:to>
    <xdr:sp macro="" textlink="">
      <xdr:nvSpPr>
        <xdr:cNvPr id="11733168" name="Line 6"/>
        <xdr:cNvSpPr>
          <a:spLocks noChangeShapeType="1"/>
        </xdr:cNvSpPr>
      </xdr:nvSpPr>
      <xdr:spPr bwMode="auto">
        <a:xfrm flipH="1" flipV="1">
          <a:off x="200025" y="493394"/>
          <a:ext cx="831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12</xdr:col>
      <xdr:colOff>5204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4" y="493395"/>
          <a:ext cx="71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10</xdr:col>
      <xdr:colOff>12342</xdr:colOff>
      <xdr:row>3</xdr:row>
      <xdr:rowOff>28573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 flipV="1">
          <a:off x="200022" y="493393"/>
          <a:ext cx="792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28572</xdr:rowOff>
    </xdr:from>
    <xdr:to>
      <xdr:col>8</xdr:col>
      <xdr:colOff>633824</xdr:colOff>
      <xdr:row>3</xdr:row>
      <xdr:rowOff>28572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 flipV="1">
          <a:off x="200024" y="493392"/>
          <a:ext cx="88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1095163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3" y="493395"/>
          <a:ext cx="77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5713</xdr:colOff>
      <xdr:row>3</xdr:row>
      <xdr:rowOff>28575</xdr:rowOff>
    </xdr:from>
    <xdr:to>
      <xdr:col>7</xdr:col>
      <xdr:colOff>11833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196213" y="493395"/>
          <a:ext cx="58963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28574</xdr:rowOff>
    </xdr:from>
    <xdr:to>
      <xdr:col>8</xdr:col>
      <xdr:colOff>682845</xdr:colOff>
      <xdr:row>3</xdr:row>
      <xdr:rowOff>28574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00025" y="493394"/>
          <a:ext cx="68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F37"/>
  <sheetViews>
    <sheetView showGridLines="0" showRowColHeaders="0" tabSelected="1" showOutlineSymbols="0" zoomScaleNormal="100" workbookViewId="0"/>
  </sheetViews>
  <sheetFormatPr baseColWidth="10" defaultColWidth="11.44140625" defaultRowHeight="13.2"/>
  <cols>
    <col min="1" max="1" width="0.109375" style="3" customWidth="1"/>
    <col min="2" max="2" width="2.6640625" style="3" customWidth="1"/>
    <col min="3" max="3" width="16.44140625" style="3" customWidth="1"/>
    <col min="4" max="4" width="4.6640625" style="3" customWidth="1"/>
    <col min="5" max="5" width="95.6640625" style="3" customWidth="1"/>
    <col min="6" max="6" width="13.6640625" style="3" bestFit="1" customWidth="1"/>
    <col min="7" max="16384" width="11.44140625" style="3"/>
  </cols>
  <sheetData>
    <row r="1" spans="1:6" ht="0.75" customHeight="1">
      <c r="A1" s="2"/>
    </row>
    <row r="2" spans="1:6" ht="21" customHeight="1">
      <c r="C2" s="4"/>
      <c r="D2" s="4"/>
      <c r="E2" s="5" t="s">
        <v>6</v>
      </c>
    </row>
    <row r="3" spans="1:6" ht="15" customHeight="1">
      <c r="C3" s="4"/>
      <c r="D3" s="4"/>
      <c r="E3" s="5" t="s">
        <v>63</v>
      </c>
      <c r="F3" s="224" t="str">
        <f>MID(E3,9,4)</f>
        <v>2015</v>
      </c>
    </row>
    <row r="4" spans="1:6" s="6" customFormat="1" ht="20.25" customHeight="1">
      <c r="B4" s="7"/>
      <c r="C4" s="36" t="s">
        <v>235</v>
      </c>
    </row>
    <row r="5" spans="1:6" s="6" customFormat="1" ht="8.25" customHeight="1">
      <c r="B5" s="7"/>
      <c r="C5" s="8"/>
    </row>
    <row r="6" spans="1:6" s="6" customFormat="1" ht="3" customHeight="1">
      <c r="B6" s="7"/>
      <c r="C6" s="8"/>
      <c r="F6" s="400"/>
    </row>
    <row r="7" spans="1:6" s="6" customFormat="1" ht="7.5" customHeight="1">
      <c r="B7" s="7"/>
      <c r="C7" s="9"/>
      <c r="D7" s="251"/>
      <c r="E7" s="251"/>
      <c r="F7" s="400"/>
    </row>
    <row r="8" spans="1:6" s="6" customFormat="1" ht="12.75" customHeight="1">
      <c r="B8" s="7"/>
      <c r="C8" s="10"/>
      <c r="D8" s="252" t="s">
        <v>5</v>
      </c>
      <c r="E8" s="253" t="str">
        <f>'C1'!$C$7</f>
        <v>Gráfico de la evolución de la longitud de la red de transporte</v>
      </c>
      <c r="F8" s="384"/>
    </row>
    <row r="9" spans="1:6" s="6" customFormat="1" ht="12.75" customHeight="1">
      <c r="B9" s="7"/>
      <c r="C9" s="10"/>
      <c r="D9" s="252" t="s">
        <v>5</v>
      </c>
      <c r="E9" s="253" t="str">
        <f>'C2'!$C$7</f>
        <v>Instalaciones de la red de transporte en España</v>
      </c>
      <c r="F9" s="384"/>
    </row>
    <row r="10" spans="1:6" s="6" customFormat="1" ht="12.75" customHeight="1">
      <c r="B10" s="7"/>
      <c r="C10" s="10"/>
      <c r="D10" s="254" t="s">
        <v>5</v>
      </c>
      <c r="E10" s="253" t="str">
        <f>'C3'!$C$7</f>
        <v>Líneas de transporte a 400 kV puestas en servicio en el 2015</v>
      </c>
      <c r="F10" s="384"/>
    </row>
    <row r="11" spans="1:6" s="6" customFormat="1" ht="12.75" customHeight="1">
      <c r="B11" s="7"/>
      <c r="C11" s="10"/>
      <c r="D11" s="254" t="s">
        <v>5</v>
      </c>
      <c r="E11" s="253" t="str">
        <f>'C4'!$C$7</f>
        <v>Líneas de transporte a 220 kV o tensiones inferiores puestas en servicio en el 2015</v>
      </c>
      <c r="F11" s="384"/>
    </row>
    <row r="12" spans="1:6" s="6" customFormat="1" ht="12.75" customHeight="1">
      <c r="B12" s="7"/>
      <c r="C12" s="10"/>
      <c r="D12" s="254" t="s">
        <v>5</v>
      </c>
      <c r="E12" s="253" t="str">
        <f>'C5'!$C$7</f>
        <v>Aumento de la capacidad de líneas en el 2015</v>
      </c>
      <c r="F12" s="384"/>
    </row>
    <row r="13" spans="1:6" s="6" customFormat="1" ht="12.75" customHeight="1">
      <c r="B13" s="7"/>
      <c r="C13" s="10"/>
      <c r="D13" s="254" t="s">
        <v>5</v>
      </c>
      <c r="E13" s="253" t="str">
        <f>'C6'!$C$7</f>
        <v>Parques puestos en servicio en el 2015</v>
      </c>
      <c r="F13" s="384"/>
    </row>
    <row r="14" spans="1:6" s="6" customFormat="1" ht="12.75" customHeight="1">
      <c r="B14" s="7"/>
      <c r="C14" s="10"/>
      <c r="D14" s="254" t="s">
        <v>5</v>
      </c>
      <c r="E14" s="253" t="str">
        <f>'C7'!$C$7</f>
        <v>Transformadores inventariados en 2015</v>
      </c>
      <c r="F14" s="384"/>
    </row>
    <row r="15" spans="1:6" s="6" customFormat="1" ht="12.75" customHeight="1">
      <c r="B15" s="7"/>
      <c r="C15" s="10"/>
      <c r="D15" s="254" t="s">
        <v>5</v>
      </c>
      <c r="E15" s="253" t="str">
        <f>'C8'!$C$7</f>
        <v xml:space="preserve">Evolución de la red de transporte peninsular de 400 y ≤220 kV 
</v>
      </c>
      <c r="F15" s="384"/>
    </row>
    <row r="16" spans="1:6" s="6" customFormat="1" ht="12.75" customHeight="1">
      <c r="B16" s="7"/>
      <c r="C16" s="10"/>
      <c r="D16" s="254" t="s">
        <v>5</v>
      </c>
      <c r="E16" s="253" t="str">
        <f>'C9'!$C$7</f>
        <v xml:space="preserve">Gráfico de evolución de la red de transporte peninsular de 400 y ≤220 kV </v>
      </c>
      <c r="F16" s="384"/>
    </row>
    <row r="17" spans="2:6" s="6" customFormat="1" ht="12.75" customHeight="1">
      <c r="B17" s="7"/>
      <c r="C17" s="10"/>
      <c r="D17" s="252" t="s">
        <v>5</v>
      </c>
      <c r="E17" s="253" t="str">
        <f>'C10'!$C$7</f>
        <v>Energía no suministrada (ENS) y tiempo de interrupción medio (TIM) de la red de transporte</v>
      </c>
      <c r="F17" s="384"/>
    </row>
    <row r="18" spans="2:6" s="6" customFormat="1" ht="12.75" customHeight="1">
      <c r="B18" s="7"/>
      <c r="C18" s="10"/>
      <c r="D18" s="252" t="s">
        <v>5</v>
      </c>
      <c r="E18" s="253" t="str">
        <f>'C11'!$C$7</f>
        <v>Evolución anual de la energía no suministrada (ENS) por incidencias en la red de transporte peninsular</v>
      </c>
      <c r="F18" s="384"/>
    </row>
    <row r="19" spans="2:6" s="6" customFormat="1" ht="12.75" customHeight="1">
      <c r="B19" s="7"/>
      <c r="C19" s="10"/>
      <c r="D19" s="252" t="s">
        <v>5</v>
      </c>
      <c r="E19" s="253" t="str">
        <f>'C12'!$C$7</f>
        <v>Evolución anual del tiempo de interrupción medio (TIM) por incidencias en la red de transporte peninsular</v>
      </c>
      <c r="F19" s="384"/>
    </row>
    <row r="20" spans="2:6" s="6" customFormat="1" ht="12.75" customHeight="1">
      <c r="B20" s="7"/>
      <c r="C20" s="10"/>
      <c r="D20" s="254" t="s">
        <v>5</v>
      </c>
      <c r="E20" s="253" t="str">
        <f>'C13'!$C$7</f>
        <v>Energía no suministrada (ENS) y tiempo de interrupción medio (TIM) por Comunidades Autónomas</v>
      </c>
      <c r="F20" s="384"/>
    </row>
    <row r="21" spans="2:6" s="6" customFormat="1" ht="12.75" customHeight="1">
      <c r="B21" s="7"/>
      <c r="C21" s="10"/>
      <c r="D21" s="252" t="s">
        <v>5</v>
      </c>
      <c r="E21" s="253" t="str">
        <f>'C14'!$C$7</f>
        <v>Evolución anual de la tasa de indisponibilidad de la red de transporte peninsular</v>
      </c>
      <c r="F21" s="384"/>
    </row>
    <row r="22" spans="2:6" s="6" customFormat="1" ht="12.75" customHeight="1">
      <c r="B22" s="7"/>
      <c r="C22" s="10"/>
      <c r="D22" s="252" t="s">
        <v>5</v>
      </c>
      <c r="E22" s="253" t="str">
        <f>'C15'!$C$7</f>
        <v>Evolución mensual en 2015 de la tasa de indisponibilidad de la red de transporte peninsular</v>
      </c>
      <c r="F22" s="384"/>
    </row>
    <row r="23" spans="2:6" s="6" customFormat="1" ht="12.75" customHeight="1">
      <c r="B23" s="7"/>
      <c r="C23" s="10"/>
      <c r="D23" s="252" t="s">
        <v>5</v>
      </c>
      <c r="E23" s="253" t="str">
        <f>'C16'!$C$7</f>
        <v>Evolución anual de la tasa de indisponibilidad de la red de transporte de Baleares</v>
      </c>
      <c r="F23" s="384"/>
    </row>
    <row r="24" spans="2:6" s="6" customFormat="1" ht="12.75" customHeight="1">
      <c r="B24" s="7"/>
      <c r="C24" s="10"/>
      <c r="D24" s="252" t="s">
        <v>5</v>
      </c>
      <c r="E24" s="253" t="str">
        <f>'C17'!$C$7</f>
        <v>Evolución mensual en 2015 de la tasa de indisponibilidad de la red de transporte de Baleares</v>
      </c>
      <c r="F24" s="384"/>
    </row>
    <row r="25" spans="2:6" s="6" customFormat="1" ht="12.75" customHeight="1">
      <c r="B25" s="7"/>
      <c r="C25" s="10"/>
      <c r="D25" s="252" t="s">
        <v>5</v>
      </c>
      <c r="E25" s="253" t="str">
        <f>'C18'!$C$7</f>
        <v>Evolución anual de la tasa de indisponibilidad de la red de transporte de Canarias</v>
      </c>
      <c r="F25" s="384"/>
    </row>
    <row r="26" spans="2:6" s="6" customFormat="1" ht="12.75" customHeight="1">
      <c r="B26" s="7"/>
      <c r="C26" s="10"/>
      <c r="D26" s="252" t="s">
        <v>5</v>
      </c>
      <c r="E26" s="253" t="str">
        <f>'C19'!$C$7</f>
        <v>Evolución mensual en 2015 de la tasa de indisponibilidad de la red de transporte de Canarias</v>
      </c>
      <c r="F26" s="384"/>
    </row>
    <row r="27" spans="2:6" s="6" customFormat="1" ht="12.75" customHeight="1">
      <c r="B27" s="7"/>
      <c r="C27" s="10"/>
      <c r="D27" s="254" t="s">
        <v>5</v>
      </c>
      <c r="E27" s="253" t="str">
        <f>'C20'!$C$7</f>
        <v>Solicitudes de acceso de nueva generación a la red de transporte en el período 2001-2016</v>
      </c>
      <c r="F27" s="384"/>
    </row>
    <row r="28" spans="2:6" s="6" customFormat="1" ht="12.75" customHeight="1">
      <c r="B28" s="7"/>
      <c r="C28" s="10"/>
      <c r="D28" s="254" t="s">
        <v>5</v>
      </c>
      <c r="E28" s="253" t="str">
        <f>'C21'!$C$7</f>
        <v>Acceso a la red de transporte de nueva generación convencional  en el período 2001-2016</v>
      </c>
      <c r="F28" s="384"/>
    </row>
    <row r="29" spans="2:6" s="6" customFormat="1" ht="12.75" customHeight="1">
      <c r="B29" s="7"/>
      <c r="C29" s="10"/>
      <c r="D29" s="254" t="s">
        <v>5</v>
      </c>
      <c r="E29" s="253" t="str">
        <f>'C22'!$C$7</f>
        <v>Acceso a la red de transporte de nueva generación renovable, coge-neración y resi-duos (RCR) en el período 2001-2016</v>
      </c>
      <c r="F29" s="384"/>
    </row>
    <row r="30" spans="2:6" s="6" customFormat="1" ht="12.75" customHeight="1">
      <c r="B30" s="7"/>
      <c r="C30" s="10"/>
      <c r="D30" s="254" t="s">
        <v>5</v>
      </c>
      <c r="E30" s="253" t="str">
        <f>'C23'!$C$7</f>
        <v>Acceso a la red de transporte de demanda y distribución en el período 2001-2016</v>
      </c>
      <c r="F30" s="384"/>
    </row>
    <row r="31" spans="2:6" s="6" customFormat="1" ht="10.199999999999999" customHeight="1">
      <c r="B31" s="7"/>
      <c r="C31" s="10"/>
      <c r="D31" s="252"/>
      <c r="E31" s="252"/>
      <c r="F31" s="384"/>
    </row>
    <row r="32" spans="2:6" s="6" customFormat="1" ht="12.75" customHeight="1">
      <c r="B32" s="7"/>
      <c r="C32" s="10"/>
    </row>
    <row r="33" spans="2:6" s="6" customFormat="1" ht="12.75" customHeight="1">
      <c r="B33" s="7"/>
      <c r="C33" s="10"/>
      <c r="D33" s="383"/>
      <c r="E33" s="382"/>
    </row>
    <row r="34" spans="2:6" s="6" customFormat="1" ht="12.75" customHeight="1">
      <c r="B34" s="7"/>
      <c r="C34" s="10"/>
    </row>
    <row r="35" spans="2:6" s="6" customFormat="1" ht="12.75" customHeight="1">
      <c r="B35" s="7"/>
      <c r="C35" s="10"/>
    </row>
    <row r="36" spans="2:6" s="6" customFormat="1" ht="12.75" customHeight="1">
      <c r="B36" s="7"/>
      <c r="C36" s="10"/>
    </row>
    <row r="37" spans="2:6" s="6" customFormat="1" ht="12.75" customHeight="1">
      <c r="B37" s="7"/>
      <c r="C37" s="10"/>
      <c r="F37" s="3"/>
    </row>
  </sheetData>
  <customSheetViews>
    <customSheetView guid="{93154E83-DC5B-11D6-846E-0008C7298EBA}" showGridLines="0" showRowCol="0" outlineSymbols="0" showRuler="0"/>
    <customSheetView guid="{93154E82-DC5B-11D6-846E-0008C7298EBA}" showGridLines="0" showRowCol="0" outlineSymbols="0" showRuler="0"/>
    <customSheetView guid="{93154E81-DC5B-11D6-846E-0008C7298EBA}" showGridLines="0" showRowCol="0" outlineSymbols="0" showRuler="0"/>
    <customSheetView guid="{93154E80-DC5B-11D6-846E-0008C7298EBA}" showGridLines="0" showRowCol="0" outlineSymbols="0" showRuler="0"/>
    <customSheetView guid="{93154E7F-DC5B-11D6-846E-0008C7298EBA}" showGridLines="0" showRowCol="0" outlineSymbols="0" showRuler="0"/>
    <customSheetView guid="{93154E7E-DC5B-11D6-846E-0008C7298EBA}" showGridLines="0" showRowCol="0" outlineSymbols="0" showRuler="0"/>
  </customSheetViews>
  <mergeCells count="1">
    <mergeCell ref="F6:F7"/>
  </mergeCells>
  <phoneticPr fontId="2" type="noConversion"/>
  <hyperlinks>
    <hyperlink ref="E8" location="'C1'!A1" display="Gráfico de la evolución de la longitud de la red de transporte"/>
    <hyperlink ref="E26" location="'C19'!A1" display="Evolución mensual de la tasa de indisponibilidad de la red de transporte de Canarias"/>
    <hyperlink ref="E24" location="'C17'!A1" display="Evolución mensual de la tasa de indisponibilidad de la red de transporte de Baleares"/>
    <hyperlink ref="E22" location="'C15'!A1" display="Evolución mensual de la tasa de indisponibilidad de la red de transporte peninsular"/>
    <hyperlink ref="E19" location="'C12'!A1" display="Tiempo de interrupción medio (TIM) por incidencias en la red de transporte peninsular"/>
    <hyperlink ref="E18" location="'C11'!A1" display="Energía no suministrada (ENS) por incidencias en la red de transporte peninsular"/>
    <hyperlink ref="E23" location="'C16'!A1" display="Evolución anual de la tasa de indisponibilidad de la red de transporte de Baleares"/>
    <hyperlink ref="E21" location="'C14'!A1" display="Evolución anual de la tasa de indisponibilidad de la red de transporte"/>
    <hyperlink ref="E12" location="'C5'!A1" display="Aumento de la capacidad de líneas en el 2015"/>
    <hyperlink ref="E14" location="'C7'!A1" display="Transformadores inventariados en el 2015"/>
    <hyperlink ref="E16" location="'C9'!A1" display="Gráfico de evolución de la red de transporte peninsular de 400 y ≤ 220 kV "/>
    <hyperlink ref="E15" location="'C8'!A1" display="Evolución de la red de transporte peninsular de 400 y ≤ 220 kV"/>
    <hyperlink ref="E13" location="'C6'!A1" display="Parques puestos en servicio en el 2015"/>
    <hyperlink ref="E11" location="'C4'!A1" display="Líneas de transporte a 220 kV puestas en servicio en el 2015"/>
    <hyperlink ref="E10" location="'C3'!A1" display="Líneas de transporte a 400 kV puestas en servicio en el 2015"/>
    <hyperlink ref="E20" location="'C13'!A1" display="Energía no suministrada (ENS) y tiempo de interrupción medio (TIM) por"/>
    <hyperlink ref="E30" location="'C23'!A1" display="Acceso a la red de transporte de demanda y distribución en el período 2001-2016"/>
    <hyperlink ref="E29" location="'C22'!A1" display="Acceso a la red de transporte de nueva generación renovable, cogeneración y residuos"/>
    <hyperlink ref="E28" location="'C21'!A1" display="Acceso a la red de transporte de nueva generación convencional en el periodo 2001-2016"/>
    <hyperlink ref="E27" location="'C20'!A1" display="Solicitudes de acceso de nueva generación a la red de transporte en el período 2001-2016"/>
    <hyperlink ref="E25" location="'C18'!A1" display="Evolución anual de la tasa de indisponibilidad de la red de transporte de Canarias"/>
    <hyperlink ref="E9" location="'C2'!A1" display="Instalaciones de la red de transporte en España"/>
    <hyperlink ref="E17" location="'C10'!A1" display="Energía no suministrada (ENS) y tiempo de interrupción medio (TIM) de 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0"/>
  <sheetViews>
    <sheetView showGridLines="0" showRowColHeaders="0" zoomScaleNormal="100" workbookViewId="0"/>
  </sheetViews>
  <sheetFormatPr baseColWidth="10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105.6640625" style="76" customWidth="1"/>
    <col min="6" max="6" width="11.44140625" style="135"/>
    <col min="7" max="11" width="8" style="90" customWidth="1"/>
    <col min="12" max="12" width="3.44140625" style="90" customWidth="1"/>
    <col min="13" max="256" width="11.44140625" style="90"/>
    <col min="257" max="257" width="0.109375" style="90" customWidth="1"/>
    <col min="258" max="258" width="2.6640625" style="90" customWidth="1"/>
    <col min="259" max="259" width="15.44140625" style="90" customWidth="1"/>
    <col min="260" max="260" width="1.33203125" style="90" customWidth="1"/>
    <col min="261" max="261" width="62" style="90" customWidth="1"/>
    <col min="262" max="262" width="11.44140625" style="90"/>
    <col min="263" max="267" width="8" style="90" customWidth="1"/>
    <col min="268" max="268" width="3.44140625" style="90" customWidth="1"/>
    <col min="269" max="512" width="11.44140625" style="90"/>
    <col min="513" max="513" width="0.109375" style="90" customWidth="1"/>
    <col min="514" max="514" width="2.6640625" style="90" customWidth="1"/>
    <col min="515" max="515" width="15.44140625" style="90" customWidth="1"/>
    <col min="516" max="516" width="1.33203125" style="90" customWidth="1"/>
    <col min="517" max="517" width="62" style="90" customWidth="1"/>
    <col min="518" max="518" width="11.44140625" style="90"/>
    <col min="519" max="523" width="8" style="90" customWidth="1"/>
    <col min="524" max="524" width="3.44140625" style="90" customWidth="1"/>
    <col min="525" max="768" width="11.44140625" style="90"/>
    <col min="769" max="769" width="0.109375" style="90" customWidth="1"/>
    <col min="770" max="770" width="2.6640625" style="90" customWidth="1"/>
    <col min="771" max="771" width="15.44140625" style="90" customWidth="1"/>
    <col min="772" max="772" width="1.33203125" style="90" customWidth="1"/>
    <col min="773" max="773" width="62" style="90" customWidth="1"/>
    <col min="774" max="774" width="11.44140625" style="90"/>
    <col min="775" max="779" width="8" style="90" customWidth="1"/>
    <col min="780" max="780" width="3.44140625" style="90" customWidth="1"/>
    <col min="781" max="1024" width="11.44140625" style="90"/>
    <col min="1025" max="1025" width="0.109375" style="90" customWidth="1"/>
    <col min="1026" max="1026" width="2.6640625" style="90" customWidth="1"/>
    <col min="1027" max="1027" width="15.44140625" style="90" customWidth="1"/>
    <col min="1028" max="1028" width="1.33203125" style="90" customWidth="1"/>
    <col min="1029" max="1029" width="62" style="90" customWidth="1"/>
    <col min="1030" max="1030" width="11.44140625" style="90"/>
    <col min="1031" max="1035" width="8" style="90" customWidth="1"/>
    <col min="1036" max="1036" width="3.44140625" style="90" customWidth="1"/>
    <col min="1037" max="1280" width="11.44140625" style="90"/>
    <col min="1281" max="1281" width="0.109375" style="90" customWidth="1"/>
    <col min="1282" max="1282" width="2.6640625" style="90" customWidth="1"/>
    <col min="1283" max="1283" width="15.44140625" style="90" customWidth="1"/>
    <col min="1284" max="1284" width="1.33203125" style="90" customWidth="1"/>
    <col min="1285" max="1285" width="62" style="90" customWidth="1"/>
    <col min="1286" max="1286" width="11.44140625" style="90"/>
    <col min="1287" max="1291" width="8" style="90" customWidth="1"/>
    <col min="1292" max="1292" width="3.44140625" style="90" customWidth="1"/>
    <col min="1293" max="1536" width="11.44140625" style="90"/>
    <col min="1537" max="1537" width="0.109375" style="90" customWidth="1"/>
    <col min="1538" max="1538" width="2.6640625" style="90" customWidth="1"/>
    <col min="1539" max="1539" width="15.44140625" style="90" customWidth="1"/>
    <col min="1540" max="1540" width="1.33203125" style="90" customWidth="1"/>
    <col min="1541" max="1541" width="62" style="90" customWidth="1"/>
    <col min="1542" max="1542" width="11.44140625" style="90"/>
    <col min="1543" max="1547" width="8" style="90" customWidth="1"/>
    <col min="1548" max="1548" width="3.44140625" style="90" customWidth="1"/>
    <col min="1549" max="1792" width="11.44140625" style="90"/>
    <col min="1793" max="1793" width="0.109375" style="90" customWidth="1"/>
    <col min="1794" max="1794" width="2.6640625" style="90" customWidth="1"/>
    <col min="1795" max="1795" width="15.44140625" style="90" customWidth="1"/>
    <col min="1796" max="1796" width="1.33203125" style="90" customWidth="1"/>
    <col min="1797" max="1797" width="62" style="90" customWidth="1"/>
    <col min="1798" max="1798" width="11.44140625" style="90"/>
    <col min="1799" max="1803" width="8" style="90" customWidth="1"/>
    <col min="1804" max="1804" width="3.44140625" style="90" customWidth="1"/>
    <col min="1805" max="2048" width="11.44140625" style="90"/>
    <col min="2049" max="2049" width="0.109375" style="90" customWidth="1"/>
    <col min="2050" max="2050" width="2.6640625" style="90" customWidth="1"/>
    <col min="2051" max="2051" width="15.44140625" style="90" customWidth="1"/>
    <col min="2052" max="2052" width="1.33203125" style="90" customWidth="1"/>
    <col min="2053" max="2053" width="62" style="90" customWidth="1"/>
    <col min="2054" max="2054" width="11.44140625" style="90"/>
    <col min="2055" max="2059" width="8" style="90" customWidth="1"/>
    <col min="2060" max="2060" width="3.44140625" style="90" customWidth="1"/>
    <col min="2061" max="2304" width="11.44140625" style="90"/>
    <col min="2305" max="2305" width="0.109375" style="90" customWidth="1"/>
    <col min="2306" max="2306" width="2.6640625" style="90" customWidth="1"/>
    <col min="2307" max="2307" width="15.44140625" style="90" customWidth="1"/>
    <col min="2308" max="2308" width="1.33203125" style="90" customWidth="1"/>
    <col min="2309" max="2309" width="62" style="90" customWidth="1"/>
    <col min="2310" max="2310" width="11.44140625" style="90"/>
    <col min="2311" max="2315" width="8" style="90" customWidth="1"/>
    <col min="2316" max="2316" width="3.44140625" style="90" customWidth="1"/>
    <col min="2317" max="2560" width="11.44140625" style="90"/>
    <col min="2561" max="2561" width="0.109375" style="90" customWidth="1"/>
    <col min="2562" max="2562" width="2.6640625" style="90" customWidth="1"/>
    <col min="2563" max="2563" width="15.44140625" style="90" customWidth="1"/>
    <col min="2564" max="2564" width="1.33203125" style="90" customWidth="1"/>
    <col min="2565" max="2565" width="62" style="90" customWidth="1"/>
    <col min="2566" max="2566" width="11.44140625" style="90"/>
    <col min="2567" max="2571" width="8" style="90" customWidth="1"/>
    <col min="2572" max="2572" width="3.44140625" style="90" customWidth="1"/>
    <col min="2573" max="2816" width="11.44140625" style="90"/>
    <col min="2817" max="2817" width="0.109375" style="90" customWidth="1"/>
    <col min="2818" max="2818" width="2.6640625" style="90" customWidth="1"/>
    <col min="2819" max="2819" width="15.44140625" style="90" customWidth="1"/>
    <col min="2820" max="2820" width="1.33203125" style="90" customWidth="1"/>
    <col min="2821" max="2821" width="62" style="90" customWidth="1"/>
    <col min="2822" max="2822" width="11.44140625" style="90"/>
    <col min="2823" max="2827" width="8" style="90" customWidth="1"/>
    <col min="2828" max="2828" width="3.44140625" style="90" customWidth="1"/>
    <col min="2829" max="3072" width="11.44140625" style="90"/>
    <col min="3073" max="3073" width="0.109375" style="90" customWidth="1"/>
    <col min="3074" max="3074" width="2.6640625" style="90" customWidth="1"/>
    <col min="3075" max="3075" width="15.44140625" style="90" customWidth="1"/>
    <col min="3076" max="3076" width="1.33203125" style="90" customWidth="1"/>
    <col min="3077" max="3077" width="62" style="90" customWidth="1"/>
    <col min="3078" max="3078" width="11.44140625" style="90"/>
    <col min="3079" max="3083" width="8" style="90" customWidth="1"/>
    <col min="3084" max="3084" width="3.44140625" style="90" customWidth="1"/>
    <col min="3085" max="3328" width="11.44140625" style="90"/>
    <col min="3329" max="3329" width="0.109375" style="90" customWidth="1"/>
    <col min="3330" max="3330" width="2.6640625" style="90" customWidth="1"/>
    <col min="3331" max="3331" width="15.44140625" style="90" customWidth="1"/>
    <col min="3332" max="3332" width="1.33203125" style="90" customWidth="1"/>
    <col min="3333" max="3333" width="62" style="90" customWidth="1"/>
    <col min="3334" max="3334" width="11.44140625" style="90"/>
    <col min="3335" max="3339" width="8" style="90" customWidth="1"/>
    <col min="3340" max="3340" width="3.44140625" style="90" customWidth="1"/>
    <col min="3341" max="3584" width="11.44140625" style="90"/>
    <col min="3585" max="3585" width="0.109375" style="90" customWidth="1"/>
    <col min="3586" max="3586" width="2.6640625" style="90" customWidth="1"/>
    <col min="3587" max="3587" width="15.44140625" style="90" customWidth="1"/>
    <col min="3588" max="3588" width="1.33203125" style="90" customWidth="1"/>
    <col min="3589" max="3589" width="62" style="90" customWidth="1"/>
    <col min="3590" max="3590" width="11.44140625" style="90"/>
    <col min="3591" max="3595" width="8" style="90" customWidth="1"/>
    <col min="3596" max="3596" width="3.44140625" style="90" customWidth="1"/>
    <col min="3597" max="3840" width="11.44140625" style="90"/>
    <col min="3841" max="3841" width="0.109375" style="90" customWidth="1"/>
    <col min="3842" max="3842" width="2.6640625" style="90" customWidth="1"/>
    <col min="3843" max="3843" width="15.44140625" style="90" customWidth="1"/>
    <col min="3844" max="3844" width="1.33203125" style="90" customWidth="1"/>
    <col min="3845" max="3845" width="62" style="90" customWidth="1"/>
    <col min="3846" max="3846" width="11.44140625" style="90"/>
    <col min="3847" max="3851" width="8" style="90" customWidth="1"/>
    <col min="3852" max="3852" width="3.44140625" style="90" customWidth="1"/>
    <col min="3853" max="4096" width="11.44140625" style="90"/>
    <col min="4097" max="4097" width="0.109375" style="90" customWidth="1"/>
    <col min="4098" max="4098" width="2.6640625" style="90" customWidth="1"/>
    <col min="4099" max="4099" width="15.44140625" style="90" customWidth="1"/>
    <col min="4100" max="4100" width="1.33203125" style="90" customWidth="1"/>
    <col min="4101" max="4101" width="62" style="90" customWidth="1"/>
    <col min="4102" max="4102" width="11.44140625" style="90"/>
    <col min="4103" max="4107" width="8" style="90" customWidth="1"/>
    <col min="4108" max="4108" width="3.44140625" style="90" customWidth="1"/>
    <col min="4109" max="4352" width="11.44140625" style="90"/>
    <col min="4353" max="4353" width="0.109375" style="90" customWidth="1"/>
    <col min="4354" max="4354" width="2.6640625" style="90" customWidth="1"/>
    <col min="4355" max="4355" width="15.44140625" style="90" customWidth="1"/>
    <col min="4356" max="4356" width="1.33203125" style="90" customWidth="1"/>
    <col min="4357" max="4357" width="62" style="90" customWidth="1"/>
    <col min="4358" max="4358" width="11.44140625" style="90"/>
    <col min="4359" max="4363" width="8" style="90" customWidth="1"/>
    <col min="4364" max="4364" width="3.44140625" style="90" customWidth="1"/>
    <col min="4365" max="4608" width="11.44140625" style="90"/>
    <col min="4609" max="4609" width="0.109375" style="90" customWidth="1"/>
    <col min="4610" max="4610" width="2.6640625" style="90" customWidth="1"/>
    <col min="4611" max="4611" width="15.44140625" style="90" customWidth="1"/>
    <col min="4612" max="4612" width="1.33203125" style="90" customWidth="1"/>
    <col min="4613" max="4613" width="62" style="90" customWidth="1"/>
    <col min="4614" max="4614" width="11.44140625" style="90"/>
    <col min="4615" max="4619" width="8" style="90" customWidth="1"/>
    <col min="4620" max="4620" width="3.44140625" style="90" customWidth="1"/>
    <col min="4621" max="4864" width="11.44140625" style="90"/>
    <col min="4865" max="4865" width="0.109375" style="90" customWidth="1"/>
    <col min="4866" max="4866" width="2.6640625" style="90" customWidth="1"/>
    <col min="4867" max="4867" width="15.44140625" style="90" customWidth="1"/>
    <col min="4868" max="4868" width="1.33203125" style="90" customWidth="1"/>
    <col min="4869" max="4869" width="62" style="90" customWidth="1"/>
    <col min="4870" max="4870" width="11.44140625" style="90"/>
    <col min="4871" max="4875" width="8" style="90" customWidth="1"/>
    <col min="4876" max="4876" width="3.44140625" style="90" customWidth="1"/>
    <col min="4877" max="5120" width="11.44140625" style="90"/>
    <col min="5121" max="5121" width="0.109375" style="90" customWidth="1"/>
    <col min="5122" max="5122" width="2.6640625" style="90" customWidth="1"/>
    <col min="5123" max="5123" width="15.44140625" style="90" customWidth="1"/>
    <col min="5124" max="5124" width="1.33203125" style="90" customWidth="1"/>
    <col min="5125" max="5125" width="62" style="90" customWidth="1"/>
    <col min="5126" max="5126" width="11.44140625" style="90"/>
    <col min="5127" max="5131" width="8" style="90" customWidth="1"/>
    <col min="5132" max="5132" width="3.44140625" style="90" customWidth="1"/>
    <col min="5133" max="5376" width="11.44140625" style="90"/>
    <col min="5377" max="5377" width="0.109375" style="90" customWidth="1"/>
    <col min="5378" max="5378" width="2.6640625" style="90" customWidth="1"/>
    <col min="5379" max="5379" width="15.44140625" style="90" customWidth="1"/>
    <col min="5380" max="5380" width="1.33203125" style="90" customWidth="1"/>
    <col min="5381" max="5381" width="62" style="90" customWidth="1"/>
    <col min="5382" max="5382" width="11.44140625" style="90"/>
    <col min="5383" max="5387" width="8" style="90" customWidth="1"/>
    <col min="5388" max="5388" width="3.44140625" style="90" customWidth="1"/>
    <col min="5389" max="5632" width="11.44140625" style="90"/>
    <col min="5633" max="5633" width="0.109375" style="90" customWidth="1"/>
    <col min="5634" max="5634" width="2.6640625" style="90" customWidth="1"/>
    <col min="5635" max="5635" width="15.44140625" style="90" customWidth="1"/>
    <col min="5636" max="5636" width="1.33203125" style="90" customWidth="1"/>
    <col min="5637" max="5637" width="62" style="90" customWidth="1"/>
    <col min="5638" max="5638" width="11.44140625" style="90"/>
    <col min="5639" max="5643" width="8" style="90" customWidth="1"/>
    <col min="5644" max="5644" width="3.44140625" style="90" customWidth="1"/>
    <col min="5645" max="5888" width="11.44140625" style="90"/>
    <col min="5889" max="5889" width="0.109375" style="90" customWidth="1"/>
    <col min="5890" max="5890" width="2.6640625" style="90" customWidth="1"/>
    <col min="5891" max="5891" width="15.44140625" style="90" customWidth="1"/>
    <col min="5892" max="5892" width="1.33203125" style="90" customWidth="1"/>
    <col min="5893" max="5893" width="62" style="90" customWidth="1"/>
    <col min="5894" max="5894" width="11.44140625" style="90"/>
    <col min="5895" max="5899" width="8" style="90" customWidth="1"/>
    <col min="5900" max="5900" width="3.44140625" style="90" customWidth="1"/>
    <col min="5901" max="6144" width="11.44140625" style="90"/>
    <col min="6145" max="6145" width="0.109375" style="90" customWidth="1"/>
    <col min="6146" max="6146" width="2.6640625" style="90" customWidth="1"/>
    <col min="6147" max="6147" width="15.44140625" style="90" customWidth="1"/>
    <col min="6148" max="6148" width="1.33203125" style="90" customWidth="1"/>
    <col min="6149" max="6149" width="62" style="90" customWidth="1"/>
    <col min="6150" max="6150" width="11.44140625" style="90"/>
    <col min="6151" max="6155" width="8" style="90" customWidth="1"/>
    <col min="6156" max="6156" width="3.44140625" style="90" customWidth="1"/>
    <col min="6157" max="6400" width="11.44140625" style="90"/>
    <col min="6401" max="6401" width="0.109375" style="90" customWidth="1"/>
    <col min="6402" max="6402" width="2.6640625" style="90" customWidth="1"/>
    <col min="6403" max="6403" width="15.44140625" style="90" customWidth="1"/>
    <col min="6404" max="6404" width="1.33203125" style="90" customWidth="1"/>
    <col min="6405" max="6405" width="62" style="90" customWidth="1"/>
    <col min="6406" max="6406" width="11.44140625" style="90"/>
    <col min="6407" max="6411" width="8" style="90" customWidth="1"/>
    <col min="6412" max="6412" width="3.44140625" style="90" customWidth="1"/>
    <col min="6413" max="6656" width="11.44140625" style="90"/>
    <col min="6657" max="6657" width="0.109375" style="90" customWidth="1"/>
    <col min="6658" max="6658" width="2.6640625" style="90" customWidth="1"/>
    <col min="6659" max="6659" width="15.44140625" style="90" customWidth="1"/>
    <col min="6660" max="6660" width="1.33203125" style="90" customWidth="1"/>
    <col min="6661" max="6661" width="62" style="90" customWidth="1"/>
    <col min="6662" max="6662" width="11.44140625" style="90"/>
    <col min="6663" max="6667" width="8" style="90" customWidth="1"/>
    <col min="6668" max="6668" width="3.44140625" style="90" customWidth="1"/>
    <col min="6669" max="6912" width="11.44140625" style="90"/>
    <col min="6913" max="6913" width="0.109375" style="90" customWidth="1"/>
    <col min="6914" max="6914" width="2.6640625" style="90" customWidth="1"/>
    <col min="6915" max="6915" width="15.44140625" style="90" customWidth="1"/>
    <col min="6916" max="6916" width="1.33203125" style="90" customWidth="1"/>
    <col min="6917" max="6917" width="62" style="90" customWidth="1"/>
    <col min="6918" max="6918" width="11.44140625" style="90"/>
    <col min="6919" max="6923" width="8" style="90" customWidth="1"/>
    <col min="6924" max="6924" width="3.44140625" style="90" customWidth="1"/>
    <col min="6925" max="7168" width="11.44140625" style="90"/>
    <col min="7169" max="7169" width="0.109375" style="90" customWidth="1"/>
    <col min="7170" max="7170" width="2.6640625" style="90" customWidth="1"/>
    <col min="7171" max="7171" width="15.44140625" style="90" customWidth="1"/>
    <col min="7172" max="7172" width="1.33203125" style="90" customWidth="1"/>
    <col min="7173" max="7173" width="62" style="90" customWidth="1"/>
    <col min="7174" max="7174" width="11.44140625" style="90"/>
    <col min="7175" max="7179" width="8" style="90" customWidth="1"/>
    <col min="7180" max="7180" width="3.44140625" style="90" customWidth="1"/>
    <col min="7181" max="7424" width="11.44140625" style="90"/>
    <col min="7425" max="7425" width="0.109375" style="90" customWidth="1"/>
    <col min="7426" max="7426" width="2.6640625" style="90" customWidth="1"/>
    <col min="7427" max="7427" width="15.44140625" style="90" customWidth="1"/>
    <col min="7428" max="7428" width="1.33203125" style="90" customWidth="1"/>
    <col min="7429" max="7429" width="62" style="90" customWidth="1"/>
    <col min="7430" max="7430" width="11.44140625" style="90"/>
    <col min="7431" max="7435" width="8" style="90" customWidth="1"/>
    <col min="7436" max="7436" width="3.44140625" style="90" customWidth="1"/>
    <col min="7437" max="7680" width="11.44140625" style="90"/>
    <col min="7681" max="7681" width="0.109375" style="90" customWidth="1"/>
    <col min="7682" max="7682" width="2.6640625" style="90" customWidth="1"/>
    <col min="7683" max="7683" width="15.44140625" style="90" customWidth="1"/>
    <col min="7684" max="7684" width="1.33203125" style="90" customWidth="1"/>
    <col min="7685" max="7685" width="62" style="90" customWidth="1"/>
    <col min="7686" max="7686" width="11.44140625" style="90"/>
    <col min="7687" max="7691" width="8" style="90" customWidth="1"/>
    <col min="7692" max="7692" width="3.44140625" style="90" customWidth="1"/>
    <col min="7693" max="7936" width="11.44140625" style="90"/>
    <col min="7937" max="7937" width="0.109375" style="90" customWidth="1"/>
    <col min="7938" max="7938" width="2.6640625" style="90" customWidth="1"/>
    <col min="7939" max="7939" width="15.44140625" style="90" customWidth="1"/>
    <col min="7940" max="7940" width="1.33203125" style="90" customWidth="1"/>
    <col min="7941" max="7941" width="62" style="90" customWidth="1"/>
    <col min="7942" max="7942" width="11.44140625" style="90"/>
    <col min="7943" max="7947" width="8" style="90" customWidth="1"/>
    <col min="7948" max="7948" width="3.44140625" style="90" customWidth="1"/>
    <col min="7949" max="8192" width="11.44140625" style="90"/>
    <col min="8193" max="8193" width="0.109375" style="90" customWidth="1"/>
    <col min="8194" max="8194" width="2.6640625" style="90" customWidth="1"/>
    <col min="8195" max="8195" width="15.44140625" style="90" customWidth="1"/>
    <col min="8196" max="8196" width="1.33203125" style="90" customWidth="1"/>
    <col min="8197" max="8197" width="62" style="90" customWidth="1"/>
    <col min="8198" max="8198" width="11.44140625" style="90"/>
    <col min="8199" max="8203" width="8" style="90" customWidth="1"/>
    <col min="8204" max="8204" width="3.44140625" style="90" customWidth="1"/>
    <col min="8205" max="8448" width="11.44140625" style="90"/>
    <col min="8449" max="8449" width="0.109375" style="90" customWidth="1"/>
    <col min="8450" max="8450" width="2.6640625" style="90" customWidth="1"/>
    <col min="8451" max="8451" width="15.44140625" style="90" customWidth="1"/>
    <col min="8452" max="8452" width="1.33203125" style="90" customWidth="1"/>
    <col min="8453" max="8453" width="62" style="90" customWidth="1"/>
    <col min="8454" max="8454" width="11.44140625" style="90"/>
    <col min="8455" max="8459" width="8" style="90" customWidth="1"/>
    <col min="8460" max="8460" width="3.44140625" style="90" customWidth="1"/>
    <col min="8461" max="8704" width="11.44140625" style="90"/>
    <col min="8705" max="8705" width="0.109375" style="90" customWidth="1"/>
    <col min="8706" max="8706" width="2.6640625" style="90" customWidth="1"/>
    <col min="8707" max="8707" width="15.44140625" style="90" customWidth="1"/>
    <col min="8708" max="8708" width="1.33203125" style="90" customWidth="1"/>
    <col min="8709" max="8709" width="62" style="90" customWidth="1"/>
    <col min="8710" max="8710" width="11.44140625" style="90"/>
    <col min="8711" max="8715" width="8" style="90" customWidth="1"/>
    <col min="8716" max="8716" width="3.44140625" style="90" customWidth="1"/>
    <col min="8717" max="8960" width="11.44140625" style="90"/>
    <col min="8961" max="8961" width="0.109375" style="90" customWidth="1"/>
    <col min="8962" max="8962" width="2.6640625" style="90" customWidth="1"/>
    <col min="8963" max="8963" width="15.44140625" style="90" customWidth="1"/>
    <col min="8964" max="8964" width="1.33203125" style="90" customWidth="1"/>
    <col min="8965" max="8965" width="62" style="90" customWidth="1"/>
    <col min="8966" max="8966" width="11.44140625" style="90"/>
    <col min="8967" max="8971" width="8" style="90" customWidth="1"/>
    <col min="8972" max="8972" width="3.44140625" style="90" customWidth="1"/>
    <col min="8973" max="9216" width="11.44140625" style="90"/>
    <col min="9217" max="9217" width="0.109375" style="90" customWidth="1"/>
    <col min="9218" max="9218" width="2.6640625" style="90" customWidth="1"/>
    <col min="9219" max="9219" width="15.44140625" style="90" customWidth="1"/>
    <col min="9220" max="9220" width="1.33203125" style="90" customWidth="1"/>
    <col min="9221" max="9221" width="62" style="90" customWidth="1"/>
    <col min="9222" max="9222" width="11.44140625" style="90"/>
    <col min="9223" max="9227" width="8" style="90" customWidth="1"/>
    <col min="9228" max="9228" width="3.44140625" style="90" customWidth="1"/>
    <col min="9229" max="9472" width="11.44140625" style="90"/>
    <col min="9473" max="9473" width="0.109375" style="90" customWidth="1"/>
    <col min="9474" max="9474" width="2.6640625" style="90" customWidth="1"/>
    <col min="9475" max="9475" width="15.44140625" style="90" customWidth="1"/>
    <col min="9476" max="9476" width="1.33203125" style="90" customWidth="1"/>
    <col min="9477" max="9477" width="62" style="90" customWidth="1"/>
    <col min="9478" max="9478" width="11.44140625" style="90"/>
    <col min="9479" max="9483" width="8" style="90" customWidth="1"/>
    <col min="9484" max="9484" width="3.44140625" style="90" customWidth="1"/>
    <col min="9485" max="9728" width="11.44140625" style="90"/>
    <col min="9729" max="9729" width="0.109375" style="90" customWidth="1"/>
    <col min="9730" max="9730" width="2.6640625" style="90" customWidth="1"/>
    <col min="9731" max="9731" width="15.44140625" style="90" customWidth="1"/>
    <col min="9732" max="9732" width="1.33203125" style="90" customWidth="1"/>
    <col min="9733" max="9733" width="62" style="90" customWidth="1"/>
    <col min="9734" max="9734" width="11.44140625" style="90"/>
    <col min="9735" max="9739" width="8" style="90" customWidth="1"/>
    <col min="9740" max="9740" width="3.44140625" style="90" customWidth="1"/>
    <col min="9741" max="9984" width="11.44140625" style="90"/>
    <col min="9985" max="9985" width="0.109375" style="90" customWidth="1"/>
    <col min="9986" max="9986" width="2.6640625" style="90" customWidth="1"/>
    <col min="9987" max="9987" width="15.44140625" style="90" customWidth="1"/>
    <col min="9988" max="9988" width="1.33203125" style="90" customWidth="1"/>
    <col min="9989" max="9989" width="62" style="90" customWidth="1"/>
    <col min="9990" max="9990" width="11.44140625" style="90"/>
    <col min="9991" max="9995" width="8" style="90" customWidth="1"/>
    <col min="9996" max="9996" width="3.44140625" style="90" customWidth="1"/>
    <col min="9997" max="10240" width="11.44140625" style="90"/>
    <col min="10241" max="10241" width="0.109375" style="90" customWidth="1"/>
    <col min="10242" max="10242" width="2.6640625" style="90" customWidth="1"/>
    <col min="10243" max="10243" width="15.44140625" style="90" customWidth="1"/>
    <col min="10244" max="10244" width="1.33203125" style="90" customWidth="1"/>
    <col min="10245" max="10245" width="62" style="90" customWidth="1"/>
    <col min="10246" max="10246" width="11.44140625" style="90"/>
    <col min="10247" max="10251" width="8" style="90" customWidth="1"/>
    <col min="10252" max="10252" width="3.44140625" style="90" customWidth="1"/>
    <col min="10253" max="10496" width="11.44140625" style="90"/>
    <col min="10497" max="10497" width="0.109375" style="90" customWidth="1"/>
    <col min="10498" max="10498" width="2.6640625" style="90" customWidth="1"/>
    <col min="10499" max="10499" width="15.44140625" style="90" customWidth="1"/>
    <col min="10500" max="10500" width="1.33203125" style="90" customWidth="1"/>
    <col min="10501" max="10501" width="62" style="90" customWidth="1"/>
    <col min="10502" max="10502" width="11.44140625" style="90"/>
    <col min="10503" max="10507" width="8" style="90" customWidth="1"/>
    <col min="10508" max="10508" width="3.44140625" style="90" customWidth="1"/>
    <col min="10509" max="10752" width="11.44140625" style="90"/>
    <col min="10753" max="10753" width="0.109375" style="90" customWidth="1"/>
    <col min="10754" max="10754" width="2.6640625" style="90" customWidth="1"/>
    <col min="10755" max="10755" width="15.44140625" style="90" customWidth="1"/>
    <col min="10756" max="10756" width="1.33203125" style="90" customWidth="1"/>
    <col min="10757" max="10757" width="62" style="90" customWidth="1"/>
    <col min="10758" max="10758" width="11.44140625" style="90"/>
    <col min="10759" max="10763" width="8" style="90" customWidth="1"/>
    <col min="10764" max="10764" width="3.44140625" style="90" customWidth="1"/>
    <col min="10765" max="11008" width="11.44140625" style="90"/>
    <col min="11009" max="11009" width="0.109375" style="90" customWidth="1"/>
    <col min="11010" max="11010" width="2.6640625" style="90" customWidth="1"/>
    <col min="11011" max="11011" width="15.44140625" style="90" customWidth="1"/>
    <col min="11012" max="11012" width="1.33203125" style="90" customWidth="1"/>
    <col min="11013" max="11013" width="62" style="90" customWidth="1"/>
    <col min="11014" max="11014" width="11.44140625" style="90"/>
    <col min="11015" max="11019" width="8" style="90" customWidth="1"/>
    <col min="11020" max="11020" width="3.44140625" style="90" customWidth="1"/>
    <col min="11021" max="11264" width="11.44140625" style="90"/>
    <col min="11265" max="11265" width="0.109375" style="90" customWidth="1"/>
    <col min="11266" max="11266" width="2.6640625" style="90" customWidth="1"/>
    <col min="11267" max="11267" width="15.44140625" style="90" customWidth="1"/>
    <col min="11268" max="11268" width="1.33203125" style="90" customWidth="1"/>
    <col min="11269" max="11269" width="62" style="90" customWidth="1"/>
    <col min="11270" max="11270" width="11.44140625" style="90"/>
    <col min="11271" max="11275" width="8" style="90" customWidth="1"/>
    <col min="11276" max="11276" width="3.44140625" style="90" customWidth="1"/>
    <col min="11277" max="11520" width="11.44140625" style="90"/>
    <col min="11521" max="11521" width="0.109375" style="90" customWidth="1"/>
    <col min="11522" max="11522" width="2.6640625" style="90" customWidth="1"/>
    <col min="11523" max="11523" width="15.44140625" style="90" customWidth="1"/>
    <col min="11524" max="11524" width="1.33203125" style="90" customWidth="1"/>
    <col min="11525" max="11525" width="62" style="90" customWidth="1"/>
    <col min="11526" max="11526" width="11.44140625" style="90"/>
    <col min="11527" max="11531" width="8" style="90" customWidth="1"/>
    <col min="11532" max="11532" width="3.44140625" style="90" customWidth="1"/>
    <col min="11533" max="11776" width="11.44140625" style="90"/>
    <col min="11777" max="11777" width="0.109375" style="90" customWidth="1"/>
    <col min="11778" max="11778" width="2.6640625" style="90" customWidth="1"/>
    <col min="11779" max="11779" width="15.44140625" style="90" customWidth="1"/>
    <col min="11780" max="11780" width="1.33203125" style="90" customWidth="1"/>
    <col min="11781" max="11781" width="62" style="90" customWidth="1"/>
    <col min="11782" max="11782" width="11.44140625" style="90"/>
    <col min="11783" max="11787" width="8" style="90" customWidth="1"/>
    <col min="11788" max="11788" width="3.44140625" style="90" customWidth="1"/>
    <col min="11789" max="12032" width="11.44140625" style="90"/>
    <col min="12033" max="12033" width="0.109375" style="90" customWidth="1"/>
    <col min="12034" max="12034" width="2.6640625" style="90" customWidth="1"/>
    <col min="12035" max="12035" width="15.44140625" style="90" customWidth="1"/>
    <col min="12036" max="12036" width="1.33203125" style="90" customWidth="1"/>
    <col min="12037" max="12037" width="62" style="90" customWidth="1"/>
    <col min="12038" max="12038" width="11.44140625" style="90"/>
    <col min="12039" max="12043" width="8" style="90" customWidth="1"/>
    <col min="12044" max="12044" width="3.44140625" style="90" customWidth="1"/>
    <col min="12045" max="12288" width="11.44140625" style="90"/>
    <col min="12289" max="12289" width="0.109375" style="90" customWidth="1"/>
    <col min="12290" max="12290" width="2.6640625" style="90" customWidth="1"/>
    <col min="12291" max="12291" width="15.44140625" style="90" customWidth="1"/>
    <col min="12292" max="12292" width="1.33203125" style="90" customWidth="1"/>
    <col min="12293" max="12293" width="62" style="90" customWidth="1"/>
    <col min="12294" max="12294" width="11.44140625" style="90"/>
    <col min="12295" max="12299" width="8" style="90" customWidth="1"/>
    <col min="12300" max="12300" width="3.44140625" style="90" customWidth="1"/>
    <col min="12301" max="12544" width="11.44140625" style="90"/>
    <col min="12545" max="12545" width="0.109375" style="90" customWidth="1"/>
    <col min="12546" max="12546" width="2.6640625" style="90" customWidth="1"/>
    <col min="12547" max="12547" width="15.44140625" style="90" customWidth="1"/>
    <col min="12548" max="12548" width="1.33203125" style="90" customWidth="1"/>
    <col min="12549" max="12549" width="62" style="90" customWidth="1"/>
    <col min="12550" max="12550" width="11.44140625" style="90"/>
    <col min="12551" max="12555" width="8" style="90" customWidth="1"/>
    <col min="12556" max="12556" width="3.44140625" style="90" customWidth="1"/>
    <col min="12557" max="12800" width="11.44140625" style="90"/>
    <col min="12801" max="12801" width="0.109375" style="90" customWidth="1"/>
    <col min="12802" max="12802" width="2.6640625" style="90" customWidth="1"/>
    <col min="12803" max="12803" width="15.44140625" style="90" customWidth="1"/>
    <col min="12804" max="12804" width="1.33203125" style="90" customWidth="1"/>
    <col min="12805" max="12805" width="62" style="90" customWidth="1"/>
    <col min="12806" max="12806" width="11.44140625" style="90"/>
    <col min="12807" max="12811" width="8" style="90" customWidth="1"/>
    <col min="12812" max="12812" width="3.44140625" style="90" customWidth="1"/>
    <col min="12813" max="13056" width="11.44140625" style="90"/>
    <col min="13057" max="13057" width="0.109375" style="90" customWidth="1"/>
    <col min="13058" max="13058" width="2.6640625" style="90" customWidth="1"/>
    <col min="13059" max="13059" width="15.44140625" style="90" customWidth="1"/>
    <col min="13060" max="13060" width="1.33203125" style="90" customWidth="1"/>
    <col min="13061" max="13061" width="62" style="90" customWidth="1"/>
    <col min="13062" max="13062" width="11.44140625" style="90"/>
    <col min="13063" max="13067" width="8" style="90" customWidth="1"/>
    <col min="13068" max="13068" width="3.44140625" style="90" customWidth="1"/>
    <col min="13069" max="13312" width="11.44140625" style="90"/>
    <col min="13313" max="13313" width="0.109375" style="90" customWidth="1"/>
    <col min="13314" max="13314" width="2.6640625" style="90" customWidth="1"/>
    <col min="13315" max="13315" width="15.44140625" style="90" customWidth="1"/>
    <col min="13316" max="13316" width="1.33203125" style="90" customWidth="1"/>
    <col min="13317" max="13317" width="62" style="90" customWidth="1"/>
    <col min="13318" max="13318" width="11.44140625" style="90"/>
    <col min="13319" max="13323" width="8" style="90" customWidth="1"/>
    <col min="13324" max="13324" width="3.44140625" style="90" customWidth="1"/>
    <col min="13325" max="13568" width="11.44140625" style="90"/>
    <col min="13569" max="13569" width="0.109375" style="90" customWidth="1"/>
    <col min="13570" max="13570" width="2.6640625" style="90" customWidth="1"/>
    <col min="13571" max="13571" width="15.44140625" style="90" customWidth="1"/>
    <col min="13572" max="13572" width="1.33203125" style="90" customWidth="1"/>
    <col min="13573" max="13573" width="62" style="90" customWidth="1"/>
    <col min="13574" max="13574" width="11.44140625" style="90"/>
    <col min="13575" max="13579" width="8" style="90" customWidth="1"/>
    <col min="13580" max="13580" width="3.44140625" style="90" customWidth="1"/>
    <col min="13581" max="13824" width="11.44140625" style="90"/>
    <col min="13825" max="13825" width="0.109375" style="90" customWidth="1"/>
    <col min="13826" max="13826" width="2.6640625" style="90" customWidth="1"/>
    <col min="13827" max="13827" width="15.44140625" style="90" customWidth="1"/>
    <col min="13828" max="13828" width="1.33203125" style="90" customWidth="1"/>
    <col min="13829" max="13829" width="62" style="90" customWidth="1"/>
    <col min="13830" max="13830" width="11.44140625" style="90"/>
    <col min="13831" max="13835" width="8" style="90" customWidth="1"/>
    <col min="13836" max="13836" width="3.44140625" style="90" customWidth="1"/>
    <col min="13837" max="14080" width="11.44140625" style="90"/>
    <col min="14081" max="14081" width="0.109375" style="90" customWidth="1"/>
    <col min="14082" max="14082" width="2.6640625" style="90" customWidth="1"/>
    <col min="14083" max="14083" width="15.44140625" style="90" customWidth="1"/>
    <col min="14084" max="14084" width="1.33203125" style="90" customWidth="1"/>
    <col min="14085" max="14085" width="62" style="90" customWidth="1"/>
    <col min="14086" max="14086" width="11.44140625" style="90"/>
    <col min="14087" max="14091" width="8" style="90" customWidth="1"/>
    <col min="14092" max="14092" width="3.44140625" style="90" customWidth="1"/>
    <col min="14093" max="14336" width="11.44140625" style="90"/>
    <col min="14337" max="14337" width="0.109375" style="90" customWidth="1"/>
    <col min="14338" max="14338" width="2.6640625" style="90" customWidth="1"/>
    <col min="14339" max="14339" width="15.44140625" style="90" customWidth="1"/>
    <col min="14340" max="14340" width="1.33203125" style="90" customWidth="1"/>
    <col min="14341" max="14341" width="62" style="90" customWidth="1"/>
    <col min="14342" max="14342" width="11.44140625" style="90"/>
    <col min="14343" max="14347" width="8" style="90" customWidth="1"/>
    <col min="14348" max="14348" width="3.44140625" style="90" customWidth="1"/>
    <col min="14349" max="14592" width="11.44140625" style="90"/>
    <col min="14593" max="14593" width="0.109375" style="90" customWidth="1"/>
    <col min="14594" max="14594" width="2.6640625" style="90" customWidth="1"/>
    <col min="14595" max="14595" width="15.44140625" style="90" customWidth="1"/>
    <col min="14596" max="14596" width="1.33203125" style="90" customWidth="1"/>
    <col min="14597" max="14597" width="62" style="90" customWidth="1"/>
    <col min="14598" max="14598" width="11.44140625" style="90"/>
    <col min="14599" max="14603" width="8" style="90" customWidth="1"/>
    <col min="14604" max="14604" width="3.44140625" style="90" customWidth="1"/>
    <col min="14605" max="14848" width="11.44140625" style="90"/>
    <col min="14849" max="14849" width="0.109375" style="90" customWidth="1"/>
    <col min="14850" max="14850" width="2.6640625" style="90" customWidth="1"/>
    <col min="14851" max="14851" width="15.44140625" style="90" customWidth="1"/>
    <col min="14852" max="14852" width="1.33203125" style="90" customWidth="1"/>
    <col min="14853" max="14853" width="62" style="90" customWidth="1"/>
    <col min="14854" max="14854" width="11.44140625" style="90"/>
    <col min="14855" max="14859" width="8" style="90" customWidth="1"/>
    <col min="14860" max="14860" width="3.44140625" style="90" customWidth="1"/>
    <col min="14861" max="15104" width="11.44140625" style="90"/>
    <col min="15105" max="15105" width="0.109375" style="90" customWidth="1"/>
    <col min="15106" max="15106" width="2.6640625" style="90" customWidth="1"/>
    <col min="15107" max="15107" width="15.44140625" style="90" customWidth="1"/>
    <col min="15108" max="15108" width="1.33203125" style="90" customWidth="1"/>
    <col min="15109" max="15109" width="62" style="90" customWidth="1"/>
    <col min="15110" max="15110" width="11.44140625" style="90"/>
    <col min="15111" max="15115" width="8" style="90" customWidth="1"/>
    <col min="15116" max="15116" width="3.44140625" style="90" customWidth="1"/>
    <col min="15117" max="15360" width="11.44140625" style="90"/>
    <col min="15361" max="15361" width="0.109375" style="90" customWidth="1"/>
    <col min="15362" max="15362" width="2.6640625" style="90" customWidth="1"/>
    <col min="15363" max="15363" width="15.44140625" style="90" customWidth="1"/>
    <col min="15364" max="15364" width="1.33203125" style="90" customWidth="1"/>
    <col min="15365" max="15365" width="62" style="90" customWidth="1"/>
    <col min="15366" max="15366" width="11.44140625" style="90"/>
    <col min="15367" max="15371" width="8" style="90" customWidth="1"/>
    <col min="15372" max="15372" width="3.44140625" style="90" customWidth="1"/>
    <col min="15373" max="15616" width="11.44140625" style="90"/>
    <col min="15617" max="15617" width="0.109375" style="90" customWidth="1"/>
    <col min="15618" max="15618" width="2.6640625" style="90" customWidth="1"/>
    <col min="15619" max="15619" width="15.44140625" style="90" customWidth="1"/>
    <col min="15620" max="15620" width="1.33203125" style="90" customWidth="1"/>
    <col min="15621" max="15621" width="62" style="90" customWidth="1"/>
    <col min="15622" max="15622" width="11.44140625" style="90"/>
    <col min="15623" max="15627" width="8" style="90" customWidth="1"/>
    <col min="15628" max="15628" width="3.44140625" style="90" customWidth="1"/>
    <col min="15629" max="15872" width="11.44140625" style="90"/>
    <col min="15873" max="15873" width="0.109375" style="90" customWidth="1"/>
    <col min="15874" max="15874" width="2.6640625" style="90" customWidth="1"/>
    <col min="15875" max="15875" width="15.44140625" style="90" customWidth="1"/>
    <col min="15876" max="15876" width="1.33203125" style="90" customWidth="1"/>
    <col min="15877" max="15877" width="62" style="90" customWidth="1"/>
    <col min="15878" max="15878" width="11.44140625" style="90"/>
    <col min="15879" max="15883" width="8" style="90" customWidth="1"/>
    <col min="15884" max="15884" width="3.44140625" style="90" customWidth="1"/>
    <col min="15885" max="16128" width="11.44140625" style="90"/>
    <col min="16129" max="16129" width="0.109375" style="90" customWidth="1"/>
    <col min="16130" max="16130" width="2.6640625" style="90" customWidth="1"/>
    <col min="16131" max="16131" width="15.44140625" style="90" customWidth="1"/>
    <col min="16132" max="16132" width="1.33203125" style="90" customWidth="1"/>
    <col min="16133" max="16133" width="62" style="90" customWidth="1"/>
    <col min="16134" max="16134" width="11.44140625" style="90"/>
    <col min="16135" max="16139" width="8" style="90" customWidth="1"/>
    <col min="16140" max="16140" width="3.44140625" style="90" customWidth="1"/>
    <col min="16141" max="16384" width="11.44140625" style="90"/>
  </cols>
  <sheetData>
    <row r="1" spans="2:19" s="76" customFormat="1" ht="0.75" customHeight="1"/>
    <row r="2" spans="2:19" s="76" customFormat="1" ht="21" customHeight="1">
      <c r="E2" s="78" t="s">
        <v>6</v>
      </c>
      <c r="S2" s="98"/>
    </row>
    <row r="3" spans="2:19" s="76" customFormat="1" ht="15" customHeight="1">
      <c r="E3" s="5" t="s">
        <v>63</v>
      </c>
      <c r="S3" s="98"/>
    </row>
    <row r="4" spans="2:19" s="80" customFormat="1" ht="20.25" customHeight="1">
      <c r="B4" s="81"/>
      <c r="C4" s="36" t="str">
        <f>Indice!C4</f>
        <v>Transporte de energía eléctrica</v>
      </c>
    </row>
    <row r="5" spans="2:19" s="80" customFormat="1" ht="12.6" customHeight="1">
      <c r="B5" s="81"/>
      <c r="C5" s="82"/>
    </row>
    <row r="6" spans="2:19" s="80" customFormat="1" ht="12.6" customHeight="1">
      <c r="B6" s="81"/>
      <c r="C6" s="83"/>
      <c r="D6" s="84"/>
      <c r="E6" s="84"/>
    </row>
    <row r="7" spans="2:19" s="80" customFormat="1" ht="12.75" customHeight="1">
      <c r="B7" s="81"/>
      <c r="C7" s="408" t="s">
        <v>234</v>
      </c>
      <c r="D7" s="84"/>
      <c r="E7" s="284"/>
    </row>
    <row r="8" spans="2:19" s="80" customFormat="1" ht="12.75" customHeight="1">
      <c r="B8" s="81"/>
      <c r="C8" s="408"/>
      <c r="D8" s="84"/>
      <c r="E8" s="284"/>
    </row>
    <row r="9" spans="2:19" s="80" customFormat="1" ht="12.75" customHeight="1">
      <c r="B9" s="81"/>
      <c r="C9" s="408"/>
      <c r="D9" s="84"/>
      <c r="E9" s="284"/>
    </row>
    <row r="10" spans="2:19" s="80" customFormat="1" ht="12.75" customHeight="1">
      <c r="B10" s="81"/>
      <c r="C10" s="408" t="s">
        <v>228</v>
      </c>
      <c r="D10" s="84"/>
      <c r="E10" s="284"/>
    </row>
    <row r="11" spans="2:19" s="80" customFormat="1" ht="12.75" customHeight="1">
      <c r="B11" s="81"/>
      <c r="C11" s="408"/>
      <c r="D11" s="84"/>
      <c r="E11" s="285"/>
    </row>
    <row r="12" spans="2:19" s="80" customFormat="1" ht="12.75" customHeight="1">
      <c r="B12" s="81"/>
      <c r="C12" s="408"/>
      <c r="D12" s="84"/>
      <c r="E12" s="285"/>
    </row>
    <row r="13" spans="2:19" s="80" customFormat="1" ht="12.75" customHeight="1">
      <c r="B13" s="81"/>
      <c r="C13" s="83"/>
      <c r="D13" s="84"/>
      <c r="E13" s="285"/>
    </row>
    <row r="14" spans="2:19" s="80" customFormat="1" ht="12.75" customHeight="1">
      <c r="B14" s="81"/>
      <c r="C14" s="83"/>
      <c r="D14" s="84"/>
      <c r="E14" s="285"/>
    </row>
    <row r="15" spans="2:19" s="80" customFormat="1" ht="12.75" customHeight="1">
      <c r="B15" s="81"/>
      <c r="C15" s="83"/>
      <c r="D15" s="84"/>
      <c r="E15" s="285"/>
    </row>
    <row r="16" spans="2:19" s="80" customFormat="1" ht="12.75" customHeight="1">
      <c r="B16" s="81"/>
      <c r="C16" s="83"/>
      <c r="D16" s="84"/>
      <c r="E16" s="285"/>
    </row>
    <row r="17" spans="1:12" s="80" customFormat="1" ht="12.75" customHeight="1">
      <c r="B17" s="81"/>
      <c r="C17" s="83"/>
      <c r="D17" s="84"/>
      <c r="E17" s="285"/>
    </row>
    <row r="18" spans="1:12" s="80" customFormat="1" ht="12.75" customHeight="1">
      <c r="B18" s="81"/>
      <c r="C18" s="83"/>
      <c r="D18" s="84"/>
      <c r="E18" s="285"/>
    </row>
    <row r="19" spans="1:12" s="80" customFormat="1" ht="12.75" customHeight="1">
      <c r="A19" s="76"/>
      <c r="B19" s="76"/>
      <c r="C19" s="76"/>
      <c r="D19" s="76"/>
      <c r="E19" s="285"/>
    </row>
    <row r="20" spans="1:12" s="80" customFormat="1" ht="12.75" customHeight="1">
      <c r="A20" s="76"/>
      <c r="B20" s="76"/>
      <c r="C20" s="76"/>
      <c r="D20" s="76"/>
      <c r="E20" s="285"/>
    </row>
    <row r="21" spans="1:12" s="80" customFormat="1" ht="12.75" customHeight="1">
      <c r="A21" s="76"/>
      <c r="B21" s="76"/>
      <c r="C21" s="76"/>
      <c r="D21" s="76"/>
      <c r="E21" s="285"/>
    </row>
    <row r="22" spans="1:12" ht="15" customHeight="1">
      <c r="E22" s="330" t="s">
        <v>42</v>
      </c>
      <c r="F22" s="194"/>
      <c r="G22" s="194"/>
      <c r="H22" s="194"/>
      <c r="I22" s="194"/>
      <c r="J22" s="194"/>
      <c r="K22" s="194"/>
      <c r="L22" s="194"/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M46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12" customWidth="1"/>
    <col min="2" max="2" width="2.6640625" style="12" customWidth="1"/>
    <col min="3" max="3" width="23.6640625" style="12" customWidth="1"/>
    <col min="4" max="4" width="1.33203125" style="12" customWidth="1"/>
    <col min="5" max="5" width="6.109375" style="33" customWidth="1"/>
    <col min="6" max="8" width="10.6640625" style="33" customWidth="1"/>
    <col min="9" max="9" width="0.88671875" style="33" customWidth="1"/>
    <col min="10" max="12" width="10.6640625" style="33" customWidth="1"/>
    <col min="13" max="16384" width="11.44140625" style="33"/>
  </cols>
  <sheetData>
    <row r="1" spans="1:13" s="12" customFormat="1" ht="0.75" customHeight="1"/>
    <row r="2" spans="1:13" s="12" customFormat="1" ht="21" customHeight="1">
      <c r="E2" s="13"/>
      <c r="L2" s="5" t="s">
        <v>6</v>
      </c>
    </row>
    <row r="3" spans="1:13" s="12" customFormat="1" ht="15" customHeight="1">
      <c r="E3" s="423" t="s">
        <v>63</v>
      </c>
      <c r="F3" s="423"/>
      <c r="G3" s="423"/>
      <c r="H3" s="423"/>
      <c r="I3" s="423"/>
      <c r="J3" s="423"/>
      <c r="K3" s="423"/>
      <c r="L3" s="423"/>
    </row>
    <row r="4" spans="1:13" s="14" customFormat="1" ht="20.25" customHeight="1">
      <c r="B4" s="15"/>
      <c r="C4" s="36" t="str">
        <f>Indice!C4</f>
        <v>Transporte de energía eléctrica</v>
      </c>
    </row>
    <row r="5" spans="1:13" s="14" customFormat="1" ht="12.6" customHeight="1">
      <c r="B5" s="15"/>
      <c r="C5" s="16"/>
    </row>
    <row r="6" spans="1:13" s="17" customFormat="1" ht="12.6" customHeight="1">
      <c r="B6" s="18"/>
      <c r="C6" s="19"/>
      <c r="D6" s="20"/>
      <c r="E6" s="20"/>
    </row>
    <row r="7" spans="1:13" s="24" customFormat="1" ht="12.75" customHeight="1">
      <c r="A7" s="17"/>
      <c r="B7" s="18"/>
      <c r="C7" s="421" t="s">
        <v>209</v>
      </c>
      <c r="D7" s="20"/>
      <c r="E7" s="22"/>
      <c r="F7" s="424" t="s">
        <v>7</v>
      </c>
      <c r="G7" s="424"/>
      <c r="H7" s="424"/>
      <c r="I7" s="23"/>
      <c r="J7" s="424" t="s">
        <v>8</v>
      </c>
      <c r="K7" s="424"/>
      <c r="L7" s="424"/>
    </row>
    <row r="8" spans="1:13" s="24" customFormat="1" ht="12.75" customHeight="1">
      <c r="A8" s="17"/>
      <c r="B8" s="18"/>
      <c r="C8" s="421"/>
      <c r="D8" s="20"/>
      <c r="E8" s="22"/>
      <c r="F8" s="25"/>
      <c r="G8" s="25" t="s">
        <v>25</v>
      </c>
      <c r="H8" s="25" t="s">
        <v>25</v>
      </c>
      <c r="I8" s="26"/>
      <c r="J8" s="25"/>
      <c r="K8" s="25" t="s">
        <v>25</v>
      </c>
      <c r="L8" s="25" t="s">
        <v>25</v>
      </c>
    </row>
    <row r="9" spans="1:13" s="24" customFormat="1" ht="12.75" customHeight="1">
      <c r="A9" s="17"/>
      <c r="B9" s="18"/>
      <c r="C9" s="421"/>
      <c r="D9" s="20"/>
      <c r="E9" s="27"/>
      <c r="F9" s="28" t="s">
        <v>31</v>
      </c>
      <c r="G9" s="28" t="s">
        <v>3</v>
      </c>
      <c r="H9" s="28" t="s">
        <v>4</v>
      </c>
      <c r="I9" s="28"/>
      <c r="J9" s="28" t="s">
        <v>31</v>
      </c>
      <c r="K9" s="28" t="s">
        <v>3</v>
      </c>
      <c r="L9" s="28" t="s">
        <v>4</v>
      </c>
    </row>
    <row r="10" spans="1:13" s="24" customFormat="1" ht="12.75" customHeight="1">
      <c r="A10" s="17"/>
      <c r="B10" s="18"/>
      <c r="C10" s="421"/>
      <c r="D10" s="20"/>
      <c r="E10" s="275">
        <v>2011</v>
      </c>
      <c r="F10" s="276">
        <f>'Data 1'!D10</f>
        <v>279.69</v>
      </c>
      <c r="G10" s="277">
        <f>'Data 1'!E10</f>
        <v>38.69</v>
      </c>
      <c r="H10" s="277">
        <f>'Data 1'!F10</f>
        <v>17.268549999999998</v>
      </c>
      <c r="I10" s="277"/>
      <c r="J10" s="278">
        <f>'Data 1'!G10</f>
        <v>0.57699999999999996</v>
      </c>
      <c r="K10" s="279">
        <f>'Data 1'!H10</f>
        <v>3.5409999999999999</v>
      </c>
      <c r="L10" s="279">
        <f>'Data 1'!I10</f>
        <v>1.0233940577103893</v>
      </c>
      <c r="M10" s="206"/>
    </row>
    <row r="11" spans="1:13" s="24" customFormat="1" ht="12.75" customHeight="1">
      <c r="A11" s="17"/>
      <c r="B11" s="18"/>
      <c r="C11" s="421"/>
      <c r="D11" s="20"/>
      <c r="E11" s="275">
        <v>2012</v>
      </c>
      <c r="F11" s="276">
        <f>'Data 1'!D11</f>
        <v>132.77000000000001</v>
      </c>
      <c r="G11" s="277">
        <f>'Data 1'!E11</f>
        <v>7.49</v>
      </c>
      <c r="H11" s="277">
        <f>'Data 1'!F11</f>
        <v>10.339</v>
      </c>
      <c r="I11" s="277"/>
      <c r="J11" s="278">
        <f>'Data 1'!G11</f>
        <v>0.27800000000000002</v>
      </c>
      <c r="K11" s="279">
        <f>'Data 1'!H11</f>
        <v>0.67800000000000005</v>
      </c>
      <c r="L11" s="279">
        <f>'Data 1'!I11</f>
        <v>0.61286932939710104</v>
      </c>
      <c r="M11" s="206"/>
    </row>
    <row r="12" spans="1:13" s="24" customFormat="1" ht="12.75" customHeight="1">
      <c r="A12" s="17"/>
      <c r="B12" s="18"/>
      <c r="C12" s="421"/>
      <c r="D12" s="20"/>
      <c r="E12" s="275">
        <v>2013</v>
      </c>
      <c r="F12" s="276">
        <f>'Data 1'!D12</f>
        <v>1156.18</v>
      </c>
      <c r="G12" s="277">
        <f>'Data 1'!E12</f>
        <v>80.959999999999994</v>
      </c>
      <c r="H12" s="277">
        <f>'Data 1'!F12</f>
        <v>2.9</v>
      </c>
      <c r="I12" s="277"/>
      <c r="J12" s="278">
        <f>'Data 1'!G12</f>
        <v>2.4670000000000001</v>
      </c>
      <c r="K12" s="279">
        <f>'Data 1'!H12</f>
        <v>7.5</v>
      </c>
      <c r="L12" s="279">
        <f>'Data 1'!I12</f>
        <v>0.17699999999999999</v>
      </c>
      <c r="M12" s="206"/>
    </row>
    <row r="13" spans="1:13" s="24" customFormat="1" ht="12.75" customHeight="1">
      <c r="A13" s="17"/>
      <c r="B13" s="18"/>
      <c r="C13" s="38"/>
      <c r="D13" s="20"/>
      <c r="E13" s="275">
        <v>2014</v>
      </c>
      <c r="F13" s="276">
        <f>'Data 1'!D13</f>
        <v>204.34620000000001</v>
      </c>
      <c r="G13" s="277">
        <f>'Data 1'!E13</f>
        <v>12.810000000000002</v>
      </c>
      <c r="H13" s="277">
        <f>'Data 1'!F13</f>
        <v>64.28</v>
      </c>
      <c r="I13" s="277"/>
      <c r="J13" s="278">
        <f>'Data 1'!G13</f>
        <v>0.441</v>
      </c>
      <c r="K13" s="279">
        <f>'Data 1'!H13</f>
        <v>1.2050000000000001</v>
      </c>
      <c r="L13" s="279">
        <f>'Data 1'!I13</f>
        <v>3.9369999999999998</v>
      </c>
      <c r="M13" s="206"/>
    </row>
    <row r="14" spans="1:13" s="24" customFormat="1" ht="12.75" customHeight="1">
      <c r="A14" s="17"/>
      <c r="B14" s="18"/>
      <c r="C14" s="43"/>
      <c r="D14" s="20"/>
      <c r="E14" s="399" t="s">
        <v>222</v>
      </c>
      <c r="F14" s="280">
        <f>'Data 1'!D14</f>
        <v>52.77</v>
      </c>
      <c r="G14" s="281">
        <f>'Data 1'!E14</f>
        <v>6.84</v>
      </c>
      <c r="H14" s="281">
        <f>'Data 1'!F14</f>
        <v>29.1</v>
      </c>
      <c r="I14" s="281"/>
      <c r="J14" s="282">
        <f>'Data 1'!G14</f>
        <v>0.112</v>
      </c>
      <c r="K14" s="283">
        <f>'Data 1'!H14</f>
        <v>0.621</v>
      </c>
      <c r="L14" s="283">
        <f>'Data 1'!I14</f>
        <v>1.7629999999999999</v>
      </c>
      <c r="M14" s="208"/>
    </row>
    <row r="15" spans="1:13" s="24" customFormat="1" ht="15" customHeight="1">
      <c r="A15" s="17"/>
      <c r="B15" s="18"/>
      <c r="C15" s="21"/>
      <c r="D15" s="20"/>
      <c r="E15" s="425" t="s">
        <v>23</v>
      </c>
      <c r="F15" s="425"/>
      <c r="G15" s="425"/>
      <c r="H15" s="425"/>
      <c r="I15" s="425"/>
      <c r="J15" s="425"/>
      <c r="K15" s="425"/>
      <c r="L15" s="425"/>
    </row>
    <row r="16" spans="1:13" s="24" customFormat="1" ht="12" customHeight="1">
      <c r="A16" s="17"/>
      <c r="B16" s="18"/>
      <c r="C16" s="19"/>
      <c r="D16" s="20"/>
      <c r="E16" s="422" t="s">
        <v>40</v>
      </c>
      <c r="F16" s="422"/>
      <c r="G16" s="422"/>
      <c r="H16" s="422"/>
      <c r="I16" s="422"/>
      <c r="J16" s="422"/>
      <c r="K16" s="422"/>
      <c r="L16" s="422"/>
    </row>
    <row r="17" spans="1:12" s="24" customFormat="1" ht="12" customHeight="1">
      <c r="A17" s="17"/>
      <c r="B17" s="18"/>
      <c r="C17" s="19"/>
      <c r="D17" s="20"/>
      <c r="E17" s="407" t="s">
        <v>41</v>
      </c>
      <c r="F17" s="407"/>
      <c r="G17" s="407"/>
      <c r="H17" s="407"/>
      <c r="I17" s="407"/>
      <c r="J17" s="407"/>
      <c r="K17" s="407"/>
      <c r="L17" s="407"/>
    </row>
    <row r="18" spans="1:12" s="24" customFormat="1" ht="12" customHeight="1">
      <c r="A18" s="30"/>
      <c r="B18" s="30"/>
      <c r="C18" s="30"/>
      <c r="D18" s="30"/>
      <c r="E18" s="407"/>
      <c r="F18" s="407"/>
      <c r="G18" s="407"/>
      <c r="H18" s="407"/>
      <c r="I18" s="407"/>
      <c r="J18" s="407"/>
      <c r="K18" s="407"/>
      <c r="L18" s="407"/>
    </row>
    <row r="19" spans="1:12" ht="15" customHeight="1">
      <c r="E19" s="407" t="s">
        <v>42</v>
      </c>
      <c r="F19" s="407"/>
      <c r="G19" s="407"/>
      <c r="H19" s="407"/>
      <c r="I19" s="407"/>
      <c r="J19" s="407"/>
      <c r="K19" s="407"/>
      <c r="L19" s="407"/>
    </row>
    <row r="20" spans="1:12">
      <c r="E20" s="37"/>
      <c r="F20" s="31"/>
      <c r="G20" s="31"/>
      <c r="H20" s="31"/>
      <c r="I20" s="34"/>
      <c r="J20" s="34"/>
      <c r="K20" s="34"/>
      <c r="L20" s="34"/>
    </row>
    <row r="21" spans="1:12">
      <c r="E21" s="37"/>
      <c r="F21" s="31"/>
      <c r="G21" s="31"/>
      <c r="H21" s="31"/>
      <c r="J21" s="34"/>
      <c r="K21" s="34"/>
      <c r="L21" s="34"/>
    </row>
    <row r="22" spans="1:12">
      <c r="E22" s="37"/>
      <c r="F22" s="31"/>
      <c r="G22" s="31"/>
      <c r="H22" s="31"/>
      <c r="I22" s="35"/>
      <c r="J22" s="34"/>
      <c r="K22" s="34"/>
      <c r="L22" s="34"/>
    </row>
    <row r="23" spans="1:12">
      <c r="E23" s="37"/>
      <c r="F23" s="31"/>
      <c r="G23" s="31"/>
      <c r="H23" s="31"/>
      <c r="J23" s="34"/>
      <c r="K23" s="34"/>
      <c r="L23" s="34"/>
    </row>
    <row r="24" spans="1:12">
      <c r="F24" s="31"/>
      <c r="G24" s="31"/>
      <c r="H24" s="31"/>
      <c r="I24" s="35"/>
      <c r="J24" s="34"/>
      <c r="K24" s="34"/>
      <c r="L24" s="34"/>
    </row>
    <row r="26" spans="1:12">
      <c r="I26" s="35"/>
      <c r="J26" s="35"/>
      <c r="K26" s="35"/>
    </row>
    <row r="28" spans="1:12">
      <c r="I28" s="35"/>
      <c r="J28" s="35"/>
      <c r="K28" s="35"/>
    </row>
    <row r="30" spans="1:12">
      <c r="I30" s="35"/>
      <c r="J30" s="35"/>
      <c r="K30" s="35"/>
    </row>
    <row r="32" spans="1:12">
      <c r="I32" s="35"/>
      <c r="J32" s="35"/>
      <c r="K32" s="35"/>
    </row>
    <row r="34" spans="9:11">
      <c r="I34" s="35"/>
      <c r="J34" s="35"/>
      <c r="K34" s="35"/>
    </row>
    <row r="36" spans="9:11">
      <c r="I36" s="35"/>
      <c r="J36" s="35"/>
      <c r="K36" s="35"/>
    </row>
    <row r="38" spans="9:11">
      <c r="I38" s="35"/>
      <c r="J38" s="35"/>
      <c r="K38" s="35"/>
    </row>
    <row r="40" spans="9:11">
      <c r="I40" s="35"/>
      <c r="J40" s="35"/>
      <c r="K40" s="35"/>
    </row>
    <row r="42" spans="9:11">
      <c r="I42" s="35"/>
      <c r="J42" s="35"/>
      <c r="K42" s="35"/>
    </row>
    <row r="44" spans="9:11">
      <c r="I44" s="35"/>
      <c r="J44" s="35"/>
      <c r="K44" s="35"/>
    </row>
    <row r="46" spans="9:11">
      <c r="I46" s="35"/>
      <c r="J46" s="35"/>
      <c r="K46" s="35"/>
    </row>
  </sheetData>
  <mergeCells count="8">
    <mergeCell ref="C7:C12"/>
    <mergeCell ref="E16:L16"/>
    <mergeCell ref="E19:L19"/>
    <mergeCell ref="E3:L3"/>
    <mergeCell ref="F7:H7"/>
    <mergeCell ref="J7:L7"/>
    <mergeCell ref="E15:L15"/>
    <mergeCell ref="E17:L1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/>
  </sheetPr>
  <dimension ref="A1:L27"/>
  <sheetViews>
    <sheetView showGridLines="0" showRowColHeaders="0" showOutlineSymbols="0" zoomScaleNormal="100" workbookViewId="0"/>
  </sheetViews>
  <sheetFormatPr baseColWidth="10" defaultRowHeight="13.2"/>
  <cols>
    <col min="1" max="1" width="0.109375" style="234" customWidth="1"/>
    <col min="2" max="2" width="2.6640625" style="234" customWidth="1"/>
    <col min="3" max="3" width="23.6640625" style="234" customWidth="1"/>
    <col min="4" max="4" width="1.33203125" style="234" customWidth="1"/>
    <col min="5" max="5" width="105.6640625" style="234" customWidth="1"/>
    <col min="6" max="6" width="11.44140625" style="242"/>
    <col min="7" max="11" width="8" style="244" customWidth="1"/>
    <col min="12" max="12" width="3.44140625" style="244" customWidth="1"/>
    <col min="13" max="256" width="11.44140625" style="244"/>
    <col min="257" max="257" width="0.109375" style="244" customWidth="1"/>
    <col min="258" max="258" width="2.6640625" style="244" customWidth="1"/>
    <col min="259" max="259" width="18.5546875" style="244" customWidth="1"/>
    <col min="260" max="260" width="1.33203125" style="244" customWidth="1"/>
    <col min="261" max="261" width="58.88671875" style="244" customWidth="1"/>
    <col min="262" max="262" width="11.44140625" style="244"/>
    <col min="263" max="267" width="8" style="244" customWidth="1"/>
    <col min="268" max="268" width="3.44140625" style="244" customWidth="1"/>
    <col min="269" max="512" width="11.44140625" style="244"/>
    <col min="513" max="513" width="0.109375" style="244" customWidth="1"/>
    <col min="514" max="514" width="2.6640625" style="244" customWidth="1"/>
    <col min="515" max="515" width="18.5546875" style="244" customWidth="1"/>
    <col min="516" max="516" width="1.33203125" style="244" customWidth="1"/>
    <col min="517" max="517" width="58.88671875" style="244" customWidth="1"/>
    <col min="518" max="518" width="11.44140625" style="244"/>
    <col min="519" max="523" width="8" style="244" customWidth="1"/>
    <col min="524" max="524" width="3.44140625" style="244" customWidth="1"/>
    <col min="525" max="768" width="11.44140625" style="244"/>
    <col min="769" max="769" width="0.109375" style="244" customWidth="1"/>
    <col min="770" max="770" width="2.6640625" style="244" customWidth="1"/>
    <col min="771" max="771" width="18.5546875" style="244" customWidth="1"/>
    <col min="772" max="772" width="1.33203125" style="244" customWidth="1"/>
    <col min="773" max="773" width="58.88671875" style="244" customWidth="1"/>
    <col min="774" max="774" width="11.44140625" style="244"/>
    <col min="775" max="779" width="8" style="244" customWidth="1"/>
    <col min="780" max="780" width="3.44140625" style="244" customWidth="1"/>
    <col min="781" max="1024" width="11.44140625" style="244"/>
    <col min="1025" max="1025" width="0.109375" style="244" customWidth="1"/>
    <col min="1026" max="1026" width="2.6640625" style="244" customWidth="1"/>
    <col min="1027" max="1027" width="18.5546875" style="244" customWidth="1"/>
    <col min="1028" max="1028" width="1.33203125" style="244" customWidth="1"/>
    <col min="1029" max="1029" width="58.88671875" style="244" customWidth="1"/>
    <col min="1030" max="1030" width="11.44140625" style="244"/>
    <col min="1031" max="1035" width="8" style="244" customWidth="1"/>
    <col min="1036" max="1036" width="3.44140625" style="244" customWidth="1"/>
    <col min="1037" max="1280" width="11.44140625" style="244"/>
    <col min="1281" max="1281" width="0.109375" style="244" customWidth="1"/>
    <col min="1282" max="1282" width="2.6640625" style="244" customWidth="1"/>
    <col min="1283" max="1283" width="18.5546875" style="244" customWidth="1"/>
    <col min="1284" max="1284" width="1.33203125" style="244" customWidth="1"/>
    <col min="1285" max="1285" width="58.88671875" style="244" customWidth="1"/>
    <col min="1286" max="1286" width="11.44140625" style="244"/>
    <col min="1287" max="1291" width="8" style="244" customWidth="1"/>
    <col min="1292" max="1292" width="3.44140625" style="244" customWidth="1"/>
    <col min="1293" max="1536" width="11.44140625" style="244"/>
    <col min="1537" max="1537" width="0.109375" style="244" customWidth="1"/>
    <col min="1538" max="1538" width="2.6640625" style="244" customWidth="1"/>
    <col min="1539" max="1539" width="18.5546875" style="244" customWidth="1"/>
    <col min="1540" max="1540" width="1.33203125" style="244" customWidth="1"/>
    <col min="1541" max="1541" width="58.88671875" style="244" customWidth="1"/>
    <col min="1542" max="1542" width="11.44140625" style="244"/>
    <col min="1543" max="1547" width="8" style="244" customWidth="1"/>
    <col min="1548" max="1548" width="3.44140625" style="244" customWidth="1"/>
    <col min="1549" max="1792" width="11.44140625" style="244"/>
    <col min="1793" max="1793" width="0.109375" style="244" customWidth="1"/>
    <col min="1794" max="1794" width="2.6640625" style="244" customWidth="1"/>
    <col min="1795" max="1795" width="18.5546875" style="244" customWidth="1"/>
    <col min="1796" max="1796" width="1.33203125" style="244" customWidth="1"/>
    <col min="1797" max="1797" width="58.88671875" style="244" customWidth="1"/>
    <col min="1798" max="1798" width="11.44140625" style="244"/>
    <col min="1799" max="1803" width="8" style="244" customWidth="1"/>
    <col min="1804" max="1804" width="3.44140625" style="244" customWidth="1"/>
    <col min="1805" max="2048" width="11.44140625" style="244"/>
    <col min="2049" max="2049" width="0.109375" style="244" customWidth="1"/>
    <col min="2050" max="2050" width="2.6640625" style="244" customWidth="1"/>
    <col min="2051" max="2051" width="18.5546875" style="244" customWidth="1"/>
    <col min="2052" max="2052" width="1.33203125" style="244" customWidth="1"/>
    <col min="2053" max="2053" width="58.88671875" style="244" customWidth="1"/>
    <col min="2054" max="2054" width="11.44140625" style="244"/>
    <col min="2055" max="2059" width="8" style="244" customWidth="1"/>
    <col min="2060" max="2060" width="3.44140625" style="244" customWidth="1"/>
    <col min="2061" max="2304" width="11.44140625" style="244"/>
    <col min="2305" max="2305" width="0.109375" style="244" customWidth="1"/>
    <col min="2306" max="2306" width="2.6640625" style="244" customWidth="1"/>
    <col min="2307" max="2307" width="18.5546875" style="244" customWidth="1"/>
    <col min="2308" max="2308" width="1.33203125" style="244" customWidth="1"/>
    <col min="2309" max="2309" width="58.88671875" style="244" customWidth="1"/>
    <col min="2310" max="2310" width="11.44140625" style="244"/>
    <col min="2311" max="2315" width="8" style="244" customWidth="1"/>
    <col min="2316" max="2316" width="3.44140625" style="244" customWidth="1"/>
    <col min="2317" max="2560" width="11.44140625" style="244"/>
    <col min="2561" max="2561" width="0.109375" style="244" customWidth="1"/>
    <col min="2562" max="2562" width="2.6640625" style="244" customWidth="1"/>
    <col min="2563" max="2563" width="18.5546875" style="244" customWidth="1"/>
    <col min="2564" max="2564" width="1.33203125" style="244" customWidth="1"/>
    <col min="2565" max="2565" width="58.88671875" style="244" customWidth="1"/>
    <col min="2566" max="2566" width="11.44140625" style="244"/>
    <col min="2567" max="2571" width="8" style="244" customWidth="1"/>
    <col min="2572" max="2572" width="3.44140625" style="244" customWidth="1"/>
    <col min="2573" max="2816" width="11.44140625" style="244"/>
    <col min="2817" max="2817" width="0.109375" style="244" customWidth="1"/>
    <col min="2818" max="2818" width="2.6640625" style="244" customWidth="1"/>
    <col min="2819" max="2819" width="18.5546875" style="244" customWidth="1"/>
    <col min="2820" max="2820" width="1.33203125" style="244" customWidth="1"/>
    <col min="2821" max="2821" width="58.88671875" style="244" customWidth="1"/>
    <col min="2822" max="2822" width="11.44140625" style="244"/>
    <col min="2823" max="2827" width="8" style="244" customWidth="1"/>
    <col min="2828" max="2828" width="3.44140625" style="244" customWidth="1"/>
    <col min="2829" max="3072" width="11.44140625" style="244"/>
    <col min="3073" max="3073" width="0.109375" style="244" customWidth="1"/>
    <col min="3074" max="3074" width="2.6640625" style="244" customWidth="1"/>
    <col min="3075" max="3075" width="18.5546875" style="244" customWidth="1"/>
    <col min="3076" max="3076" width="1.33203125" style="244" customWidth="1"/>
    <col min="3077" max="3077" width="58.88671875" style="244" customWidth="1"/>
    <col min="3078" max="3078" width="11.44140625" style="244"/>
    <col min="3079" max="3083" width="8" style="244" customWidth="1"/>
    <col min="3084" max="3084" width="3.44140625" style="244" customWidth="1"/>
    <col min="3085" max="3328" width="11.44140625" style="244"/>
    <col min="3329" max="3329" width="0.109375" style="244" customWidth="1"/>
    <col min="3330" max="3330" width="2.6640625" style="244" customWidth="1"/>
    <col min="3331" max="3331" width="18.5546875" style="244" customWidth="1"/>
    <col min="3332" max="3332" width="1.33203125" style="244" customWidth="1"/>
    <col min="3333" max="3333" width="58.88671875" style="244" customWidth="1"/>
    <col min="3334" max="3334" width="11.44140625" style="244"/>
    <col min="3335" max="3339" width="8" style="244" customWidth="1"/>
    <col min="3340" max="3340" width="3.44140625" style="244" customWidth="1"/>
    <col min="3341" max="3584" width="11.44140625" style="244"/>
    <col min="3585" max="3585" width="0.109375" style="244" customWidth="1"/>
    <col min="3586" max="3586" width="2.6640625" style="244" customWidth="1"/>
    <col min="3587" max="3587" width="18.5546875" style="244" customWidth="1"/>
    <col min="3588" max="3588" width="1.33203125" style="244" customWidth="1"/>
    <col min="3589" max="3589" width="58.88671875" style="244" customWidth="1"/>
    <col min="3590" max="3590" width="11.44140625" style="244"/>
    <col min="3591" max="3595" width="8" style="244" customWidth="1"/>
    <col min="3596" max="3596" width="3.44140625" style="244" customWidth="1"/>
    <col min="3597" max="3840" width="11.44140625" style="244"/>
    <col min="3841" max="3841" width="0.109375" style="244" customWidth="1"/>
    <col min="3842" max="3842" width="2.6640625" style="244" customWidth="1"/>
    <col min="3843" max="3843" width="18.5546875" style="244" customWidth="1"/>
    <col min="3844" max="3844" width="1.33203125" style="244" customWidth="1"/>
    <col min="3845" max="3845" width="58.88671875" style="244" customWidth="1"/>
    <col min="3846" max="3846" width="11.44140625" style="244"/>
    <col min="3847" max="3851" width="8" style="244" customWidth="1"/>
    <col min="3852" max="3852" width="3.44140625" style="244" customWidth="1"/>
    <col min="3853" max="4096" width="11.44140625" style="244"/>
    <col min="4097" max="4097" width="0.109375" style="244" customWidth="1"/>
    <col min="4098" max="4098" width="2.6640625" style="244" customWidth="1"/>
    <col min="4099" max="4099" width="18.5546875" style="244" customWidth="1"/>
    <col min="4100" max="4100" width="1.33203125" style="244" customWidth="1"/>
    <col min="4101" max="4101" width="58.88671875" style="244" customWidth="1"/>
    <col min="4102" max="4102" width="11.44140625" style="244"/>
    <col min="4103" max="4107" width="8" style="244" customWidth="1"/>
    <col min="4108" max="4108" width="3.44140625" style="244" customWidth="1"/>
    <col min="4109" max="4352" width="11.44140625" style="244"/>
    <col min="4353" max="4353" width="0.109375" style="244" customWidth="1"/>
    <col min="4354" max="4354" width="2.6640625" style="244" customWidth="1"/>
    <col min="4355" max="4355" width="18.5546875" style="244" customWidth="1"/>
    <col min="4356" max="4356" width="1.33203125" style="244" customWidth="1"/>
    <col min="4357" max="4357" width="58.88671875" style="244" customWidth="1"/>
    <col min="4358" max="4358" width="11.44140625" style="244"/>
    <col min="4359" max="4363" width="8" style="244" customWidth="1"/>
    <col min="4364" max="4364" width="3.44140625" style="244" customWidth="1"/>
    <col min="4365" max="4608" width="11.44140625" style="244"/>
    <col min="4609" max="4609" width="0.109375" style="244" customWidth="1"/>
    <col min="4610" max="4610" width="2.6640625" style="244" customWidth="1"/>
    <col min="4611" max="4611" width="18.5546875" style="244" customWidth="1"/>
    <col min="4612" max="4612" width="1.33203125" style="244" customWidth="1"/>
    <col min="4613" max="4613" width="58.88671875" style="244" customWidth="1"/>
    <col min="4614" max="4614" width="11.44140625" style="244"/>
    <col min="4615" max="4619" width="8" style="244" customWidth="1"/>
    <col min="4620" max="4620" width="3.44140625" style="244" customWidth="1"/>
    <col min="4621" max="4864" width="11.44140625" style="244"/>
    <col min="4865" max="4865" width="0.109375" style="244" customWidth="1"/>
    <col min="4866" max="4866" width="2.6640625" style="244" customWidth="1"/>
    <col min="4867" max="4867" width="18.5546875" style="244" customWidth="1"/>
    <col min="4868" max="4868" width="1.33203125" style="244" customWidth="1"/>
    <col min="4869" max="4869" width="58.88671875" style="244" customWidth="1"/>
    <col min="4870" max="4870" width="11.44140625" style="244"/>
    <col min="4871" max="4875" width="8" style="244" customWidth="1"/>
    <col min="4876" max="4876" width="3.44140625" style="244" customWidth="1"/>
    <col min="4877" max="5120" width="11.44140625" style="244"/>
    <col min="5121" max="5121" width="0.109375" style="244" customWidth="1"/>
    <col min="5122" max="5122" width="2.6640625" style="244" customWidth="1"/>
    <col min="5123" max="5123" width="18.5546875" style="244" customWidth="1"/>
    <col min="5124" max="5124" width="1.33203125" style="244" customWidth="1"/>
    <col min="5125" max="5125" width="58.88671875" style="244" customWidth="1"/>
    <col min="5126" max="5126" width="11.44140625" style="244"/>
    <col min="5127" max="5131" width="8" style="244" customWidth="1"/>
    <col min="5132" max="5132" width="3.44140625" style="244" customWidth="1"/>
    <col min="5133" max="5376" width="11.44140625" style="244"/>
    <col min="5377" max="5377" width="0.109375" style="244" customWidth="1"/>
    <col min="5378" max="5378" width="2.6640625" style="244" customWidth="1"/>
    <col min="5379" max="5379" width="18.5546875" style="244" customWidth="1"/>
    <col min="5380" max="5380" width="1.33203125" style="244" customWidth="1"/>
    <col min="5381" max="5381" width="58.88671875" style="244" customWidth="1"/>
    <col min="5382" max="5382" width="11.44140625" style="244"/>
    <col min="5383" max="5387" width="8" style="244" customWidth="1"/>
    <col min="5388" max="5388" width="3.44140625" style="244" customWidth="1"/>
    <col min="5389" max="5632" width="11.44140625" style="244"/>
    <col min="5633" max="5633" width="0.109375" style="244" customWidth="1"/>
    <col min="5634" max="5634" width="2.6640625" style="244" customWidth="1"/>
    <col min="5635" max="5635" width="18.5546875" style="244" customWidth="1"/>
    <col min="5636" max="5636" width="1.33203125" style="244" customWidth="1"/>
    <col min="5637" max="5637" width="58.88671875" style="244" customWidth="1"/>
    <col min="5638" max="5638" width="11.44140625" style="244"/>
    <col min="5639" max="5643" width="8" style="244" customWidth="1"/>
    <col min="5644" max="5644" width="3.44140625" style="244" customWidth="1"/>
    <col min="5645" max="5888" width="11.44140625" style="244"/>
    <col min="5889" max="5889" width="0.109375" style="244" customWidth="1"/>
    <col min="5890" max="5890" width="2.6640625" style="244" customWidth="1"/>
    <col min="5891" max="5891" width="18.5546875" style="244" customWidth="1"/>
    <col min="5892" max="5892" width="1.33203125" style="244" customWidth="1"/>
    <col min="5893" max="5893" width="58.88671875" style="244" customWidth="1"/>
    <col min="5894" max="5894" width="11.44140625" style="244"/>
    <col min="5895" max="5899" width="8" style="244" customWidth="1"/>
    <col min="5900" max="5900" width="3.44140625" style="244" customWidth="1"/>
    <col min="5901" max="6144" width="11.44140625" style="244"/>
    <col min="6145" max="6145" width="0.109375" style="244" customWidth="1"/>
    <col min="6146" max="6146" width="2.6640625" style="244" customWidth="1"/>
    <col min="6147" max="6147" width="18.5546875" style="244" customWidth="1"/>
    <col min="6148" max="6148" width="1.33203125" style="244" customWidth="1"/>
    <col min="6149" max="6149" width="58.88671875" style="244" customWidth="1"/>
    <col min="6150" max="6150" width="11.44140625" style="244"/>
    <col min="6151" max="6155" width="8" style="244" customWidth="1"/>
    <col min="6156" max="6156" width="3.44140625" style="244" customWidth="1"/>
    <col min="6157" max="6400" width="11.44140625" style="244"/>
    <col min="6401" max="6401" width="0.109375" style="244" customWidth="1"/>
    <col min="6402" max="6402" width="2.6640625" style="244" customWidth="1"/>
    <col min="6403" max="6403" width="18.5546875" style="244" customWidth="1"/>
    <col min="6404" max="6404" width="1.33203125" style="244" customWidth="1"/>
    <col min="6405" max="6405" width="58.88671875" style="244" customWidth="1"/>
    <col min="6406" max="6406" width="11.44140625" style="244"/>
    <col min="6407" max="6411" width="8" style="244" customWidth="1"/>
    <col min="6412" max="6412" width="3.44140625" style="244" customWidth="1"/>
    <col min="6413" max="6656" width="11.44140625" style="244"/>
    <col min="6657" max="6657" width="0.109375" style="244" customWidth="1"/>
    <col min="6658" max="6658" width="2.6640625" style="244" customWidth="1"/>
    <col min="6659" max="6659" width="18.5546875" style="244" customWidth="1"/>
    <col min="6660" max="6660" width="1.33203125" style="244" customWidth="1"/>
    <col min="6661" max="6661" width="58.88671875" style="244" customWidth="1"/>
    <col min="6662" max="6662" width="11.44140625" style="244"/>
    <col min="6663" max="6667" width="8" style="244" customWidth="1"/>
    <col min="6668" max="6668" width="3.44140625" style="244" customWidth="1"/>
    <col min="6669" max="6912" width="11.44140625" style="244"/>
    <col min="6913" max="6913" width="0.109375" style="244" customWidth="1"/>
    <col min="6914" max="6914" width="2.6640625" style="244" customWidth="1"/>
    <col min="6915" max="6915" width="18.5546875" style="244" customWidth="1"/>
    <col min="6916" max="6916" width="1.33203125" style="244" customWidth="1"/>
    <col min="6917" max="6917" width="58.88671875" style="244" customWidth="1"/>
    <col min="6918" max="6918" width="11.44140625" style="244"/>
    <col min="6919" max="6923" width="8" style="244" customWidth="1"/>
    <col min="6924" max="6924" width="3.44140625" style="244" customWidth="1"/>
    <col min="6925" max="7168" width="11.44140625" style="244"/>
    <col min="7169" max="7169" width="0.109375" style="244" customWidth="1"/>
    <col min="7170" max="7170" width="2.6640625" style="244" customWidth="1"/>
    <col min="7171" max="7171" width="18.5546875" style="244" customWidth="1"/>
    <col min="7172" max="7172" width="1.33203125" style="244" customWidth="1"/>
    <col min="7173" max="7173" width="58.88671875" style="244" customWidth="1"/>
    <col min="7174" max="7174" width="11.44140625" style="244"/>
    <col min="7175" max="7179" width="8" style="244" customWidth="1"/>
    <col min="7180" max="7180" width="3.44140625" style="244" customWidth="1"/>
    <col min="7181" max="7424" width="11.44140625" style="244"/>
    <col min="7425" max="7425" width="0.109375" style="244" customWidth="1"/>
    <col min="7426" max="7426" width="2.6640625" style="244" customWidth="1"/>
    <col min="7427" max="7427" width="18.5546875" style="244" customWidth="1"/>
    <col min="7428" max="7428" width="1.33203125" style="244" customWidth="1"/>
    <col min="7429" max="7429" width="58.88671875" style="244" customWidth="1"/>
    <col min="7430" max="7430" width="11.44140625" style="244"/>
    <col min="7431" max="7435" width="8" style="244" customWidth="1"/>
    <col min="7436" max="7436" width="3.44140625" style="244" customWidth="1"/>
    <col min="7437" max="7680" width="11.44140625" style="244"/>
    <col min="7681" max="7681" width="0.109375" style="244" customWidth="1"/>
    <col min="7682" max="7682" width="2.6640625" style="244" customWidth="1"/>
    <col min="7683" max="7683" width="18.5546875" style="244" customWidth="1"/>
    <col min="7684" max="7684" width="1.33203125" style="244" customWidth="1"/>
    <col min="7685" max="7685" width="58.88671875" style="244" customWidth="1"/>
    <col min="7686" max="7686" width="11.44140625" style="244"/>
    <col min="7687" max="7691" width="8" style="244" customWidth="1"/>
    <col min="7692" max="7692" width="3.44140625" style="244" customWidth="1"/>
    <col min="7693" max="7936" width="11.44140625" style="244"/>
    <col min="7937" max="7937" width="0.109375" style="244" customWidth="1"/>
    <col min="7938" max="7938" width="2.6640625" style="244" customWidth="1"/>
    <col min="7939" max="7939" width="18.5546875" style="244" customWidth="1"/>
    <col min="7940" max="7940" width="1.33203125" style="244" customWidth="1"/>
    <col min="7941" max="7941" width="58.88671875" style="244" customWidth="1"/>
    <col min="7942" max="7942" width="11.44140625" style="244"/>
    <col min="7943" max="7947" width="8" style="244" customWidth="1"/>
    <col min="7948" max="7948" width="3.44140625" style="244" customWidth="1"/>
    <col min="7949" max="8192" width="11.44140625" style="244"/>
    <col min="8193" max="8193" width="0.109375" style="244" customWidth="1"/>
    <col min="8194" max="8194" width="2.6640625" style="244" customWidth="1"/>
    <col min="8195" max="8195" width="18.5546875" style="244" customWidth="1"/>
    <col min="8196" max="8196" width="1.33203125" style="244" customWidth="1"/>
    <col min="8197" max="8197" width="58.88671875" style="244" customWidth="1"/>
    <col min="8198" max="8198" width="11.44140625" style="244"/>
    <col min="8199" max="8203" width="8" style="244" customWidth="1"/>
    <col min="8204" max="8204" width="3.44140625" style="244" customWidth="1"/>
    <col min="8205" max="8448" width="11.44140625" style="244"/>
    <col min="8449" max="8449" width="0.109375" style="244" customWidth="1"/>
    <col min="8450" max="8450" width="2.6640625" style="244" customWidth="1"/>
    <col min="8451" max="8451" width="18.5546875" style="244" customWidth="1"/>
    <col min="8452" max="8452" width="1.33203125" style="244" customWidth="1"/>
    <col min="8453" max="8453" width="58.88671875" style="244" customWidth="1"/>
    <col min="8454" max="8454" width="11.44140625" style="244"/>
    <col min="8455" max="8459" width="8" style="244" customWidth="1"/>
    <col min="8460" max="8460" width="3.44140625" style="244" customWidth="1"/>
    <col min="8461" max="8704" width="11.44140625" style="244"/>
    <col min="8705" max="8705" width="0.109375" style="244" customWidth="1"/>
    <col min="8706" max="8706" width="2.6640625" style="244" customWidth="1"/>
    <col min="8707" max="8707" width="18.5546875" style="244" customWidth="1"/>
    <col min="8708" max="8708" width="1.33203125" style="244" customWidth="1"/>
    <col min="8709" max="8709" width="58.88671875" style="244" customWidth="1"/>
    <col min="8710" max="8710" width="11.44140625" style="244"/>
    <col min="8711" max="8715" width="8" style="244" customWidth="1"/>
    <col min="8716" max="8716" width="3.44140625" style="244" customWidth="1"/>
    <col min="8717" max="8960" width="11.44140625" style="244"/>
    <col min="8961" max="8961" width="0.109375" style="244" customWidth="1"/>
    <col min="8962" max="8962" width="2.6640625" style="244" customWidth="1"/>
    <col min="8963" max="8963" width="18.5546875" style="244" customWidth="1"/>
    <col min="8964" max="8964" width="1.33203125" style="244" customWidth="1"/>
    <col min="8965" max="8965" width="58.88671875" style="244" customWidth="1"/>
    <col min="8966" max="8966" width="11.44140625" style="244"/>
    <col min="8967" max="8971" width="8" style="244" customWidth="1"/>
    <col min="8972" max="8972" width="3.44140625" style="244" customWidth="1"/>
    <col min="8973" max="9216" width="11.44140625" style="244"/>
    <col min="9217" max="9217" width="0.109375" style="244" customWidth="1"/>
    <col min="9218" max="9218" width="2.6640625" style="244" customWidth="1"/>
    <col min="9219" max="9219" width="18.5546875" style="244" customWidth="1"/>
    <col min="9220" max="9220" width="1.33203125" style="244" customWidth="1"/>
    <col min="9221" max="9221" width="58.88671875" style="244" customWidth="1"/>
    <col min="9222" max="9222" width="11.44140625" style="244"/>
    <col min="9223" max="9227" width="8" style="244" customWidth="1"/>
    <col min="9228" max="9228" width="3.44140625" style="244" customWidth="1"/>
    <col min="9229" max="9472" width="11.44140625" style="244"/>
    <col min="9473" max="9473" width="0.109375" style="244" customWidth="1"/>
    <col min="9474" max="9474" width="2.6640625" style="244" customWidth="1"/>
    <col min="9475" max="9475" width="18.5546875" style="244" customWidth="1"/>
    <col min="9476" max="9476" width="1.33203125" style="244" customWidth="1"/>
    <col min="9477" max="9477" width="58.88671875" style="244" customWidth="1"/>
    <col min="9478" max="9478" width="11.44140625" style="244"/>
    <col min="9479" max="9483" width="8" style="244" customWidth="1"/>
    <col min="9484" max="9484" width="3.44140625" style="244" customWidth="1"/>
    <col min="9485" max="9728" width="11.44140625" style="244"/>
    <col min="9729" max="9729" width="0.109375" style="244" customWidth="1"/>
    <col min="9730" max="9730" width="2.6640625" style="244" customWidth="1"/>
    <col min="9731" max="9731" width="18.5546875" style="244" customWidth="1"/>
    <col min="9732" max="9732" width="1.33203125" style="244" customWidth="1"/>
    <col min="9733" max="9733" width="58.88671875" style="244" customWidth="1"/>
    <col min="9734" max="9734" width="11.44140625" style="244"/>
    <col min="9735" max="9739" width="8" style="244" customWidth="1"/>
    <col min="9740" max="9740" width="3.44140625" style="244" customWidth="1"/>
    <col min="9741" max="9984" width="11.44140625" style="244"/>
    <col min="9985" max="9985" width="0.109375" style="244" customWidth="1"/>
    <col min="9986" max="9986" width="2.6640625" style="244" customWidth="1"/>
    <col min="9987" max="9987" width="18.5546875" style="244" customWidth="1"/>
    <col min="9988" max="9988" width="1.33203125" style="244" customWidth="1"/>
    <col min="9989" max="9989" width="58.88671875" style="244" customWidth="1"/>
    <col min="9990" max="9990" width="11.44140625" style="244"/>
    <col min="9991" max="9995" width="8" style="244" customWidth="1"/>
    <col min="9996" max="9996" width="3.44140625" style="244" customWidth="1"/>
    <col min="9997" max="10240" width="11.44140625" style="244"/>
    <col min="10241" max="10241" width="0.109375" style="244" customWidth="1"/>
    <col min="10242" max="10242" width="2.6640625" style="244" customWidth="1"/>
    <col min="10243" max="10243" width="18.5546875" style="244" customWidth="1"/>
    <col min="10244" max="10244" width="1.33203125" style="244" customWidth="1"/>
    <col min="10245" max="10245" width="58.88671875" style="244" customWidth="1"/>
    <col min="10246" max="10246" width="11.44140625" style="244"/>
    <col min="10247" max="10251" width="8" style="244" customWidth="1"/>
    <col min="10252" max="10252" width="3.44140625" style="244" customWidth="1"/>
    <col min="10253" max="10496" width="11.44140625" style="244"/>
    <col min="10497" max="10497" width="0.109375" style="244" customWidth="1"/>
    <col min="10498" max="10498" width="2.6640625" style="244" customWidth="1"/>
    <col min="10499" max="10499" width="18.5546875" style="244" customWidth="1"/>
    <col min="10500" max="10500" width="1.33203125" style="244" customWidth="1"/>
    <col min="10501" max="10501" width="58.88671875" style="244" customWidth="1"/>
    <col min="10502" max="10502" width="11.44140625" style="244"/>
    <col min="10503" max="10507" width="8" style="244" customWidth="1"/>
    <col min="10508" max="10508" width="3.44140625" style="244" customWidth="1"/>
    <col min="10509" max="10752" width="11.44140625" style="244"/>
    <col min="10753" max="10753" width="0.109375" style="244" customWidth="1"/>
    <col min="10754" max="10754" width="2.6640625" style="244" customWidth="1"/>
    <col min="10755" max="10755" width="18.5546875" style="244" customWidth="1"/>
    <col min="10756" max="10756" width="1.33203125" style="244" customWidth="1"/>
    <col min="10757" max="10757" width="58.88671875" style="244" customWidth="1"/>
    <col min="10758" max="10758" width="11.44140625" style="244"/>
    <col min="10759" max="10763" width="8" style="244" customWidth="1"/>
    <col min="10764" max="10764" width="3.44140625" style="244" customWidth="1"/>
    <col min="10765" max="11008" width="11.44140625" style="244"/>
    <col min="11009" max="11009" width="0.109375" style="244" customWidth="1"/>
    <col min="11010" max="11010" width="2.6640625" style="244" customWidth="1"/>
    <col min="11011" max="11011" width="18.5546875" style="244" customWidth="1"/>
    <col min="11012" max="11012" width="1.33203125" style="244" customWidth="1"/>
    <col min="11013" max="11013" width="58.88671875" style="244" customWidth="1"/>
    <col min="11014" max="11014" width="11.44140625" style="244"/>
    <col min="11015" max="11019" width="8" style="244" customWidth="1"/>
    <col min="11020" max="11020" width="3.44140625" style="244" customWidth="1"/>
    <col min="11021" max="11264" width="11.44140625" style="244"/>
    <col min="11265" max="11265" width="0.109375" style="244" customWidth="1"/>
    <col min="11266" max="11266" width="2.6640625" style="244" customWidth="1"/>
    <col min="11267" max="11267" width="18.5546875" style="244" customWidth="1"/>
    <col min="11268" max="11268" width="1.33203125" style="244" customWidth="1"/>
    <col min="11269" max="11269" width="58.88671875" style="244" customWidth="1"/>
    <col min="11270" max="11270" width="11.44140625" style="244"/>
    <col min="11271" max="11275" width="8" style="244" customWidth="1"/>
    <col min="11276" max="11276" width="3.44140625" style="244" customWidth="1"/>
    <col min="11277" max="11520" width="11.44140625" style="244"/>
    <col min="11521" max="11521" width="0.109375" style="244" customWidth="1"/>
    <col min="11522" max="11522" width="2.6640625" style="244" customWidth="1"/>
    <col min="11523" max="11523" width="18.5546875" style="244" customWidth="1"/>
    <col min="11524" max="11524" width="1.33203125" style="244" customWidth="1"/>
    <col min="11525" max="11525" width="58.88671875" style="244" customWidth="1"/>
    <col min="11526" max="11526" width="11.44140625" style="244"/>
    <col min="11527" max="11531" width="8" style="244" customWidth="1"/>
    <col min="11532" max="11532" width="3.44140625" style="244" customWidth="1"/>
    <col min="11533" max="11776" width="11.44140625" style="244"/>
    <col min="11777" max="11777" width="0.109375" style="244" customWidth="1"/>
    <col min="11778" max="11778" width="2.6640625" style="244" customWidth="1"/>
    <col min="11779" max="11779" width="18.5546875" style="244" customWidth="1"/>
    <col min="11780" max="11780" width="1.33203125" style="244" customWidth="1"/>
    <col min="11781" max="11781" width="58.88671875" style="244" customWidth="1"/>
    <col min="11782" max="11782" width="11.44140625" style="244"/>
    <col min="11783" max="11787" width="8" style="244" customWidth="1"/>
    <col min="11788" max="11788" width="3.44140625" style="244" customWidth="1"/>
    <col min="11789" max="12032" width="11.44140625" style="244"/>
    <col min="12033" max="12033" width="0.109375" style="244" customWidth="1"/>
    <col min="12034" max="12034" width="2.6640625" style="244" customWidth="1"/>
    <col min="12035" max="12035" width="18.5546875" style="244" customWidth="1"/>
    <col min="12036" max="12036" width="1.33203125" style="244" customWidth="1"/>
    <col min="12037" max="12037" width="58.88671875" style="244" customWidth="1"/>
    <col min="12038" max="12038" width="11.44140625" style="244"/>
    <col min="12039" max="12043" width="8" style="244" customWidth="1"/>
    <col min="12044" max="12044" width="3.44140625" style="244" customWidth="1"/>
    <col min="12045" max="12288" width="11.44140625" style="244"/>
    <col min="12289" max="12289" width="0.109375" style="244" customWidth="1"/>
    <col min="12290" max="12290" width="2.6640625" style="244" customWidth="1"/>
    <col min="12291" max="12291" width="18.5546875" style="244" customWidth="1"/>
    <col min="12292" max="12292" width="1.33203125" style="244" customWidth="1"/>
    <col min="12293" max="12293" width="58.88671875" style="244" customWidth="1"/>
    <col min="12294" max="12294" width="11.44140625" style="244"/>
    <col min="12295" max="12299" width="8" style="244" customWidth="1"/>
    <col min="12300" max="12300" width="3.44140625" style="244" customWidth="1"/>
    <col min="12301" max="12544" width="11.44140625" style="244"/>
    <col min="12545" max="12545" width="0.109375" style="244" customWidth="1"/>
    <col min="12546" max="12546" width="2.6640625" style="244" customWidth="1"/>
    <col min="12547" max="12547" width="18.5546875" style="244" customWidth="1"/>
    <col min="12548" max="12548" width="1.33203125" style="244" customWidth="1"/>
    <col min="12549" max="12549" width="58.88671875" style="244" customWidth="1"/>
    <col min="12550" max="12550" width="11.44140625" style="244"/>
    <col min="12551" max="12555" width="8" style="244" customWidth="1"/>
    <col min="12556" max="12556" width="3.44140625" style="244" customWidth="1"/>
    <col min="12557" max="12800" width="11.44140625" style="244"/>
    <col min="12801" max="12801" width="0.109375" style="244" customWidth="1"/>
    <col min="12802" max="12802" width="2.6640625" style="244" customWidth="1"/>
    <col min="12803" max="12803" width="18.5546875" style="244" customWidth="1"/>
    <col min="12804" max="12804" width="1.33203125" style="244" customWidth="1"/>
    <col min="12805" max="12805" width="58.88671875" style="244" customWidth="1"/>
    <col min="12806" max="12806" width="11.44140625" style="244"/>
    <col min="12807" max="12811" width="8" style="244" customWidth="1"/>
    <col min="12812" max="12812" width="3.44140625" style="244" customWidth="1"/>
    <col min="12813" max="13056" width="11.44140625" style="244"/>
    <col min="13057" max="13057" width="0.109375" style="244" customWidth="1"/>
    <col min="13058" max="13058" width="2.6640625" style="244" customWidth="1"/>
    <col min="13059" max="13059" width="18.5546875" style="244" customWidth="1"/>
    <col min="13060" max="13060" width="1.33203125" style="244" customWidth="1"/>
    <col min="13061" max="13061" width="58.88671875" style="244" customWidth="1"/>
    <col min="13062" max="13062" width="11.44140625" style="244"/>
    <col min="13063" max="13067" width="8" style="244" customWidth="1"/>
    <col min="13068" max="13068" width="3.44140625" style="244" customWidth="1"/>
    <col min="13069" max="13312" width="11.44140625" style="244"/>
    <col min="13313" max="13313" width="0.109375" style="244" customWidth="1"/>
    <col min="13314" max="13314" width="2.6640625" style="244" customWidth="1"/>
    <col min="13315" max="13315" width="18.5546875" style="244" customWidth="1"/>
    <col min="13316" max="13316" width="1.33203125" style="244" customWidth="1"/>
    <col min="13317" max="13317" width="58.88671875" style="244" customWidth="1"/>
    <col min="13318" max="13318" width="11.44140625" style="244"/>
    <col min="13319" max="13323" width="8" style="244" customWidth="1"/>
    <col min="13324" max="13324" width="3.44140625" style="244" customWidth="1"/>
    <col min="13325" max="13568" width="11.44140625" style="244"/>
    <col min="13569" max="13569" width="0.109375" style="244" customWidth="1"/>
    <col min="13570" max="13570" width="2.6640625" style="244" customWidth="1"/>
    <col min="13571" max="13571" width="18.5546875" style="244" customWidth="1"/>
    <col min="13572" max="13572" width="1.33203125" style="244" customWidth="1"/>
    <col min="13573" max="13573" width="58.88671875" style="244" customWidth="1"/>
    <col min="13574" max="13574" width="11.44140625" style="244"/>
    <col min="13575" max="13579" width="8" style="244" customWidth="1"/>
    <col min="13580" max="13580" width="3.44140625" style="244" customWidth="1"/>
    <col min="13581" max="13824" width="11.44140625" style="244"/>
    <col min="13825" max="13825" width="0.109375" style="244" customWidth="1"/>
    <col min="13826" max="13826" width="2.6640625" style="244" customWidth="1"/>
    <col min="13827" max="13827" width="18.5546875" style="244" customWidth="1"/>
    <col min="13828" max="13828" width="1.33203125" style="244" customWidth="1"/>
    <col min="13829" max="13829" width="58.88671875" style="244" customWidth="1"/>
    <col min="13830" max="13830" width="11.44140625" style="244"/>
    <col min="13831" max="13835" width="8" style="244" customWidth="1"/>
    <col min="13836" max="13836" width="3.44140625" style="244" customWidth="1"/>
    <col min="13837" max="14080" width="11.44140625" style="244"/>
    <col min="14081" max="14081" width="0.109375" style="244" customWidth="1"/>
    <col min="14082" max="14082" width="2.6640625" style="244" customWidth="1"/>
    <col min="14083" max="14083" width="18.5546875" style="244" customWidth="1"/>
    <col min="14084" max="14084" width="1.33203125" style="244" customWidth="1"/>
    <col min="14085" max="14085" width="58.88671875" style="244" customWidth="1"/>
    <col min="14086" max="14086" width="11.44140625" style="244"/>
    <col min="14087" max="14091" width="8" style="244" customWidth="1"/>
    <col min="14092" max="14092" width="3.44140625" style="244" customWidth="1"/>
    <col min="14093" max="14336" width="11.44140625" style="244"/>
    <col min="14337" max="14337" width="0.109375" style="244" customWidth="1"/>
    <col min="14338" max="14338" width="2.6640625" style="244" customWidth="1"/>
    <col min="14339" max="14339" width="18.5546875" style="244" customWidth="1"/>
    <col min="14340" max="14340" width="1.33203125" style="244" customWidth="1"/>
    <col min="14341" max="14341" width="58.88671875" style="244" customWidth="1"/>
    <col min="14342" max="14342" width="11.44140625" style="244"/>
    <col min="14343" max="14347" width="8" style="244" customWidth="1"/>
    <col min="14348" max="14348" width="3.44140625" style="244" customWidth="1"/>
    <col min="14349" max="14592" width="11.44140625" style="244"/>
    <col min="14593" max="14593" width="0.109375" style="244" customWidth="1"/>
    <col min="14594" max="14594" width="2.6640625" style="244" customWidth="1"/>
    <col min="14595" max="14595" width="18.5546875" style="244" customWidth="1"/>
    <col min="14596" max="14596" width="1.33203125" style="244" customWidth="1"/>
    <col min="14597" max="14597" width="58.88671875" style="244" customWidth="1"/>
    <col min="14598" max="14598" width="11.44140625" style="244"/>
    <col min="14599" max="14603" width="8" style="244" customWidth="1"/>
    <col min="14604" max="14604" width="3.44140625" style="244" customWidth="1"/>
    <col min="14605" max="14848" width="11.44140625" style="244"/>
    <col min="14849" max="14849" width="0.109375" style="244" customWidth="1"/>
    <col min="14850" max="14850" width="2.6640625" style="244" customWidth="1"/>
    <col min="14851" max="14851" width="18.5546875" style="244" customWidth="1"/>
    <col min="14852" max="14852" width="1.33203125" style="244" customWidth="1"/>
    <col min="14853" max="14853" width="58.88671875" style="244" customWidth="1"/>
    <col min="14854" max="14854" width="11.44140625" style="244"/>
    <col min="14855" max="14859" width="8" style="244" customWidth="1"/>
    <col min="14860" max="14860" width="3.44140625" style="244" customWidth="1"/>
    <col min="14861" max="15104" width="11.44140625" style="244"/>
    <col min="15105" max="15105" width="0.109375" style="244" customWidth="1"/>
    <col min="15106" max="15106" width="2.6640625" style="244" customWidth="1"/>
    <col min="15107" max="15107" width="18.5546875" style="244" customWidth="1"/>
    <col min="15108" max="15108" width="1.33203125" style="244" customWidth="1"/>
    <col min="15109" max="15109" width="58.88671875" style="244" customWidth="1"/>
    <col min="15110" max="15110" width="11.44140625" style="244"/>
    <col min="15111" max="15115" width="8" style="244" customWidth="1"/>
    <col min="15116" max="15116" width="3.44140625" style="244" customWidth="1"/>
    <col min="15117" max="15360" width="11.44140625" style="244"/>
    <col min="15361" max="15361" width="0.109375" style="244" customWidth="1"/>
    <col min="15362" max="15362" width="2.6640625" style="244" customWidth="1"/>
    <col min="15363" max="15363" width="18.5546875" style="244" customWidth="1"/>
    <col min="15364" max="15364" width="1.33203125" style="244" customWidth="1"/>
    <col min="15365" max="15365" width="58.88671875" style="244" customWidth="1"/>
    <col min="15366" max="15366" width="11.44140625" style="244"/>
    <col min="15367" max="15371" width="8" style="244" customWidth="1"/>
    <col min="15372" max="15372" width="3.44140625" style="244" customWidth="1"/>
    <col min="15373" max="15616" width="11.44140625" style="244"/>
    <col min="15617" max="15617" width="0.109375" style="244" customWidth="1"/>
    <col min="15618" max="15618" width="2.6640625" style="244" customWidth="1"/>
    <col min="15619" max="15619" width="18.5546875" style="244" customWidth="1"/>
    <col min="15620" max="15620" width="1.33203125" style="244" customWidth="1"/>
    <col min="15621" max="15621" width="58.88671875" style="244" customWidth="1"/>
    <col min="15622" max="15622" width="11.44140625" style="244"/>
    <col min="15623" max="15627" width="8" style="244" customWidth="1"/>
    <col min="15628" max="15628" width="3.44140625" style="244" customWidth="1"/>
    <col min="15629" max="15872" width="11.44140625" style="244"/>
    <col min="15873" max="15873" width="0.109375" style="244" customWidth="1"/>
    <col min="15874" max="15874" width="2.6640625" style="244" customWidth="1"/>
    <col min="15875" max="15875" width="18.5546875" style="244" customWidth="1"/>
    <col min="15876" max="15876" width="1.33203125" style="244" customWidth="1"/>
    <col min="15877" max="15877" width="58.88671875" style="244" customWidth="1"/>
    <col min="15878" max="15878" width="11.44140625" style="244"/>
    <col min="15879" max="15883" width="8" style="244" customWidth="1"/>
    <col min="15884" max="15884" width="3.44140625" style="244" customWidth="1"/>
    <col min="15885" max="16128" width="11.44140625" style="244"/>
    <col min="16129" max="16129" width="0.109375" style="244" customWidth="1"/>
    <col min="16130" max="16130" width="2.6640625" style="244" customWidth="1"/>
    <col min="16131" max="16131" width="18.5546875" style="244" customWidth="1"/>
    <col min="16132" max="16132" width="1.33203125" style="244" customWidth="1"/>
    <col min="16133" max="16133" width="58.88671875" style="244" customWidth="1"/>
    <col min="16134" max="16134" width="11.44140625" style="244"/>
    <col min="16135" max="16139" width="8" style="244" customWidth="1"/>
    <col min="16140" max="16140" width="3.44140625" style="244" customWidth="1"/>
    <col min="16141" max="16384" width="11.44140625" style="244"/>
  </cols>
  <sheetData>
    <row r="1" spans="2:6" s="234" customFormat="1" ht="0.75" customHeight="1"/>
    <row r="2" spans="2:6" s="234" customFormat="1" ht="21" customHeight="1">
      <c r="E2" s="5" t="s">
        <v>6</v>
      </c>
    </row>
    <row r="3" spans="2:6" s="234" customFormat="1" ht="15" customHeight="1">
      <c r="E3" s="235" t="s">
        <v>63</v>
      </c>
    </row>
    <row r="4" spans="2:6" s="237" customFormat="1" ht="20.25" customHeight="1">
      <c r="B4" s="236"/>
      <c r="C4" s="36" t="str">
        <f>Indice!C4</f>
        <v>Transporte de energía eléctrica</v>
      </c>
    </row>
    <row r="5" spans="2:6" s="237" customFormat="1" ht="12.6" customHeight="1">
      <c r="B5" s="236"/>
      <c r="C5" s="238"/>
    </row>
    <row r="6" spans="2:6" s="237" customFormat="1" ht="12.6" customHeight="1">
      <c r="B6" s="236"/>
      <c r="C6" s="239"/>
      <c r="D6" s="240"/>
      <c r="E6" s="240"/>
    </row>
    <row r="7" spans="2:6" s="237" customFormat="1" ht="12.75" customHeight="1">
      <c r="B7" s="236"/>
      <c r="C7" s="426" t="s">
        <v>210</v>
      </c>
      <c r="D7" s="240"/>
      <c r="E7" s="273"/>
    </row>
    <row r="8" spans="2:6" s="237" customFormat="1" ht="12.75" customHeight="1">
      <c r="B8" s="236"/>
      <c r="C8" s="426"/>
      <c r="D8" s="240"/>
      <c r="E8" s="273"/>
    </row>
    <row r="9" spans="2:6" s="237" customFormat="1" ht="12.75" customHeight="1">
      <c r="B9" s="236"/>
      <c r="C9" s="426"/>
      <c r="D9" s="240"/>
      <c r="E9" s="273"/>
    </row>
    <row r="10" spans="2:6" s="237" customFormat="1" ht="12.75" customHeight="1">
      <c r="B10" s="236"/>
      <c r="C10" s="426"/>
      <c r="D10" s="240"/>
      <c r="E10" s="273"/>
    </row>
    <row r="11" spans="2:6" s="237" customFormat="1" ht="12.75" customHeight="1">
      <c r="B11" s="236"/>
      <c r="C11" s="426" t="s">
        <v>229</v>
      </c>
      <c r="D11" s="240"/>
      <c r="E11" s="274"/>
    </row>
    <row r="12" spans="2:6" s="237" customFormat="1" ht="12.75" customHeight="1">
      <c r="B12" s="236"/>
      <c r="C12" s="426"/>
      <c r="D12" s="240"/>
      <c r="E12" s="274"/>
    </row>
    <row r="13" spans="2:6" s="237" customFormat="1" ht="12.75" customHeight="1">
      <c r="B13" s="236"/>
      <c r="C13" s="426"/>
      <c r="D13" s="240"/>
      <c r="E13" s="274"/>
    </row>
    <row r="14" spans="2:6" s="237" customFormat="1" ht="12.75" customHeight="1">
      <c r="B14" s="236"/>
      <c r="C14" s="426"/>
      <c r="D14" s="240"/>
      <c r="E14" s="274"/>
      <c r="F14" s="238"/>
    </row>
    <row r="15" spans="2:6" s="237" customFormat="1" ht="12.75" customHeight="1">
      <c r="B15" s="236"/>
      <c r="C15" s="241"/>
      <c r="D15" s="240"/>
      <c r="E15" s="274"/>
    </row>
    <row r="16" spans="2:6" s="237" customFormat="1" ht="12.75" customHeight="1">
      <c r="B16" s="236"/>
      <c r="C16" s="241"/>
      <c r="D16" s="240"/>
      <c r="E16" s="274"/>
    </row>
    <row r="17" spans="2:12" s="237" customFormat="1" ht="12.75" customHeight="1">
      <c r="B17" s="236"/>
      <c r="C17" s="241"/>
      <c r="D17" s="240"/>
      <c r="E17" s="274"/>
    </row>
    <row r="18" spans="2:12" s="237" customFormat="1" ht="12.75" customHeight="1">
      <c r="B18" s="236"/>
      <c r="C18" s="239"/>
      <c r="D18" s="240"/>
      <c r="E18" s="274"/>
    </row>
    <row r="19" spans="2:12" s="237" customFormat="1" ht="12.75" customHeight="1">
      <c r="B19" s="236"/>
      <c r="C19" s="239"/>
      <c r="D19" s="240"/>
      <c r="E19" s="274"/>
    </row>
    <row r="20" spans="2:12" s="237" customFormat="1" ht="12.75" customHeight="1">
      <c r="B20" s="236"/>
      <c r="C20" s="239"/>
      <c r="D20" s="240"/>
      <c r="E20" s="274"/>
    </row>
    <row r="21" spans="2:12" s="237" customFormat="1" ht="12.75" customHeight="1">
      <c r="B21" s="236"/>
      <c r="C21" s="239"/>
      <c r="D21" s="240"/>
      <c r="E21" s="274"/>
    </row>
    <row r="22" spans="2:12" ht="15" customHeight="1">
      <c r="E22" s="328" t="s">
        <v>199</v>
      </c>
      <c r="F22" s="194"/>
      <c r="G22" s="194"/>
      <c r="H22" s="194"/>
      <c r="I22" s="194"/>
      <c r="J22" s="194"/>
      <c r="K22" s="194"/>
      <c r="L22" s="194"/>
    </row>
    <row r="23" spans="2:12" ht="12" customHeight="1">
      <c r="E23" s="328" t="s">
        <v>204</v>
      </c>
    </row>
    <row r="24" spans="2:12" ht="12" customHeight="1">
      <c r="E24" s="407" t="s">
        <v>41</v>
      </c>
    </row>
    <row r="25" spans="2:12" ht="12" customHeight="1">
      <c r="E25" s="407"/>
    </row>
    <row r="26" spans="2:12">
      <c r="E26" s="328"/>
    </row>
    <row r="27" spans="2:12">
      <c r="E27" s="243"/>
    </row>
  </sheetData>
  <mergeCells count="3">
    <mergeCell ref="E24:E25"/>
    <mergeCell ref="C7:C10"/>
    <mergeCell ref="C11:C1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F27"/>
  <sheetViews>
    <sheetView showGridLines="0" showRowColHeaders="0" showOutlineSymbols="0" zoomScaleNormal="100" workbookViewId="0"/>
  </sheetViews>
  <sheetFormatPr baseColWidth="10" defaultRowHeight="13.2"/>
  <cols>
    <col min="1" max="1" width="0.109375" style="234" customWidth="1"/>
    <col min="2" max="2" width="2.6640625" style="234" customWidth="1"/>
    <col min="3" max="3" width="23.6640625" style="234" customWidth="1"/>
    <col min="4" max="4" width="1.33203125" style="234" customWidth="1"/>
    <col min="5" max="5" width="105.6640625" style="234" customWidth="1"/>
    <col min="6" max="6" width="11.44140625" style="242"/>
    <col min="7" max="11" width="8" style="244" customWidth="1"/>
    <col min="12" max="12" width="3.44140625" style="244" customWidth="1"/>
    <col min="13" max="256" width="11.44140625" style="244"/>
    <col min="257" max="257" width="0.109375" style="244" customWidth="1"/>
    <col min="258" max="258" width="2.6640625" style="244" customWidth="1"/>
    <col min="259" max="259" width="18.5546875" style="244" customWidth="1"/>
    <col min="260" max="260" width="1.33203125" style="244" customWidth="1"/>
    <col min="261" max="261" width="58.88671875" style="244" customWidth="1"/>
    <col min="262" max="262" width="11.44140625" style="244"/>
    <col min="263" max="267" width="8" style="244" customWidth="1"/>
    <col min="268" max="268" width="3.44140625" style="244" customWidth="1"/>
    <col min="269" max="512" width="11.44140625" style="244"/>
    <col min="513" max="513" width="0.109375" style="244" customWidth="1"/>
    <col min="514" max="514" width="2.6640625" style="244" customWidth="1"/>
    <col min="515" max="515" width="18.5546875" style="244" customWidth="1"/>
    <col min="516" max="516" width="1.33203125" style="244" customWidth="1"/>
    <col min="517" max="517" width="58.88671875" style="244" customWidth="1"/>
    <col min="518" max="518" width="11.44140625" style="244"/>
    <col min="519" max="523" width="8" style="244" customWidth="1"/>
    <col min="524" max="524" width="3.44140625" style="244" customWidth="1"/>
    <col min="525" max="768" width="11.44140625" style="244"/>
    <col min="769" max="769" width="0.109375" style="244" customWidth="1"/>
    <col min="770" max="770" width="2.6640625" style="244" customWidth="1"/>
    <col min="771" max="771" width="18.5546875" style="244" customWidth="1"/>
    <col min="772" max="772" width="1.33203125" style="244" customWidth="1"/>
    <col min="773" max="773" width="58.88671875" style="244" customWidth="1"/>
    <col min="774" max="774" width="11.44140625" style="244"/>
    <col min="775" max="779" width="8" style="244" customWidth="1"/>
    <col min="780" max="780" width="3.44140625" style="244" customWidth="1"/>
    <col min="781" max="1024" width="11.44140625" style="244"/>
    <col min="1025" max="1025" width="0.109375" style="244" customWidth="1"/>
    <col min="1026" max="1026" width="2.6640625" style="244" customWidth="1"/>
    <col min="1027" max="1027" width="18.5546875" style="244" customWidth="1"/>
    <col min="1028" max="1028" width="1.33203125" style="244" customWidth="1"/>
    <col min="1029" max="1029" width="58.88671875" style="244" customWidth="1"/>
    <col min="1030" max="1030" width="11.44140625" style="244"/>
    <col min="1031" max="1035" width="8" style="244" customWidth="1"/>
    <col min="1036" max="1036" width="3.44140625" style="244" customWidth="1"/>
    <col min="1037" max="1280" width="11.44140625" style="244"/>
    <col min="1281" max="1281" width="0.109375" style="244" customWidth="1"/>
    <col min="1282" max="1282" width="2.6640625" style="244" customWidth="1"/>
    <col min="1283" max="1283" width="18.5546875" style="244" customWidth="1"/>
    <col min="1284" max="1284" width="1.33203125" style="244" customWidth="1"/>
    <col min="1285" max="1285" width="58.88671875" style="244" customWidth="1"/>
    <col min="1286" max="1286" width="11.44140625" style="244"/>
    <col min="1287" max="1291" width="8" style="244" customWidth="1"/>
    <col min="1292" max="1292" width="3.44140625" style="244" customWidth="1"/>
    <col min="1293" max="1536" width="11.44140625" style="244"/>
    <col min="1537" max="1537" width="0.109375" style="244" customWidth="1"/>
    <col min="1538" max="1538" width="2.6640625" style="244" customWidth="1"/>
    <col min="1539" max="1539" width="18.5546875" style="244" customWidth="1"/>
    <col min="1540" max="1540" width="1.33203125" style="244" customWidth="1"/>
    <col min="1541" max="1541" width="58.88671875" style="244" customWidth="1"/>
    <col min="1542" max="1542" width="11.44140625" style="244"/>
    <col min="1543" max="1547" width="8" style="244" customWidth="1"/>
    <col min="1548" max="1548" width="3.44140625" style="244" customWidth="1"/>
    <col min="1549" max="1792" width="11.44140625" style="244"/>
    <col min="1793" max="1793" width="0.109375" style="244" customWidth="1"/>
    <col min="1794" max="1794" width="2.6640625" style="244" customWidth="1"/>
    <col min="1795" max="1795" width="18.5546875" style="244" customWidth="1"/>
    <col min="1796" max="1796" width="1.33203125" style="244" customWidth="1"/>
    <col min="1797" max="1797" width="58.88671875" style="244" customWidth="1"/>
    <col min="1798" max="1798" width="11.44140625" style="244"/>
    <col min="1799" max="1803" width="8" style="244" customWidth="1"/>
    <col min="1804" max="1804" width="3.44140625" style="244" customWidth="1"/>
    <col min="1805" max="2048" width="11.44140625" style="244"/>
    <col min="2049" max="2049" width="0.109375" style="244" customWidth="1"/>
    <col min="2050" max="2050" width="2.6640625" style="244" customWidth="1"/>
    <col min="2051" max="2051" width="18.5546875" style="244" customWidth="1"/>
    <col min="2052" max="2052" width="1.33203125" style="244" customWidth="1"/>
    <col min="2053" max="2053" width="58.88671875" style="244" customWidth="1"/>
    <col min="2054" max="2054" width="11.44140625" style="244"/>
    <col min="2055" max="2059" width="8" style="244" customWidth="1"/>
    <col min="2060" max="2060" width="3.44140625" style="244" customWidth="1"/>
    <col min="2061" max="2304" width="11.44140625" style="244"/>
    <col min="2305" max="2305" width="0.109375" style="244" customWidth="1"/>
    <col min="2306" max="2306" width="2.6640625" style="244" customWidth="1"/>
    <col min="2307" max="2307" width="18.5546875" style="244" customWidth="1"/>
    <col min="2308" max="2308" width="1.33203125" style="244" customWidth="1"/>
    <col min="2309" max="2309" width="58.88671875" style="244" customWidth="1"/>
    <col min="2310" max="2310" width="11.44140625" style="244"/>
    <col min="2311" max="2315" width="8" style="244" customWidth="1"/>
    <col min="2316" max="2316" width="3.44140625" style="244" customWidth="1"/>
    <col min="2317" max="2560" width="11.44140625" style="244"/>
    <col min="2561" max="2561" width="0.109375" style="244" customWidth="1"/>
    <col min="2562" max="2562" width="2.6640625" style="244" customWidth="1"/>
    <col min="2563" max="2563" width="18.5546875" style="244" customWidth="1"/>
    <col min="2564" max="2564" width="1.33203125" style="244" customWidth="1"/>
    <col min="2565" max="2565" width="58.88671875" style="244" customWidth="1"/>
    <col min="2566" max="2566" width="11.44140625" style="244"/>
    <col min="2567" max="2571" width="8" style="244" customWidth="1"/>
    <col min="2572" max="2572" width="3.44140625" style="244" customWidth="1"/>
    <col min="2573" max="2816" width="11.44140625" style="244"/>
    <col min="2817" max="2817" width="0.109375" style="244" customWidth="1"/>
    <col min="2818" max="2818" width="2.6640625" style="244" customWidth="1"/>
    <col min="2819" max="2819" width="18.5546875" style="244" customWidth="1"/>
    <col min="2820" max="2820" width="1.33203125" style="244" customWidth="1"/>
    <col min="2821" max="2821" width="58.88671875" style="244" customWidth="1"/>
    <col min="2822" max="2822" width="11.44140625" style="244"/>
    <col min="2823" max="2827" width="8" style="244" customWidth="1"/>
    <col min="2828" max="2828" width="3.44140625" style="244" customWidth="1"/>
    <col min="2829" max="3072" width="11.44140625" style="244"/>
    <col min="3073" max="3073" width="0.109375" style="244" customWidth="1"/>
    <col min="3074" max="3074" width="2.6640625" style="244" customWidth="1"/>
    <col min="3075" max="3075" width="18.5546875" style="244" customWidth="1"/>
    <col min="3076" max="3076" width="1.33203125" style="244" customWidth="1"/>
    <col min="3077" max="3077" width="58.88671875" style="244" customWidth="1"/>
    <col min="3078" max="3078" width="11.44140625" style="244"/>
    <col min="3079" max="3083" width="8" style="244" customWidth="1"/>
    <col min="3084" max="3084" width="3.44140625" style="244" customWidth="1"/>
    <col min="3085" max="3328" width="11.44140625" style="244"/>
    <col min="3329" max="3329" width="0.109375" style="244" customWidth="1"/>
    <col min="3330" max="3330" width="2.6640625" style="244" customWidth="1"/>
    <col min="3331" max="3331" width="18.5546875" style="244" customWidth="1"/>
    <col min="3332" max="3332" width="1.33203125" style="244" customWidth="1"/>
    <col min="3333" max="3333" width="58.88671875" style="244" customWidth="1"/>
    <col min="3334" max="3334" width="11.44140625" style="244"/>
    <col min="3335" max="3339" width="8" style="244" customWidth="1"/>
    <col min="3340" max="3340" width="3.44140625" style="244" customWidth="1"/>
    <col min="3341" max="3584" width="11.44140625" style="244"/>
    <col min="3585" max="3585" width="0.109375" style="244" customWidth="1"/>
    <col min="3586" max="3586" width="2.6640625" style="244" customWidth="1"/>
    <col min="3587" max="3587" width="18.5546875" style="244" customWidth="1"/>
    <col min="3588" max="3588" width="1.33203125" style="244" customWidth="1"/>
    <col min="3589" max="3589" width="58.88671875" style="244" customWidth="1"/>
    <col min="3590" max="3590" width="11.44140625" style="244"/>
    <col min="3591" max="3595" width="8" style="244" customWidth="1"/>
    <col min="3596" max="3596" width="3.44140625" style="244" customWidth="1"/>
    <col min="3597" max="3840" width="11.44140625" style="244"/>
    <col min="3841" max="3841" width="0.109375" style="244" customWidth="1"/>
    <col min="3842" max="3842" width="2.6640625" style="244" customWidth="1"/>
    <col min="3843" max="3843" width="18.5546875" style="244" customWidth="1"/>
    <col min="3844" max="3844" width="1.33203125" style="244" customWidth="1"/>
    <col min="3845" max="3845" width="58.88671875" style="244" customWidth="1"/>
    <col min="3846" max="3846" width="11.44140625" style="244"/>
    <col min="3847" max="3851" width="8" style="244" customWidth="1"/>
    <col min="3852" max="3852" width="3.44140625" style="244" customWidth="1"/>
    <col min="3853" max="4096" width="11.44140625" style="244"/>
    <col min="4097" max="4097" width="0.109375" style="244" customWidth="1"/>
    <col min="4098" max="4098" width="2.6640625" style="244" customWidth="1"/>
    <col min="4099" max="4099" width="18.5546875" style="244" customWidth="1"/>
    <col min="4100" max="4100" width="1.33203125" style="244" customWidth="1"/>
    <col min="4101" max="4101" width="58.88671875" style="244" customWidth="1"/>
    <col min="4102" max="4102" width="11.44140625" style="244"/>
    <col min="4103" max="4107" width="8" style="244" customWidth="1"/>
    <col min="4108" max="4108" width="3.44140625" style="244" customWidth="1"/>
    <col min="4109" max="4352" width="11.44140625" style="244"/>
    <col min="4353" max="4353" width="0.109375" style="244" customWidth="1"/>
    <col min="4354" max="4354" width="2.6640625" style="244" customWidth="1"/>
    <col min="4355" max="4355" width="18.5546875" style="244" customWidth="1"/>
    <col min="4356" max="4356" width="1.33203125" style="244" customWidth="1"/>
    <col min="4357" max="4357" width="58.88671875" style="244" customWidth="1"/>
    <col min="4358" max="4358" width="11.44140625" style="244"/>
    <col min="4359" max="4363" width="8" style="244" customWidth="1"/>
    <col min="4364" max="4364" width="3.44140625" style="244" customWidth="1"/>
    <col min="4365" max="4608" width="11.44140625" style="244"/>
    <col min="4609" max="4609" width="0.109375" style="244" customWidth="1"/>
    <col min="4610" max="4610" width="2.6640625" style="244" customWidth="1"/>
    <col min="4611" max="4611" width="18.5546875" style="244" customWidth="1"/>
    <col min="4612" max="4612" width="1.33203125" style="244" customWidth="1"/>
    <col min="4613" max="4613" width="58.88671875" style="244" customWidth="1"/>
    <col min="4614" max="4614" width="11.44140625" style="244"/>
    <col min="4615" max="4619" width="8" style="244" customWidth="1"/>
    <col min="4620" max="4620" width="3.44140625" style="244" customWidth="1"/>
    <col min="4621" max="4864" width="11.44140625" style="244"/>
    <col min="4865" max="4865" width="0.109375" style="244" customWidth="1"/>
    <col min="4866" max="4866" width="2.6640625" style="244" customWidth="1"/>
    <col min="4867" max="4867" width="18.5546875" style="244" customWidth="1"/>
    <col min="4868" max="4868" width="1.33203125" style="244" customWidth="1"/>
    <col min="4869" max="4869" width="58.88671875" style="244" customWidth="1"/>
    <col min="4870" max="4870" width="11.44140625" style="244"/>
    <col min="4871" max="4875" width="8" style="244" customWidth="1"/>
    <col min="4876" max="4876" width="3.44140625" style="244" customWidth="1"/>
    <col min="4877" max="5120" width="11.44140625" style="244"/>
    <col min="5121" max="5121" width="0.109375" style="244" customWidth="1"/>
    <col min="5122" max="5122" width="2.6640625" style="244" customWidth="1"/>
    <col min="5123" max="5123" width="18.5546875" style="244" customWidth="1"/>
    <col min="5124" max="5124" width="1.33203125" style="244" customWidth="1"/>
    <col min="5125" max="5125" width="58.88671875" style="244" customWidth="1"/>
    <col min="5126" max="5126" width="11.44140625" style="244"/>
    <col min="5127" max="5131" width="8" style="244" customWidth="1"/>
    <col min="5132" max="5132" width="3.44140625" style="244" customWidth="1"/>
    <col min="5133" max="5376" width="11.44140625" style="244"/>
    <col min="5377" max="5377" width="0.109375" style="244" customWidth="1"/>
    <col min="5378" max="5378" width="2.6640625" style="244" customWidth="1"/>
    <col min="5379" max="5379" width="18.5546875" style="244" customWidth="1"/>
    <col min="5380" max="5380" width="1.33203125" style="244" customWidth="1"/>
    <col min="5381" max="5381" width="58.88671875" style="244" customWidth="1"/>
    <col min="5382" max="5382" width="11.44140625" style="244"/>
    <col min="5383" max="5387" width="8" style="244" customWidth="1"/>
    <col min="5388" max="5388" width="3.44140625" style="244" customWidth="1"/>
    <col min="5389" max="5632" width="11.44140625" style="244"/>
    <col min="5633" max="5633" width="0.109375" style="244" customWidth="1"/>
    <col min="5634" max="5634" width="2.6640625" style="244" customWidth="1"/>
    <col min="5635" max="5635" width="18.5546875" style="244" customWidth="1"/>
    <col min="5636" max="5636" width="1.33203125" style="244" customWidth="1"/>
    <col min="5637" max="5637" width="58.88671875" style="244" customWidth="1"/>
    <col min="5638" max="5638" width="11.44140625" style="244"/>
    <col min="5639" max="5643" width="8" style="244" customWidth="1"/>
    <col min="5644" max="5644" width="3.44140625" style="244" customWidth="1"/>
    <col min="5645" max="5888" width="11.44140625" style="244"/>
    <col min="5889" max="5889" width="0.109375" style="244" customWidth="1"/>
    <col min="5890" max="5890" width="2.6640625" style="244" customWidth="1"/>
    <col min="5891" max="5891" width="18.5546875" style="244" customWidth="1"/>
    <col min="5892" max="5892" width="1.33203125" style="244" customWidth="1"/>
    <col min="5893" max="5893" width="58.88671875" style="244" customWidth="1"/>
    <col min="5894" max="5894" width="11.44140625" style="244"/>
    <col min="5895" max="5899" width="8" style="244" customWidth="1"/>
    <col min="5900" max="5900" width="3.44140625" style="244" customWidth="1"/>
    <col min="5901" max="6144" width="11.44140625" style="244"/>
    <col min="6145" max="6145" width="0.109375" style="244" customWidth="1"/>
    <col min="6146" max="6146" width="2.6640625" style="244" customWidth="1"/>
    <col min="6147" max="6147" width="18.5546875" style="244" customWidth="1"/>
    <col min="6148" max="6148" width="1.33203125" style="244" customWidth="1"/>
    <col min="6149" max="6149" width="58.88671875" style="244" customWidth="1"/>
    <col min="6150" max="6150" width="11.44140625" style="244"/>
    <col min="6151" max="6155" width="8" style="244" customWidth="1"/>
    <col min="6156" max="6156" width="3.44140625" style="244" customWidth="1"/>
    <col min="6157" max="6400" width="11.44140625" style="244"/>
    <col min="6401" max="6401" width="0.109375" style="244" customWidth="1"/>
    <col min="6402" max="6402" width="2.6640625" style="244" customWidth="1"/>
    <col min="6403" max="6403" width="18.5546875" style="244" customWidth="1"/>
    <col min="6404" max="6404" width="1.33203125" style="244" customWidth="1"/>
    <col min="6405" max="6405" width="58.88671875" style="244" customWidth="1"/>
    <col min="6406" max="6406" width="11.44140625" style="244"/>
    <col min="6407" max="6411" width="8" style="244" customWidth="1"/>
    <col min="6412" max="6412" width="3.44140625" style="244" customWidth="1"/>
    <col min="6413" max="6656" width="11.44140625" style="244"/>
    <col min="6657" max="6657" width="0.109375" style="244" customWidth="1"/>
    <col min="6658" max="6658" width="2.6640625" style="244" customWidth="1"/>
    <col min="6659" max="6659" width="18.5546875" style="244" customWidth="1"/>
    <col min="6660" max="6660" width="1.33203125" style="244" customWidth="1"/>
    <col min="6661" max="6661" width="58.88671875" style="244" customWidth="1"/>
    <col min="6662" max="6662" width="11.44140625" style="244"/>
    <col min="6663" max="6667" width="8" style="244" customWidth="1"/>
    <col min="6668" max="6668" width="3.44140625" style="244" customWidth="1"/>
    <col min="6669" max="6912" width="11.44140625" style="244"/>
    <col min="6913" max="6913" width="0.109375" style="244" customWidth="1"/>
    <col min="6914" max="6914" width="2.6640625" style="244" customWidth="1"/>
    <col min="6915" max="6915" width="18.5546875" style="244" customWidth="1"/>
    <col min="6916" max="6916" width="1.33203125" style="244" customWidth="1"/>
    <col min="6917" max="6917" width="58.88671875" style="244" customWidth="1"/>
    <col min="6918" max="6918" width="11.44140625" style="244"/>
    <col min="6919" max="6923" width="8" style="244" customWidth="1"/>
    <col min="6924" max="6924" width="3.44140625" style="244" customWidth="1"/>
    <col min="6925" max="7168" width="11.44140625" style="244"/>
    <col min="7169" max="7169" width="0.109375" style="244" customWidth="1"/>
    <col min="7170" max="7170" width="2.6640625" style="244" customWidth="1"/>
    <col min="7171" max="7171" width="18.5546875" style="244" customWidth="1"/>
    <col min="7172" max="7172" width="1.33203125" style="244" customWidth="1"/>
    <col min="7173" max="7173" width="58.88671875" style="244" customWidth="1"/>
    <col min="7174" max="7174" width="11.44140625" style="244"/>
    <col min="7175" max="7179" width="8" style="244" customWidth="1"/>
    <col min="7180" max="7180" width="3.44140625" style="244" customWidth="1"/>
    <col min="7181" max="7424" width="11.44140625" style="244"/>
    <col min="7425" max="7425" width="0.109375" style="244" customWidth="1"/>
    <col min="7426" max="7426" width="2.6640625" style="244" customWidth="1"/>
    <col min="7427" max="7427" width="18.5546875" style="244" customWidth="1"/>
    <col min="7428" max="7428" width="1.33203125" style="244" customWidth="1"/>
    <col min="7429" max="7429" width="58.88671875" style="244" customWidth="1"/>
    <col min="7430" max="7430" width="11.44140625" style="244"/>
    <col min="7431" max="7435" width="8" style="244" customWidth="1"/>
    <col min="7436" max="7436" width="3.44140625" style="244" customWidth="1"/>
    <col min="7437" max="7680" width="11.44140625" style="244"/>
    <col min="7681" max="7681" width="0.109375" style="244" customWidth="1"/>
    <col min="7682" max="7682" width="2.6640625" style="244" customWidth="1"/>
    <col min="7683" max="7683" width="18.5546875" style="244" customWidth="1"/>
    <col min="7684" max="7684" width="1.33203125" style="244" customWidth="1"/>
    <col min="7685" max="7685" width="58.88671875" style="244" customWidth="1"/>
    <col min="7686" max="7686" width="11.44140625" style="244"/>
    <col min="7687" max="7691" width="8" style="244" customWidth="1"/>
    <col min="7692" max="7692" width="3.44140625" style="244" customWidth="1"/>
    <col min="7693" max="7936" width="11.44140625" style="244"/>
    <col min="7937" max="7937" width="0.109375" style="244" customWidth="1"/>
    <col min="7938" max="7938" width="2.6640625" style="244" customWidth="1"/>
    <col min="7939" max="7939" width="18.5546875" style="244" customWidth="1"/>
    <col min="7940" max="7940" width="1.33203125" style="244" customWidth="1"/>
    <col min="7941" max="7941" width="58.88671875" style="244" customWidth="1"/>
    <col min="7942" max="7942" width="11.44140625" style="244"/>
    <col min="7943" max="7947" width="8" style="244" customWidth="1"/>
    <col min="7948" max="7948" width="3.44140625" style="244" customWidth="1"/>
    <col min="7949" max="8192" width="11.44140625" style="244"/>
    <col min="8193" max="8193" width="0.109375" style="244" customWidth="1"/>
    <col min="8194" max="8194" width="2.6640625" style="244" customWidth="1"/>
    <col min="8195" max="8195" width="18.5546875" style="244" customWidth="1"/>
    <col min="8196" max="8196" width="1.33203125" style="244" customWidth="1"/>
    <col min="8197" max="8197" width="58.88671875" style="244" customWidth="1"/>
    <col min="8198" max="8198" width="11.44140625" style="244"/>
    <col min="8199" max="8203" width="8" style="244" customWidth="1"/>
    <col min="8204" max="8204" width="3.44140625" style="244" customWidth="1"/>
    <col min="8205" max="8448" width="11.44140625" style="244"/>
    <col min="8449" max="8449" width="0.109375" style="244" customWidth="1"/>
    <col min="8450" max="8450" width="2.6640625" style="244" customWidth="1"/>
    <col min="8451" max="8451" width="18.5546875" style="244" customWidth="1"/>
    <col min="8452" max="8452" width="1.33203125" style="244" customWidth="1"/>
    <col min="8453" max="8453" width="58.88671875" style="244" customWidth="1"/>
    <col min="8454" max="8454" width="11.44140625" style="244"/>
    <col min="8455" max="8459" width="8" style="244" customWidth="1"/>
    <col min="8460" max="8460" width="3.44140625" style="244" customWidth="1"/>
    <col min="8461" max="8704" width="11.44140625" style="244"/>
    <col min="8705" max="8705" width="0.109375" style="244" customWidth="1"/>
    <col min="8706" max="8706" width="2.6640625" style="244" customWidth="1"/>
    <col min="8707" max="8707" width="18.5546875" style="244" customWidth="1"/>
    <col min="8708" max="8708" width="1.33203125" style="244" customWidth="1"/>
    <col min="8709" max="8709" width="58.88671875" style="244" customWidth="1"/>
    <col min="8710" max="8710" width="11.44140625" style="244"/>
    <col min="8711" max="8715" width="8" style="244" customWidth="1"/>
    <col min="8716" max="8716" width="3.44140625" style="244" customWidth="1"/>
    <col min="8717" max="8960" width="11.44140625" style="244"/>
    <col min="8961" max="8961" width="0.109375" style="244" customWidth="1"/>
    <col min="8962" max="8962" width="2.6640625" style="244" customWidth="1"/>
    <col min="8963" max="8963" width="18.5546875" style="244" customWidth="1"/>
    <col min="8964" max="8964" width="1.33203125" style="244" customWidth="1"/>
    <col min="8965" max="8965" width="58.88671875" style="244" customWidth="1"/>
    <col min="8966" max="8966" width="11.44140625" style="244"/>
    <col min="8967" max="8971" width="8" style="244" customWidth="1"/>
    <col min="8972" max="8972" width="3.44140625" style="244" customWidth="1"/>
    <col min="8973" max="9216" width="11.44140625" style="244"/>
    <col min="9217" max="9217" width="0.109375" style="244" customWidth="1"/>
    <col min="9218" max="9218" width="2.6640625" style="244" customWidth="1"/>
    <col min="9219" max="9219" width="18.5546875" style="244" customWidth="1"/>
    <col min="9220" max="9220" width="1.33203125" style="244" customWidth="1"/>
    <col min="9221" max="9221" width="58.88671875" style="244" customWidth="1"/>
    <col min="9222" max="9222" width="11.44140625" style="244"/>
    <col min="9223" max="9227" width="8" style="244" customWidth="1"/>
    <col min="9228" max="9228" width="3.44140625" style="244" customWidth="1"/>
    <col min="9229" max="9472" width="11.44140625" style="244"/>
    <col min="9473" max="9473" width="0.109375" style="244" customWidth="1"/>
    <col min="9474" max="9474" width="2.6640625" style="244" customWidth="1"/>
    <col min="9475" max="9475" width="18.5546875" style="244" customWidth="1"/>
    <col min="9476" max="9476" width="1.33203125" style="244" customWidth="1"/>
    <col min="9477" max="9477" width="58.88671875" style="244" customWidth="1"/>
    <col min="9478" max="9478" width="11.44140625" style="244"/>
    <col min="9479" max="9483" width="8" style="244" customWidth="1"/>
    <col min="9484" max="9484" width="3.44140625" style="244" customWidth="1"/>
    <col min="9485" max="9728" width="11.44140625" style="244"/>
    <col min="9729" max="9729" width="0.109375" style="244" customWidth="1"/>
    <col min="9730" max="9730" width="2.6640625" style="244" customWidth="1"/>
    <col min="9731" max="9731" width="18.5546875" style="244" customWidth="1"/>
    <col min="9732" max="9732" width="1.33203125" style="244" customWidth="1"/>
    <col min="9733" max="9733" width="58.88671875" style="244" customWidth="1"/>
    <col min="9734" max="9734" width="11.44140625" style="244"/>
    <col min="9735" max="9739" width="8" style="244" customWidth="1"/>
    <col min="9740" max="9740" width="3.44140625" style="244" customWidth="1"/>
    <col min="9741" max="9984" width="11.44140625" style="244"/>
    <col min="9985" max="9985" width="0.109375" style="244" customWidth="1"/>
    <col min="9986" max="9986" width="2.6640625" style="244" customWidth="1"/>
    <col min="9987" max="9987" width="18.5546875" style="244" customWidth="1"/>
    <col min="9988" max="9988" width="1.33203125" style="244" customWidth="1"/>
    <col min="9989" max="9989" width="58.88671875" style="244" customWidth="1"/>
    <col min="9990" max="9990" width="11.44140625" style="244"/>
    <col min="9991" max="9995" width="8" style="244" customWidth="1"/>
    <col min="9996" max="9996" width="3.44140625" style="244" customWidth="1"/>
    <col min="9997" max="10240" width="11.44140625" style="244"/>
    <col min="10241" max="10241" width="0.109375" style="244" customWidth="1"/>
    <col min="10242" max="10242" width="2.6640625" style="244" customWidth="1"/>
    <col min="10243" max="10243" width="18.5546875" style="244" customWidth="1"/>
    <col min="10244" max="10244" width="1.33203125" style="244" customWidth="1"/>
    <col min="10245" max="10245" width="58.88671875" style="244" customWidth="1"/>
    <col min="10246" max="10246" width="11.44140625" style="244"/>
    <col min="10247" max="10251" width="8" style="244" customWidth="1"/>
    <col min="10252" max="10252" width="3.44140625" style="244" customWidth="1"/>
    <col min="10253" max="10496" width="11.44140625" style="244"/>
    <col min="10497" max="10497" width="0.109375" style="244" customWidth="1"/>
    <col min="10498" max="10498" width="2.6640625" style="244" customWidth="1"/>
    <col min="10499" max="10499" width="18.5546875" style="244" customWidth="1"/>
    <col min="10500" max="10500" width="1.33203125" style="244" customWidth="1"/>
    <col min="10501" max="10501" width="58.88671875" style="244" customWidth="1"/>
    <col min="10502" max="10502" width="11.44140625" style="244"/>
    <col min="10503" max="10507" width="8" style="244" customWidth="1"/>
    <col min="10508" max="10508" width="3.44140625" style="244" customWidth="1"/>
    <col min="10509" max="10752" width="11.44140625" style="244"/>
    <col min="10753" max="10753" width="0.109375" style="244" customWidth="1"/>
    <col min="10754" max="10754" width="2.6640625" style="244" customWidth="1"/>
    <col min="10755" max="10755" width="18.5546875" style="244" customWidth="1"/>
    <col min="10756" max="10756" width="1.33203125" style="244" customWidth="1"/>
    <col min="10757" max="10757" width="58.88671875" style="244" customWidth="1"/>
    <col min="10758" max="10758" width="11.44140625" style="244"/>
    <col min="10759" max="10763" width="8" style="244" customWidth="1"/>
    <col min="10764" max="10764" width="3.44140625" style="244" customWidth="1"/>
    <col min="10765" max="11008" width="11.44140625" style="244"/>
    <col min="11009" max="11009" width="0.109375" style="244" customWidth="1"/>
    <col min="11010" max="11010" width="2.6640625" style="244" customWidth="1"/>
    <col min="11011" max="11011" width="18.5546875" style="244" customWidth="1"/>
    <col min="11012" max="11012" width="1.33203125" style="244" customWidth="1"/>
    <col min="11013" max="11013" width="58.88671875" style="244" customWidth="1"/>
    <col min="11014" max="11014" width="11.44140625" style="244"/>
    <col min="11015" max="11019" width="8" style="244" customWidth="1"/>
    <col min="11020" max="11020" width="3.44140625" style="244" customWidth="1"/>
    <col min="11021" max="11264" width="11.44140625" style="244"/>
    <col min="11265" max="11265" width="0.109375" style="244" customWidth="1"/>
    <col min="11266" max="11266" width="2.6640625" style="244" customWidth="1"/>
    <col min="11267" max="11267" width="18.5546875" style="244" customWidth="1"/>
    <col min="11268" max="11268" width="1.33203125" style="244" customWidth="1"/>
    <col min="11269" max="11269" width="58.88671875" style="244" customWidth="1"/>
    <col min="11270" max="11270" width="11.44140625" style="244"/>
    <col min="11271" max="11275" width="8" style="244" customWidth="1"/>
    <col min="11276" max="11276" width="3.44140625" style="244" customWidth="1"/>
    <col min="11277" max="11520" width="11.44140625" style="244"/>
    <col min="11521" max="11521" width="0.109375" style="244" customWidth="1"/>
    <col min="11522" max="11522" width="2.6640625" style="244" customWidth="1"/>
    <col min="11523" max="11523" width="18.5546875" style="244" customWidth="1"/>
    <col min="11524" max="11524" width="1.33203125" style="244" customWidth="1"/>
    <col min="11525" max="11525" width="58.88671875" style="244" customWidth="1"/>
    <col min="11526" max="11526" width="11.44140625" style="244"/>
    <col min="11527" max="11531" width="8" style="244" customWidth="1"/>
    <col min="11532" max="11532" width="3.44140625" style="244" customWidth="1"/>
    <col min="11533" max="11776" width="11.44140625" style="244"/>
    <col min="11777" max="11777" width="0.109375" style="244" customWidth="1"/>
    <col min="11778" max="11778" width="2.6640625" style="244" customWidth="1"/>
    <col min="11779" max="11779" width="18.5546875" style="244" customWidth="1"/>
    <col min="11780" max="11780" width="1.33203125" style="244" customWidth="1"/>
    <col min="11781" max="11781" width="58.88671875" style="244" customWidth="1"/>
    <col min="11782" max="11782" width="11.44140625" style="244"/>
    <col min="11783" max="11787" width="8" style="244" customWidth="1"/>
    <col min="11788" max="11788" width="3.44140625" style="244" customWidth="1"/>
    <col min="11789" max="12032" width="11.44140625" style="244"/>
    <col min="12033" max="12033" width="0.109375" style="244" customWidth="1"/>
    <col min="12034" max="12034" width="2.6640625" style="244" customWidth="1"/>
    <col min="12035" max="12035" width="18.5546875" style="244" customWidth="1"/>
    <col min="12036" max="12036" width="1.33203125" style="244" customWidth="1"/>
    <col min="12037" max="12037" width="58.88671875" style="244" customWidth="1"/>
    <col min="12038" max="12038" width="11.44140625" style="244"/>
    <col min="12039" max="12043" width="8" style="244" customWidth="1"/>
    <col min="12044" max="12044" width="3.44140625" style="244" customWidth="1"/>
    <col min="12045" max="12288" width="11.44140625" style="244"/>
    <col min="12289" max="12289" width="0.109375" style="244" customWidth="1"/>
    <col min="12290" max="12290" width="2.6640625" style="244" customWidth="1"/>
    <col min="12291" max="12291" width="18.5546875" style="244" customWidth="1"/>
    <col min="12292" max="12292" width="1.33203125" style="244" customWidth="1"/>
    <col min="12293" max="12293" width="58.88671875" style="244" customWidth="1"/>
    <col min="12294" max="12294" width="11.44140625" style="244"/>
    <col min="12295" max="12299" width="8" style="244" customWidth="1"/>
    <col min="12300" max="12300" width="3.44140625" style="244" customWidth="1"/>
    <col min="12301" max="12544" width="11.44140625" style="244"/>
    <col min="12545" max="12545" width="0.109375" style="244" customWidth="1"/>
    <col min="12546" max="12546" width="2.6640625" style="244" customWidth="1"/>
    <col min="12547" max="12547" width="18.5546875" style="244" customWidth="1"/>
    <col min="12548" max="12548" width="1.33203125" style="244" customWidth="1"/>
    <col min="12549" max="12549" width="58.88671875" style="244" customWidth="1"/>
    <col min="12550" max="12550" width="11.44140625" style="244"/>
    <col min="12551" max="12555" width="8" style="244" customWidth="1"/>
    <col min="12556" max="12556" width="3.44140625" style="244" customWidth="1"/>
    <col min="12557" max="12800" width="11.44140625" style="244"/>
    <col min="12801" max="12801" width="0.109375" style="244" customWidth="1"/>
    <col min="12802" max="12802" width="2.6640625" style="244" customWidth="1"/>
    <col min="12803" max="12803" width="18.5546875" style="244" customWidth="1"/>
    <col min="12804" max="12804" width="1.33203125" style="244" customWidth="1"/>
    <col min="12805" max="12805" width="58.88671875" style="244" customWidth="1"/>
    <col min="12806" max="12806" width="11.44140625" style="244"/>
    <col min="12807" max="12811" width="8" style="244" customWidth="1"/>
    <col min="12812" max="12812" width="3.44140625" style="244" customWidth="1"/>
    <col min="12813" max="13056" width="11.44140625" style="244"/>
    <col min="13057" max="13057" width="0.109375" style="244" customWidth="1"/>
    <col min="13058" max="13058" width="2.6640625" style="244" customWidth="1"/>
    <col min="13059" max="13059" width="18.5546875" style="244" customWidth="1"/>
    <col min="13060" max="13060" width="1.33203125" style="244" customWidth="1"/>
    <col min="13061" max="13061" width="58.88671875" style="244" customWidth="1"/>
    <col min="13062" max="13062" width="11.44140625" style="244"/>
    <col min="13063" max="13067" width="8" style="244" customWidth="1"/>
    <col min="13068" max="13068" width="3.44140625" style="244" customWidth="1"/>
    <col min="13069" max="13312" width="11.44140625" style="244"/>
    <col min="13313" max="13313" width="0.109375" style="244" customWidth="1"/>
    <col min="13314" max="13314" width="2.6640625" style="244" customWidth="1"/>
    <col min="13315" max="13315" width="18.5546875" style="244" customWidth="1"/>
    <col min="13316" max="13316" width="1.33203125" style="244" customWidth="1"/>
    <col min="13317" max="13317" width="58.88671875" style="244" customWidth="1"/>
    <col min="13318" max="13318" width="11.44140625" style="244"/>
    <col min="13319" max="13323" width="8" style="244" customWidth="1"/>
    <col min="13324" max="13324" width="3.44140625" style="244" customWidth="1"/>
    <col min="13325" max="13568" width="11.44140625" style="244"/>
    <col min="13569" max="13569" width="0.109375" style="244" customWidth="1"/>
    <col min="13570" max="13570" width="2.6640625" style="244" customWidth="1"/>
    <col min="13571" max="13571" width="18.5546875" style="244" customWidth="1"/>
    <col min="13572" max="13572" width="1.33203125" style="244" customWidth="1"/>
    <col min="13573" max="13573" width="58.88671875" style="244" customWidth="1"/>
    <col min="13574" max="13574" width="11.44140625" style="244"/>
    <col min="13575" max="13579" width="8" style="244" customWidth="1"/>
    <col min="13580" max="13580" width="3.44140625" style="244" customWidth="1"/>
    <col min="13581" max="13824" width="11.44140625" style="244"/>
    <col min="13825" max="13825" width="0.109375" style="244" customWidth="1"/>
    <col min="13826" max="13826" width="2.6640625" style="244" customWidth="1"/>
    <col min="13827" max="13827" width="18.5546875" style="244" customWidth="1"/>
    <col min="13828" max="13828" width="1.33203125" style="244" customWidth="1"/>
    <col min="13829" max="13829" width="58.88671875" style="244" customWidth="1"/>
    <col min="13830" max="13830" width="11.44140625" style="244"/>
    <col min="13831" max="13835" width="8" style="244" customWidth="1"/>
    <col min="13836" max="13836" width="3.44140625" style="244" customWidth="1"/>
    <col min="13837" max="14080" width="11.44140625" style="244"/>
    <col min="14081" max="14081" width="0.109375" style="244" customWidth="1"/>
    <col min="14082" max="14082" width="2.6640625" style="244" customWidth="1"/>
    <col min="14083" max="14083" width="18.5546875" style="244" customWidth="1"/>
    <col min="14084" max="14084" width="1.33203125" style="244" customWidth="1"/>
    <col min="14085" max="14085" width="58.88671875" style="244" customWidth="1"/>
    <col min="14086" max="14086" width="11.44140625" style="244"/>
    <col min="14087" max="14091" width="8" style="244" customWidth="1"/>
    <col min="14092" max="14092" width="3.44140625" style="244" customWidth="1"/>
    <col min="14093" max="14336" width="11.44140625" style="244"/>
    <col min="14337" max="14337" width="0.109375" style="244" customWidth="1"/>
    <col min="14338" max="14338" width="2.6640625" style="244" customWidth="1"/>
    <col min="14339" max="14339" width="18.5546875" style="244" customWidth="1"/>
    <col min="14340" max="14340" width="1.33203125" style="244" customWidth="1"/>
    <col min="14341" max="14341" width="58.88671875" style="244" customWidth="1"/>
    <col min="14342" max="14342" width="11.44140625" style="244"/>
    <col min="14343" max="14347" width="8" style="244" customWidth="1"/>
    <col min="14348" max="14348" width="3.44140625" style="244" customWidth="1"/>
    <col min="14349" max="14592" width="11.44140625" style="244"/>
    <col min="14593" max="14593" width="0.109375" style="244" customWidth="1"/>
    <col min="14594" max="14594" width="2.6640625" style="244" customWidth="1"/>
    <col min="14595" max="14595" width="18.5546875" style="244" customWidth="1"/>
    <col min="14596" max="14596" width="1.33203125" style="244" customWidth="1"/>
    <col min="14597" max="14597" width="58.88671875" style="244" customWidth="1"/>
    <col min="14598" max="14598" width="11.44140625" style="244"/>
    <col min="14599" max="14603" width="8" style="244" customWidth="1"/>
    <col min="14604" max="14604" width="3.44140625" style="244" customWidth="1"/>
    <col min="14605" max="14848" width="11.44140625" style="244"/>
    <col min="14849" max="14849" width="0.109375" style="244" customWidth="1"/>
    <col min="14850" max="14850" width="2.6640625" style="244" customWidth="1"/>
    <col min="14851" max="14851" width="18.5546875" style="244" customWidth="1"/>
    <col min="14852" max="14852" width="1.33203125" style="244" customWidth="1"/>
    <col min="14853" max="14853" width="58.88671875" style="244" customWidth="1"/>
    <col min="14854" max="14854" width="11.44140625" style="244"/>
    <col min="14855" max="14859" width="8" style="244" customWidth="1"/>
    <col min="14860" max="14860" width="3.44140625" style="244" customWidth="1"/>
    <col min="14861" max="15104" width="11.44140625" style="244"/>
    <col min="15105" max="15105" width="0.109375" style="244" customWidth="1"/>
    <col min="15106" max="15106" width="2.6640625" style="244" customWidth="1"/>
    <col min="15107" max="15107" width="18.5546875" style="244" customWidth="1"/>
    <col min="15108" max="15108" width="1.33203125" style="244" customWidth="1"/>
    <col min="15109" max="15109" width="58.88671875" style="244" customWidth="1"/>
    <col min="15110" max="15110" width="11.44140625" style="244"/>
    <col min="15111" max="15115" width="8" style="244" customWidth="1"/>
    <col min="15116" max="15116" width="3.44140625" style="244" customWidth="1"/>
    <col min="15117" max="15360" width="11.44140625" style="244"/>
    <col min="15361" max="15361" width="0.109375" style="244" customWidth="1"/>
    <col min="15362" max="15362" width="2.6640625" style="244" customWidth="1"/>
    <col min="15363" max="15363" width="18.5546875" style="244" customWidth="1"/>
    <col min="15364" max="15364" width="1.33203125" style="244" customWidth="1"/>
    <col min="15365" max="15365" width="58.88671875" style="244" customWidth="1"/>
    <col min="15366" max="15366" width="11.44140625" style="244"/>
    <col min="15367" max="15371" width="8" style="244" customWidth="1"/>
    <col min="15372" max="15372" width="3.44140625" style="244" customWidth="1"/>
    <col min="15373" max="15616" width="11.44140625" style="244"/>
    <col min="15617" max="15617" width="0.109375" style="244" customWidth="1"/>
    <col min="15618" max="15618" width="2.6640625" style="244" customWidth="1"/>
    <col min="15619" max="15619" width="18.5546875" style="244" customWidth="1"/>
    <col min="15620" max="15620" width="1.33203125" style="244" customWidth="1"/>
    <col min="15621" max="15621" width="58.88671875" style="244" customWidth="1"/>
    <col min="15622" max="15622" width="11.44140625" style="244"/>
    <col min="15623" max="15627" width="8" style="244" customWidth="1"/>
    <col min="15628" max="15628" width="3.44140625" style="244" customWidth="1"/>
    <col min="15629" max="15872" width="11.44140625" style="244"/>
    <col min="15873" max="15873" width="0.109375" style="244" customWidth="1"/>
    <col min="15874" max="15874" width="2.6640625" style="244" customWidth="1"/>
    <col min="15875" max="15875" width="18.5546875" style="244" customWidth="1"/>
    <col min="15876" max="15876" width="1.33203125" style="244" customWidth="1"/>
    <col min="15877" max="15877" width="58.88671875" style="244" customWidth="1"/>
    <col min="15878" max="15878" width="11.44140625" style="244"/>
    <col min="15879" max="15883" width="8" style="244" customWidth="1"/>
    <col min="15884" max="15884" width="3.44140625" style="244" customWidth="1"/>
    <col min="15885" max="16128" width="11.44140625" style="244"/>
    <col min="16129" max="16129" width="0.109375" style="244" customWidth="1"/>
    <col min="16130" max="16130" width="2.6640625" style="244" customWidth="1"/>
    <col min="16131" max="16131" width="18.5546875" style="244" customWidth="1"/>
    <col min="16132" max="16132" width="1.33203125" style="244" customWidth="1"/>
    <col min="16133" max="16133" width="58.88671875" style="244" customWidth="1"/>
    <col min="16134" max="16134" width="11.44140625" style="244"/>
    <col min="16135" max="16139" width="8" style="244" customWidth="1"/>
    <col min="16140" max="16140" width="3.44140625" style="244" customWidth="1"/>
    <col min="16141" max="16384" width="11.44140625" style="244"/>
  </cols>
  <sheetData>
    <row r="1" spans="2:5" s="234" customFormat="1" ht="0.75" customHeight="1"/>
    <row r="2" spans="2:5" s="234" customFormat="1" ht="21" customHeight="1">
      <c r="E2" s="5" t="s">
        <v>6</v>
      </c>
    </row>
    <row r="3" spans="2:5" s="234" customFormat="1" ht="15" customHeight="1">
      <c r="E3" s="235" t="s">
        <v>63</v>
      </c>
    </row>
    <row r="4" spans="2:5" s="237" customFormat="1" ht="20.25" customHeight="1">
      <c r="B4" s="236"/>
      <c r="C4" s="36" t="str">
        <f>Indice!C4</f>
        <v>Transporte de energía eléctrica</v>
      </c>
    </row>
    <row r="5" spans="2:5" s="237" customFormat="1" ht="12.6" customHeight="1">
      <c r="B5" s="236"/>
      <c r="C5" s="238"/>
    </row>
    <row r="6" spans="2:5" s="237" customFormat="1" ht="12.6" customHeight="1">
      <c r="B6" s="236"/>
      <c r="C6" s="239"/>
      <c r="D6" s="240"/>
      <c r="E6" s="240"/>
    </row>
    <row r="7" spans="2:5" s="237" customFormat="1" ht="12.75" customHeight="1">
      <c r="B7" s="236"/>
      <c r="C7" s="426" t="s">
        <v>211</v>
      </c>
      <c r="D7" s="240"/>
      <c r="E7" s="273"/>
    </row>
    <row r="8" spans="2:5" s="237" customFormat="1" ht="12.75" customHeight="1">
      <c r="B8" s="236"/>
      <c r="C8" s="426"/>
      <c r="D8" s="240"/>
      <c r="E8" s="273"/>
    </row>
    <row r="9" spans="2:5" s="237" customFormat="1" ht="12.75" customHeight="1">
      <c r="B9" s="236"/>
      <c r="C9" s="426"/>
      <c r="D9" s="240"/>
      <c r="E9" s="273"/>
    </row>
    <row r="10" spans="2:5" s="237" customFormat="1" ht="12.75" customHeight="1">
      <c r="B10" s="236"/>
      <c r="C10" s="426"/>
      <c r="D10" s="240"/>
      <c r="E10" s="273"/>
    </row>
    <row r="11" spans="2:5" s="237" customFormat="1" ht="12.75" customHeight="1">
      <c r="B11" s="236"/>
      <c r="C11" s="426" t="s">
        <v>230</v>
      </c>
      <c r="D11" s="240"/>
      <c r="E11" s="274"/>
    </row>
    <row r="12" spans="2:5" s="237" customFormat="1" ht="12.75" customHeight="1">
      <c r="B12" s="236"/>
      <c r="C12" s="426"/>
      <c r="D12" s="240"/>
      <c r="E12" s="274"/>
    </row>
    <row r="13" spans="2:5" s="237" customFormat="1" ht="12.75" customHeight="1">
      <c r="B13" s="236"/>
      <c r="C13" s="426"/>
      <c r="D13" s="240"/>
      <c r="E13" s="274"/>
    </row>
    <row r="14" spans="2:5" s="237" customFormat="1" ht="12.75" customHeight="1">
      <c r="B14" s="236"/>
      <c r="C14" s="426"/>
      <c r="D14" s="240"/>
      <c r="E14" s="274"/>
    </row>
    <row r="15" spans="2:5" s="237" customFormat="1" ht="12.75" customHeight="1">
      <c r="B15" s="236"/>
      <c r="C15" s="241"/>
      <c r="D15" s="240"/>
      <c r="E15" s="274"/>
    </row>
    <row r="16" spans="2:5" s="237" customFormat="1" ht="12.75" customHeight="1">
      <c r="B16" s="236"/>
      <c r="C16" s="241"/>
      <c r="D16" s="240"/>
      <c r="E16" s="274"/>
    </row>
    <row r="17" spans="2:5" s="237" customFormat="1" ht="12.75" customHeight="1">
      <c r="B17" s="236"/>
      <c r="C17" s="241"/>
      <c r="D17" s="240"/>
      <c r="E17" s="274"/>
    </row>
    <row r="18" spans="2:5" s="237" customFormat="1" ht="12.75" customHeight="1">
      <c r="B18" s="236"/>
      <c r="D18" s="240"/>
      <c r="E18" s="274"/>
    </row>
    <row r="19" spans="2:5" s="237" customFormat="1" ht="12.75" customHeight="1">
      <c r="B19" s="236"/>
      <c r="C19" s="245" t="s">
        <v>198</v>
      </c>
      <c r="D19" s="240"/>
      <c r="E19" s="274"/>
    </row>
    <row r="20" spans="2:5" s="237" customFormat="1" ht="12.75" customHeight="1">
      <c r="B20" s="236"/>
      <c r="C20" s="239"/>
      <c r="D20" s="240"/>
      <c r="E20" s="274"/>
    </row>
    <row r="21" spans="2:5" s="237" customFormat="1" ht="12.75" customHeight="1">
      <c r="B21" s="236"/>
      <c r="C21" s="239"/>
      <c r="D21" s="240"/>
      <c r="E21" s="274"/>
    </row>
    <row r="22" spans="2:5" ht="15" customHeight="1">
      <c r="E22" s="328" t="s">
        <v>199</v>
      </c>
    </row>
    <row r="23" spans="2:5" ht="12" customHeight="1">
      <c r="E23" s="329" t="s">
        <v>204</v>
      </c>
    </row>
    <row r="24" spans="2:5" ht="12" customHeight="1">
      <c r="E24" s="407" t="s">
        <v>41</v>
      </c>
    </row>
    <row r="25" spans="2:5" ht="12" customHeight="1">
      <c r="E25" s="407"/>
    </row>
    <row r="26" spans="2:5" ht="15" customHeight="1">
      <c r="E26" s="328" t="s">
        <v>40</v>
      </c>
    </row>
    <row r="27" spans="2:5" ht="15" customHeight="1">
      <c r="E27" s="194"/>
    </row>
  </sheetData>
  <mergeCells count="3">
    <mergeCell ref="E24:E25"/>
    <mergeCell ref="C7:C10"/>
    <mergeCell ref="C11:C1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62"/>
  <sheetViews>
    <sheetView showGridLines="0" showRowColHeaders="0" zoomScaleNormal="100" workbookViewId="0"/>
  </sheetViews>
  <sheetFormatPr baseColWidth="10" defaultColWidth="6.44140625" defaultRowHeight="13.2"/>
  <cols>
    <col min="1" max="1" width="0.109375" style="12" customWidth="1"/>
    <col min="2" max="2" width="2.6640625" style="12" customWidth="1"/>
    <col min="3" max="3" width="23.6640625" style="12" customWidth="1"/>
    <col min="4" max="4" width="1.33203125" style="12" customWidth="1"/>
    <col min="5" max="5" width="13.88671875" style="33" bestFit="1" customWidth="1"/>
    <col min="6" max="6" width="12.109375" style="33" customWidth="1"/>
    <col min="7" max="7" width="16.6640625" style="33" customWidth="1"/>
    <col min="8" max="8" width="0.88671875" style="33" customWidth="1"/>
    <col min="9" max="9" width="12.109375" style="33" customWidth="1"/>
    <col min="10" max="10" width="16.6640625" style="33" customWidth="1"/>
    <col min="11" max="13" width="6.44140625" style="33" customWidth="1"/>
    <col min="14" max="14" width="2.88671875" style="33" customWidth="1"/>
    <col min="15" max="253" width="6.44140625" style="33" customWidth="1"/>
    <col min="254" max="256" width="6.44140625" style="33"/>
    <col min="257" max="257" width="0.109375" style="33" customWidth="1"/>
    <col min="258" max="258" width="2.6640625" style="33" customWidth="1"/>
    <col min="259" max="259" width="17.5546875" style="33" customWidth="1"/>
    <col min="260" max="260" width="1.33203125" style="33" customWidth="1"/>
    <col min="261" max="261" width="13.88671875" style="33" bestFit="1" customWidth="1"/>
    <col min="262" max="262" width="12.109375" style="33" customWidth="1"/>
    <col min="263" max="263" width="16.6640625" style="33" customWidth="1"/>
    <col min="264" max="264" width="0.88671875" style="33" customWidth="1"/>
    <col min="265" max="265" width="12.109375" style="33" customWidth="1"/>
    <col min="266" max="266" width="16.6640625" style="33" customWidth="1"/>
    <col min="267" max="269" width="6.44140625" style="33" customWidth="1"/>
    <col min="270" max="270" width="2.88671875" style="33" customWidth="1"/>
    <col min="271" max="509" width="6.44140625" style="33" customWidth="1"/>
    <col min="510" max="512" width="6.44140625" style="33"/>
    <col min="513" max="513" width="0.109375" style="33" customWidth="1"/>
    <col min="514" max="514" width="2.6640625" style="33" customWidth="1"/>
    <col min="515" max="515" width="17.5546875" style="33" customWidth="1"/>
    <col min="516" max="516" width="1.33203125" style="33" customWidth="1"/>
    <col min="517" max="517" width="13.88671875" style="33" bestFit="1" customWidth="1"/>
    <col min="518" max="518" width="12.109375" style="33" customWidth="1"/>
    <col min="519" max="519" width="16.6640625" style="33" customWidth="1"/>
    <col min="520" max="520" width="0.88671875" style="33" customWidth="1"/>
    <col min="521" max="521" width="12.109375" style="33" customWidth="1"/>
    <col min="522" max="522" width="16.6640625" style="33" customWidth="1"/>
    <col min="523" max="525" width="6.44140625" style="33" customWidth="1"/>
    <col min="526" max="526" width="2.88671875" style="33" customWidth="1"/>
    <col min="527" max="765" width="6.44140625" style="33" customWidth="1"/>
    <col min="766" max="768" width="6.44140625" style="33"/>
    <col min="769" max="769" width="0.109375" style="33" customWidth="1"/>
    <col min="770" max="770" width="2.6640625" style="33" customWidth="1"/>
    <col min="771" max="771" width="17.5546875" style="33" customWidth="1"/>
    <col min="772" max="772" width="1.33203125" style="33" customWidth="1"/>
    <col min="773" max="773" width="13.88671875" style="33" bestFit="1" customWidth="1"/>
    <col min="774" max="774" width="12.109375" style="33" customWidth="1"/>
    <col min="775" max="775" width="16.6640625" style="33" customWidth="1"/>
    <col min="776" max="776" width="0.88671875" style="33" customWidth="1"/>
    <col min="777" max="777" width="12.109375" style="33" customWidth="1"/>
    <col min="778" max="778" width="16.6640625" style="33" customWidth="1"/>
    <col min="779" max="781" width="6.44140625" style="33" customWidth="1"/>
    <col min="782" max="782" width="2.88671875" style="33" customWidth="1"/>
    <col min="783" max="1021" width="6.44140625" style="33" customWidth="1"/>
    <col min="1022" max="1024" width="6.44140625" style="33"/>
    <col min="1025" max="1025" width="0.109375" style="33" customWidth="1"/>
    <col min="1026" max="1026" width="2.6640625" style="33" customWidth="1"/>
    <col min="1027" max="1027" width="17.5546875" style="33" customWidth="1"/>
    <col min="1028" max="1028" width="1.33203125" style="33" customWidth="1"/>
    <col min="1029" max="1029" width="13.88671875" style="33" bestFit="1" customWidth="1"/>
    <col min="1030" max="1030" width="12.109375" style="33" customWidth="1"/>
    <col min="1031" max="1031" width="16.6640625" style="33" customWidth="1"/>
    <col min="1032" max="1032" width="0.88671875" style="33" customWidth="1"/>
    <col min="1033" max="1033" width="12.109375" style="33" customWidth="1"/>
    <col min="1034" max="1034" width="16.6640625" style="33" customWidth="1"/>
    <col min="1035" max="1037" width="6.44140625" style="33" customWidth="1"/>
    <col min="1038" max="1038" width="2.88671875" style="33" customWidth="1"/>
    <col min="1039" max="1277" width="6.44140625" style="33" customWidth="1"/>
    <col min="1278" max="1280" width="6.44140625" style="33"/>
    <col min="1281" max="1281" width="0.109375" style="33" customWidth="1"/>
    <col min="1282" max="1282" width="2.6640625" style="33" customWidth="1"/>
    <col min="1283" max="1283" width="17.5546875" style="33" customWidth="1"/>
    <col min="1284" max="1284" width="1.33203125" style="33" customWidth="1"/>
    <col min="1285" max="1285" width="13.88671875" style="33" bestFit="1" customWidth="1"/>
    <col min="1286" max="1286" width="12.109375" style="33" customWidth="1"/>
    <col min="1287" max="1287" width="16.6640625" style="33" customWidth="1"/>
    <col min="1288" max="1288" width="0.88671875" style="33" customWidth="1"/>
    <col min="1289" max="1289" width="12.109375" style="33" customWidth="1"/>
    <col min="1290" max="1290" width="16.6640625" style="33" customWidth="1"/>
    <col min="1291" max="1293" width="6.44140625" style="33" customWidth="1"/>
    <col min="1294" max="1294" width="2.88671875" style="33" customWidth="1"/>
    <col min="1295" max="1533" width="6.44140625" style="33" customWidth="1"/>
    <col min="1534" max="1536" width="6.44140625" style="33"/>
    <col min="1537" max="1537" width="0.109375" style="33" customWidth="1"/>
    <col min="1538" max="1538" width="2.6640625" style="33" customWidth="1"/>
    <col min="1539" max="1539" width="17.5546875" style="33" customWidth="1"/>
    <col min="1540" max="1540" width="1.33203125" style="33" customWidth="1"/>
    <col min="1541" max="1541" width="13.88671875" style="33" bestFit="1" customWidth="1"/>
    <col min="1542" max="1542" width="12.109375" style="33" customWidth="1"/>
    <col min="1543" max="1543" width="16.6640625" style="33" customWidth="1"/>
    <col min="1544" max="1544" width="0.88671875" style="33" customWidth="1"/>
    <col min="1545" max="1545" width="12.109375" style="33" customWidth="1"/>
    <col min="1546" max="1546" width="16.6640625" style="33" customWidth="1"/>
    <col min="1547" max="1549" width="6.44140625" style="33" customWidth="1"/>
    <col min="1550" max="1550" width="2.88671875" style="33" customWidth="1"/>
    <col min="1551" max="1789" width="6.44140625" style="33" customWidth="1"/>
    <col min="1790" max="1792" width="6.44140625" style="33"/>
    <col min="1793" max="1793" width="0.109375" style="33" customWidth="1"/>
    <col min="1794" max="1794" width="2.6640625" style="33" customWidth="1"/>
    <col min="1795" max="1795" width="17.5546875" style="33" customWidth="1"/>
    <col min="1796" max="1796" width="1.33203125" style="33" customWidth="1"/>
    <col min="1797" max="1797" width="13.88671875" style="33" bestFit="1" customWidth="1"/>
    <col min="1798" max="1798" width="12.109375" style="33" customWidth="1"/>
    <col min="1799" max="1799" width="16.6640625" style="33" customWidth="1"/>
    <col min="1800" max="1800" width="0.88671875" style="33" customWidth="1"/>
    <col min="1801" max="1801" width="12.109375" style="33" customWidth="1"/>
    <col min="1802" max="1802" width="16.6640625" style="33" customWidth="1"/>
    <col min="1803" max="1805" width="6.44140625" style="33" customWidth="1"/>
    <col min="1806" max="1806" width="2.88671875" style="33" customWidth="1"/>
    <col min="1807" max="2045" width="6.44140625" style="33" customWidth="1"/>
    <col min="2046" max="2048" width="6.44140625" style="33"/>
    <col min="2049" max="2049" width="0.109375" style="33" customWidth="1"/>
    <col min="2050" max="2050" width="2.6640625" style="33" customWidth="1"/>
    <col min="2051" max="2051" width="17.5546875" style="33" customWidth="1"/>
    <col min="2052" max="2052" width="1.33203125" style="33" customWidth="1"/>
    <col min="2053" max="2053" width="13.88671875" style="33" bestFit="1" customWidth="1"/>
    <col min="2054" max="2054" width="12.109375" style="33" customWidth="1"/>
    <col min="2055" max="2055" width="16.6640625" style="33" customWidth="1"/>
    <col min="2056" max="2056" width="0.88671875" style="33" customWidth="1"/>
    <col min="2057" max="2057" width="12.109375" style="33" customWidth="1"/>
    <col min="2058" max="2058" width="16.6640625" style="33" customWidth="1"/>
    <col min="2059" max="2061" width="6.44140625" style="33" customWidth="1"/>
    <col min="2062" max="2062" width="2.88671875" style="33" customWidth="1"/>
    <col min="2063" max="2301" width="6.44140625" style="33" customWidth="1"/>
    <col min="2302" max="2304" width="6.44140625" style="33"/>
    <col min="2305" max="2305" width="0.109375" style="33" customWidth="1"/>
    <col min="2306" max="2306" width="2.6640625" style="33" customWidth="1"/>
    <col min="2307" max="2307" width="17.5546875" style="33" customWidth="1"/>
    <col min="2308" max="2308" width="1.33203125" style="33" customWidth="1"/>
    <col min="2309" max="2309" width="13.88671875" style="33" bestFit="1" customWidth="1"/>
    <col min="2310" max="2310" width="12.109375" style="33" customWidth="1"/>
    <col min="2311" max="2311" width="16.6640625" style="33" customWidth="1"/>
    <col min="2312" max="2312" width="0.88671875" style="33" customWidth="1"/>
    <col min="2313" max="2313" width="12.109375" style="33" customWidth="1"/>
    <col min="2314" max="2314" width="16.6640625" style="33" customWidth="1"/>
    <col min="2315" max="2317" width="6.44140625" style="33" customWidth="1"/>
    <col min="2318" max="2318" width="2.88671875" style="33" customWidth="1"/>
    <col min="2319" max="2557" width="6.44140625" style="33" customWidth="1"/>
    <col min="2558" max="2560" width="6.44140625" style="33"/>
    <col min="2561" max="2561" width="0.109375" style="33" customWidth="1"/>
    <col min="2562" max="2562" width="2.6640625" style="33" customWidth="1"/>
    <col min="2563" max="2563" width="17.5546875" style="33" customWidth="1"/>
    <col min="2564" max="2564" width="1.33203125" style="33" customWidth="1"/>
    <col min="2565" max="2565" width="13.88671875" style="33" bestFit="1" customWidth="1"/>
    <col min="2566" max="2566" width="12.109375" style="33" customWidth="1"/>
    <col min="2567" max="2567" width="16.6640625" style="33" customWidth="1"/>
    <col min="2568" max="2568" width="0.88671875" style="33" customWidth="1"/>
    <col min="2569" max="2569" width="12.109375" style="33" customWidth="1"/>
    <col min="2570" max="2570" width="16.6640625" style="33" customWidth="1"/>
    <col min="2571" max="2573" width="6.44140625" style="33" customWidth="1"/>
    <col min="2574" max="2574" width="2.88671875" style="33" customWidth="1"/>
    <col min="2575" max="2813" width="6.44140625" style="33" customWidth="1"/>
    <col min="2814" max="2816" width="6.44140625" style="33"/>
    <col min="2817" max="2817" width="0.109375" style="33" customWidth="1"/>
    <col min="2818" max="2818" width="2.6640625" style="33" customWidth="1"/>
    <col min="2819" max="2819" width="17.5546875" style="33" customWidth="1"/>
    <col min="2820" max="2820" width="1.33203125" style="33" customWidth="1"/>
    <col min="2821" max="2821" width="13.88671875" style="33" bestFit="1" customWidth="1"/>
    <col min="2822" max="2822" width="12.109375" style="33" customWidth="1"/>
    <col min="2823" max="2823" width="16.6640625" style="33" customWidth="1"/>
    <col min="2824" max="2824" width="0.88671875" style="33" customWidth="1"/>
    <col min="2825" max="2825" width="12.109375" style="33" customWidth="1"/>
    <col min="2826" max="2826" width="16.6640625" style="33" customWidth="1"/>
    <col min="2827" max="2829" width="6.44140625" style="33" customWidth="1"/>
    <col min="2830" max="2830" width="2.88671875" style="33" customWidth="1"/>
    <col min="2831" max="3069" width="6.44140625" style="33" customWidth="1"/>
    <col min="3070" max="3072" width="6.44140625" style="33"/>
    <col min="3073" max="3073" width="0.109375" style="33" customWidth="1"/>
    <col min="3074" max="3074" width="2.6640625" style="33" customWidth="1"/>
    <col min="3075" max="3075" width="17.5546875" style="33" customWidth="1"/>
    <col min="3076" max="3076" width="1.33203125" style="33" customWidth="1"/>
    <col min="3077" max="3077" width="13.88671875" style="33" bestFit="1" customWidth="1"/>
    <col min="3078" max="3078" width="12.109375" style="33" customWidth="1"/>
    <col min="3079" max="3079" width="16.6640625" style="33" customWidth="1"/>
    <col min="3080" max="3080" width="0.88671875" style="33" customWidth="1"/>
    <col min="3081" max="3081" width="12.109375" style="33" customWidth="1"/>
    <col min="3082" max="3082" width="16.6640625" style="33" customWidth="1"/>
    <col min="3083" max="3085" width="6.44140625" style="33" customWidth="1"/>
    <col min="3086" max="3086" width="2.88671875" style="33" customWidth="1"/>
    <col min="3087" max="3325" width="6.44140625" style="33" customWidth="1"/>
    <col min="3326" max="3328" width="6.44140625" style="33"/>
    <col min="3329" max="3329" width="0.109375" style="33" customWidth="1"/>
    <col min="3330" max="3330" width="2.6640625" style="33" customWidth="1"/>
    <col min="3331" max="3331" width="17.5546875" style="33" customWidth="1"/>
    <col min="3332" max="3332" width="1.33203125" style="33" customWidth="1"/>
    <col min="3333" max="3333" width="13.88671875" style="33" bestFit="1" customWidth="1"/>
    <col min="3334" max="3334" width="12.109375" style="33" customWidth="1"/>
    <col min="3335" max="3335" width="16.6640625" style="33" customWidth="1"/>
    <col min="3336" max="3336" width="0.88671875" style="33" customWidth="1"/>
    <col min="3337" max="3337" width="12.109375" style="33" customWidth="1"/>
    <col min="3338" max="3338" width="16.6640625" style="33" customWidth="1"/>
    <col min="3339" max="3341" width="6.44140625" style="33" customWidth="1"/>
    <col min="3342" max="3342" width="2.88671875" style="33" customWidth="1"/>
    <col min="3343" max="3581" width="6.44140625" style="33" customWidth="1"/>
    <col min="3582" max="3584" width="6.44140625" style="33"/>
    <col min="3585" max="3585" width="0.109375" style="33" customWidth="1"/>
    <col min="3586" max="3586" width="2.6640625" style="33" customWidth="1"/>
    <col min="3587" max="3587" width="17.5546875" style="33" customWidth="1"/>
    <col min="3588" max="3588" width="1.33203125" style="33" customWidth="1"/>
    <col min="3589" max="3589" width="13.88671875" style="33" bestFit="1" customWidth="1"/>
    <col min="3590" max="3590" width="12.109375" style="33" customWidth="1"/>
    <col min="3591" max="3591" width="16.6640625" style="33" customWidth="1"/>
    <col min="3592" max="3592" width="0.88671875" style="33" customWidth="1"/>
    <col min="3593" max="3593" width="12.109375" style="33" customWidth="1"/>
    <col min="3594" max="3594" width="16.6640625" style="33" customWidth="1"/>
    <col min="3595" max="3597" width="6.44140625" style="33" customWidth="1"/>
    <col min="3598" max="3598" width="2.88671875" style="33" customWidth="1"/>
    <col min="3599" max="3837" width="6.44140625" style="33" customWidth="1"/>
    <col min="3838" max="3840" width="6.44140625" style="33"/>
    <col min="3841" max="3841" width="0.109375" style="33" customWidth="1"/>
    <col min="3842" max="3842" width="2.6640625" style="33" customWidth="1"/>
    <col min="3843" max="3843" width="17.5546875" style="33" customWidth="1"/>
    <col min="3844" max="3844" width="1.33203125" style="33" customWidth="1"/>
    <col min="3845" max="3845" width="13.88671875" style="33" bestFit="1" customWidth="1"/>
    <col min="3846" max="3846" width="12.109375" style="33" customWidth="1"/>
    <col min="3847" max="3847" width="16.6640625" style="33" customWidth="1"/>
    <col min="3848" max="3848" width="0.88671875" style="33" customWidth="1"/>
    <col min="3849" max="3849" width="12.109375" style="33" customWidth="1"/>
    <col min="3850" max="3850" width="16.6640625" style="33" customWidth="1"/>
    <col min="3851" max="3853" width="6.44140625" style="33" customWidth="1"/>
    <col min="3854" max="3854" width="2.88671875" style="33" customWidth="1"/>
    <col min="3855" max="4093" width="6.44140625" style="33" customWidth="1"/>
    <col min="4094" max="4096" width="6.44140625" style="33"/>
    <col min="4097" max="4097" width="0.109375" style="33" customWidth="1"/>
    <col min="4098" max="4098" width="2.6640625" style="33" customWidth="1"/>
    <col min="4099" max="4099" width="17.5546875" style="33" customWidth="1"/>
    <col min="4100" max="4100" width="1.33203125" style="33" customWidth="1"/>
    <col min="4101" max="4101" width="13.88671875" style="33" bestFit="1" customWidth="1"/>
    <col min="4102" max="4102" width="12.109375" style="33" customWidth="1"/>
    <col min="4103" max="4103" width="16.6640625" style="33" customWidth="1"/>
    <col min="4104" max="4104" width="0.88671875" style="33" customWidth="1"/>
    <col min="4105" max="4105" width="12.109375" style="33" customWidth="1"/>
    <col min="4106" max="4106" width="16.6640625" style="33" customWidth="1"/>
    <col min="4107" max="4109" width="6.44140625" style="33" customWidth="1"/>
    <col min="4110" max="4110" width="2.88671875" style="33" customWidth="1"/>
    <col min="4111" max="4349" width="6.44140625" style="33" customWidth="1"/>
    <col min="4350" max="4352" width="6.44140625" style="33"/>
    <col min="4353" max="4353" width="0.109375" style="33" customWidth="1"/>
    <col min="4354" max="4354" width="2.6640625" style="33" customWidth="1"/>
    <col min="4355" max="4355" width="17.5546875" style="33" customWidth="1"/>
    <col min="4356" max="4356" width="1.33203125" style="33" customWidth="1"/>
    <col min="4357" max="4357" width="13.88671875" style="33" bestFit="1" customWidth="1"/>
    <col min="4358" max="4358" width="12.109375" style="33" customWidth="1"/>
    <col min="4359" max="4359" width="16.6640625" style="33" customWidth="1"/>
    <col min="4360" max="4360" width="0.88671875" style="33" customWidth="1"/>
    <col min="4361" max="4361" width="12.109375" style="33" customWidth="1"/>
    <col min="4362" max="4362" width="16.6640625" style="33" customWidth="1"/>
    <col min="4363" max="4365" width="6.44140625" style="33" customWidth="1"/>
    <col min="4366" max="4366" width="2.88671875" style="33" customWidth="1"/>
    <col min="4367" max="4605" width="6.44140625" style="33" customWidth="1"/>
    <col min="4606" max="4608" width="6.44140625" style="33"/>
    <col min="4609" max="4609" width="0.109375" style="33" customWidth="1"/>
    <col min="4610" max="4610" width="2.6640625" style="33" customWidth="1"/>
    <col min="4611" max="4611" width="17.5546875" style="33" customWidth="1"/>
    <col min="4612" max="4612" width="1.33203125" style="33" customWidth="1"/>
    <col min="4613" max="4613" width="13.88671875" style="33" bestFit="1" customWidth="1"/>
    <col min="4614" max="4614" width="12.109375" style="33" customWidth="1"/>
    <col min="4615" max="4615" width="16.6640625" style="33" customWidth="1"/>
    <col min="4616" max="4616" width="0.88671875" style="33" customWidth="1"/>
    <col min="4617" max="4617" width="12.109375" style="33" customWidth="1"/>
    <col min="4618" max="4618" width="16.6640625" style="33" customWidth="1"/>
    <col min="4619" max="4621" width="6.44140625" style="33" customWidth="1"/>
    <col min="4622" max="4622" width="2.88671875" style="33" customWidth="1"/>
    <col min="4623" max="4861" width="6.44140625" style="33" customWidth="1"/>
    <col min="4862" max="4864" width="6.44140625" style="33"/>
    <col min="4865" max="4865" width="0.109375" style="33" customWidth="1"/>
    <col min="4866" max="4866" width="2.6640625" style="33" customWidth="1"/>
    <col min="4867" max="4867" width="17.5546875" style="33" customWidth="1"/>
    <col min="4868" max="4868" width="1.33203125" style="33" customWidth="1"/>
    <col min="4869" max="4869" width="13.88671875" style="33" bestFit="1" customWidth="1"/>
    <col min="4870" max="4870" width="12.109375" style="33" customWidth="1"/>
    <col min="4871" max="4871" width="16.6640625" style="33" customWidth="1"/>
    <col min="4872" max="4872" width="0.88671875" style="33" customWidth="1"/>
    <col min="4873" max="4873" width="12.109375" style="33" customWidth="1"/>
    <col min="4874" max="4874" width="16.6640625" style="33" customWidth="1"/>
    <col min="4875" max="4877" width="6.44140625" style="33" customWidth="1"/>
    <col min="4878" max="4878" width="2.88671875" style="33" customWidth="1"/>
    <col min="4879" max="5117" width="6.44140625" style="33" customWidth="1"/>
    <col min="5118" max="5120" width="6.44140625" style="33"/>
    <col min="5121" max="5121" width="0.109375" style="33" customWidth="1"/>
    <col min="5122" max="5122" width="2.6640625" style="33" customWidth="1"/>
    <col min="5123" max="5123" width="17.5546875" style="33" customWidth="1"/>
    <col min="5124" max="5124" width="1.33203125" style="33" customWidth="1"/>
    <col min="5125" max="5125" width="13.88671875" style="33" bestFit="1" customWidth="1"/>
    <col min="5126" max="5126" width="12.109375" style="33" customWidth="1"/>
    <col min="5127" max="5127" width="16.6640625" style="33" customWidth="1"/>
    <col min="5128" max="5128" width="0.88671875" style="33" customWidth="1"/>
    <col min="5129" max="5129" width="12.109375" style="33" customWidth="1"/>
    <col min="5130" max="5130" width="16.6640625" style="33" customWidth="1"/>
    <col min="5131" max="5133" width="6.44140625" style="33" customWidth="1"/>
    <col min="5134" max="5134" width="2.88671875" style="33" customWidth="1"/>
    <col min="5135" max="5373" width="6.44140625" style="33" customWidth="1"/>
    <col min="5374" max="5376" width="6.44140625" style="33"/>
    <col min="5377" max="5377" width="0.109375" style="33" customWidth="1"/>
    <col min="5378" max="5378" width="2.6640625" style="33" customWidth="1"/>
    <col min="5379" max="5379" width="17.5546875" style="33" customWidth="1"/>
    <col min="5380" max="5380" width="1.33203125" style="33" customWidth="1"/>
    <col min="5381" max="5381" width="13.88671875" style="33" bestFit="1" customWidth="1"/>
    <col min="5382" max="5382" width="12.109375" style="33" customWidth="1"/>
    <col min="5383" max="5383" width="16.6640625" style="33" customWidth="1"/>
    <col min="5384" max="5384" width="0.88671875" style="33" customWidth="1"/>
    <col min="5385" max="5385" width="12.109375" style="33" customWidth="1"/>
    <col min="5386" max="5386" width="16.6640625" style="33" customWidth="1"/>
    <col min="5387" max="5389" width="6.44140625" style="33" customWidth="1"/>
    <col min="5390" max="5390" width="2.88671875" style="33" customWidth="1"/>
    <col min="5391" max="5629" width="6.44140625" style="33" customWidth="1"/>
    <col min="5630" max="5632" width="6.44140625" style="33"/>
    <col min="5633" max="5633" width="0.109375" style="33" customWidth="1"/>
    <col min="5634" max="5634" width="2.6640625" style="33" customWidth="1"/>
    <col min="5635" max="5635" width="17.5546875" style="33" customWidth="1"/>
    <col min="5636" max="5636" width="1.33203125" style="33" customWidth="1"/>
    <col min="5637" max="5637" width="13.88671875" style="33" bestFit="1" customWidth="1"/>
    <col min="5638" max="5638" width="12.109375" style="33" customWidth="1"/>
    <col min="5639" max="5639" width="16.6640625" style="33" customWidth="1"/>
    <col min="5640" max="5640" width="0.88671875" style="33" customWidth="1"/>
    <col min="5641" max="5641" width="12.109375" style="33" customWidth="1"/>
    <col min="5642" max="5642" width="16.6640625" style="33" customWidth="1"/>
    <col min="5643" max="5645" width="6.44140625" style="33" customWidth="1"/>
    <col min="5646" max="5646" width="2.88671875" style="33" customWidth="1"/>
    <col min="5647" max="5885" width="6.44140625" style="33" customWidth="1"/>
    <col min="5886" max="5888" width="6.44140625" style="33"/>
    <col min="5889" max="5889" width="0.109375" style="33" customWidth="1"/>
    <col min="5890" max="5890" width="2.6640625" style="33" customWidth="1"/>
    <col min="5891" max="5891" width="17.5546875" style="33" customWidth="1"/>
    <col min="5892" max="5892" width="1.33203125" style="33" customWidth="1"/>
    <col min="5893" max="5893" width="13.88671875" style="33" bestFit="1" customWidth="1"/>
    <col min="5894" max="5894" width="12.109375" style="33" customWidth="1"/>
    <col min="5895" max="5895" width="16.6640625" style="33" customWidth="1"/>
    <col min="5896" max="5896" width="0.88671875" style="33" customWidth="1"/>
    <col min="5897" max="5897" width="12.109375" style="33" customWidth="1"/>
    <col min="5898" max="5898" width="16.6640625" style="33" customWidth="1"/>
    <col min="5899" max="5901" width="6.44140625" style="33" customWidth="1"/>
    <col min="5902" max="5902" width="2.88671875" style="33" customWidth="1"/>
    <col min="5903" max="6141" width="6.44140625" style="33" customWidth="1"/>
    <col min="6142" max="6144" width="6.44140625" style="33"/>
    <col min="6145" max="6145" width="0.109375" style="33" customWidth="1"/>
    <col min="6146" max="6146" width="2.6640625" style="33" customWidth="1"/>
    <col min="6147" max="6147" width="17.5546875" style="33" customWidth="1"/>
    <col min="6148" max="6148" width="1.33203125" style="33" customWidth="1"/>
    <col min="6149" max="6149" width="13.88671875" style="33" bestFit="1" customWidth="1"/>
    <col min="6150" max="6150" width="12.109375" style="33" customWidth="1"/>
    <col min="6151" max="6151" width="16.6640625" style="33" customWidth="1"/>
    <col min="6152" max="6152" width="0.88671875" style="33" customWidth="1"/>
    <col min="6153" max="6153" width="12.109375" style="33" customWidth="1"/>
    <col min="6154" max="6154" width="16.6640625" style="33" customWidth="1"/>
    <col min="6155" max="6157" width="6.44140625" style="33" customWidth="1"/>
    <col min="6158" max="6158" width="2.88671875" style="33" customWidth="1"/>
    <col min="6159" max="6397" width="6.44140625" style="33" customWidth="1"/>
    <col min="6398" max="6400" width="6.44140625" style="33"/>
    <col min="6401" max="6401" width="0.109375" style="33" customWidth="1"/>
    <col min="6402" max="6402" width="2.6640625" style="33" customWidth="1"/>
    <col min="6403" max="6403" width="17.5546875" style="33" customWidth="1"/>
    <col min="6404" max="6404" width="1.33203125" style="33" customWidth="1"/>
    <col min="6405" max="6405" width="13.88671875" style="33" bestFit="1" customWidth="1"/>
    <col min="6406" max="6406" width="12.109375" style="33" customWidth="1"/>
    <col min="6407" max="6407" width="16.6640625" style="33" customWidth="1"/>
    <col min="6408" max="6408" width="0.88671875" style="33" customWidth="1"/>
    <col min="6409" max="6409" width="12.109375" style="33" customWidth="1"/>
    <col min="6410" max="6410" width="16.6640625" style="33" customWidth="1"/>
    <col min="6411" max="6413" width="6.44140625" style="33" customWidth="1"/>
    <col min="6414" max="6414" width="2.88671875" style="33" customWidth="1"/>
    <col min="6415" max="6653" width="6.44140625" style="33" customWidth="1"/>
    <col min="6654" max="6656" width="6.44140625" style="33"/>
    <col min="6657" max="6657" width="0.109375" style="33" customWidth="1"/>
    <col min="6658" max="6658" width="2.6640625" style="33" customWidth="1"/>
    <col min="6659" max="6659" width="17.5546875" style="33" customWidth="1"/>
    <col min="6660" max="6660" width="1.33203125" style="33" customWidth="1"/>
    <col min="6661" max="6661" width="13.88671875" style="33" bestFit="1" customWidth="1"/>
    <col min="6662" max="6662" width="12.109375" style="33" customWidth="1"/>
    <col min="6663" max="6663" width="16.6640625" style="33" customWidth="1"/>
    <col min="6664" max="6664" width="0.88671875" style="33" customWidth="1"/>
    <col min="6665" max="6665" width="12.109375" style="33" customWidth="1"/>
    <col min="6666" max="6666" width="16.6640625" style="33" customWidth="1"/>
    <col min="6667" max="6669" width="6.44140625" style="33" customWidth="1"/>
    <col min="6670" max="6670" width="2.88671875" style="33" customWidth="1"/>
    <col min="6671" max="6909" width="6.44140625" style="33" customWidth="1"/>
    <col min="6910" max="6912" width="6.44140625" style="33"/>
    <col min="6913" max="6913" width="0.109375" style="33" customWidth="1"/>
    <col min="6914" max="6914" width="2.6640625" style="33" customWidth="1"/>
    <col min="6915" max="6915" width="17.5546875" style="33" customWidth="1"/>
    <col min="6916" max="6916" width="1.33203125" style="33" customWidth="1"/>
    <col min="6917" max="6917" width="13.88671875" style="33" bestFit="1" customWidth="1"/>
    <col min="6918" max="6918" width="12.109375" style="33" customWidth="1"/>
    <col min="6919" max="6919" width="16.6640625" style="33" customWidth="1"/>
    <col min="6920" max="6920" width="0.88671875" style="33" customWidth="1"/>
    <col min="6921" max="6921" width="12.109375" style="33" customWidth="1"/>
    <col min="6922" max="6922" width="16.6640625" style="33" customWidth="1"/>
    <col min="6923" max="6925" width="6.44140625" style="33" customWidth="1"/>
    <col min="6926" max="6926" width="2.88671875" style="33" customWidth="1"/>
    <col min="6927" max="7165" width="6.44140625" style="33" customWidth="1"/>
    <col min="7166" max="7168" width="6.44140625" style="33"/>
    <col min="7169" max="7169" width="0.109375" style="33" customWidth="1"/>
    <col min="7170" max="7170" width="2.6640625" style="33" customWidth="1"/>
    <col min="7171" max="7171" width="17.5546875" style="33" customWidth="1"/>
    <col min="7172" max="7172" width="1.33203125" style="33" customWidth="1"/>
    <col min="7173" max="7173" width="13.88671875" style="33" bestFit="1" customWidth="1"/>
    <col min="7174" max="7174" width="12.109375" style="33" customWidth="1"/>
    <col min="7175" max="7175" width="16.6640625" style="33" customWidth="1"/>
    <col min="7176" max="7176" width="0.88671875" style="33" customWidth="1"/>
    <col min="7177" max="7177" width="12.109375" style="33" customWidth="1"/>
    <col min="7178" max="7178" width="16.6640625" style="33" customWidth="1"/>
    <col min="7179" max="7181" width="6.44140625" style="33" customWidth="1"/>
    <col min="7182" max="7182" width="2.88671875" style="33" customWidth="1"/>
    <col min="7183" max="7421" width="6.44140625" style="33" customWidth="1"/>
    <col min="7422" max="7424" width="6.44140625" style="33"/>
    <col min="7425" max="7425" width="0.109375" style="33" customWidth="1"/>
    <col min="7426" max="7426" width="2.6640625" style="33" customWidth="1"/>
    <col min="7427" max="7427" width="17.5546875" style="33" customWidth="1"/>
    <col min="7428" max="7428" width="1.33203125" style="33" customWidth="1"/>
    <col min="7429" max="7429" width="13.88671875" style="33" bestFit="1" customWidth="1"/>
    <col min="7430" max="7430" width="12.109375" style="33" customWidth="1"/>
    <col min="7431" max="7431" width="16.6640625" style="33" customWidth="1"/>
    <col min="7432" max="7432" width="0.88671875" style="33" customWidth="1"/>
    <col min="7433" max="7433" width="12.109375" style="33" customWidth="1"/>
    <col min="7434" max="7434" width="16.6640625" style="33" customWidth="1"/>
    <col min="7435" max="7437" width="6.44140625" style="33" customWidth="1"/>
    <col min="7438" max="7438" width="2.88671875" style="33" customWidth="1"/>
    <col min="7439" max="7677" width="6.44140625" style="33" customWidth="1"/>
    <col min="7678" max="7680" width="6.44140625" style="33"/>
    <col min="7681" max="7681" width="0.109375" style="33" customWidth="1"/>
    <col min="7682" max="7682" width="2.6640625" style="33" customWidth="1"/>
    <col min="7683" max="7683" width="17.5546875" style="33" customWidth="1"/>
    <col min="7684" max="7684" width="1.33203125" style="33" customWidth="1"/>
    <col min="7685" max="7685" width="13.88671875" style="33" bestFit="1" customWidth="1"/>
    <col min="7686" max="7686" width="12.109375" style="33" customWidth="1"/>
    <col min="7687" max="7687" width="16.6640625" style="33" customWidth="1"/>
    <col min="7688" max="7688" width="0.88671875" style="33" customWidth="1"/>
    <col min="7689" max="7689" width="12.109375" style="33" customWidth="1"/>
    <col min="7690" max="7690" width="16.6640625" style="33" customWidth="1"/>
    <col min="7691" max="7693" width="6.44140625" style="33" customWidth="1"/>
    <col min="7694" max="7694" width="2.88671875" style="33" customWidth="1"/>
    <col min="7695" max="7933" width="6.44140625" style="33" customWidth="1"/>
    <col min="7934" max="7936" width="6.44140625" style="33"/>
    <col min="7937" max="7937" width="0.109375" style="33" customWidth="1"/>
    <col min="7938" max="7938" width="2.6640625" style="33" customWidth="1"/>
    <col min="7939" max="7939" width="17.5546875" style="33" customWidth="1"/>
    <col min="7940" max="7940" width="1.33203125" style="33" customWidth="1"/>
    <col min="7941" max="7941" width="13.88671875" style="33" bestFit="1" customWidth="1"/>
    <col min="7942" max="7942" width="12.109375" style="33" customWidth="1"/>
    <col min="7943" max="7943" width="16.6640625" style="33" customWidth="1"/>
    <col min="7944" max="7944" width="0.88671875" style="33" customWidth="1"/>
    <col min="7945" max="7945" width="12.109375" style="33" customWidth="1"/>
    <col min="7946" max="7946" width="16.6640625" style="33" customWidth="1"/>
    <col min="7947" max="7949" width="6.44140625" style="33" customWidth="1"/>
    <col min="7950" max="7950" width="2.88671875" style="33" customWidth="1"/>
    <col min="7951" max="8189" width="6.44140625" style="33" customWidth="1"/>
    <col min="8190" max="8192" width="6.44140625" style="33"/>
    <col min="8193" max="8193" width="0.109375" style="33" customWidth="1"/>
    <col min="8194" max="8194" width="2.6640625" style="33" customWidth="1"/>
    <col min="8195" max="8195" width="17.5546875" style="33" customWidth="1"/>
    <col min="8196" max="8196" width="1.33203125" style="33" customWidth="1"/>
    <col min="8197" max="8197" width="13.88671875" style="33" bestFit="1" customWidth="1"/>
    <col min="8198" max="8198" width="12.109375" style="33" customWidth="1"/>
    <col min="8199" max="8199" width="16.6640625" style="33" customWidth="1"/>
    <col min="8200" max="8200" width="0.88671875" style="33" customWidth="1"/>
    <col min="8201" max="8201" width="12.109375" style="33" customWidth="1"/>
    <col min="8202" max="8202" width="16.6640625" style="33" customWidth="1"/>
    <col min="8203" max="8205" width="6.44140625" style="33" customWidth="1"/>
    <col min="8206" max="8206" width="2.88671875" style="33" customWidth="1"/>
    <col min="8207" max="8445" width="6.44140625" style="33" customWidth="1"/>
    <col min="8446" max="8448" width="6.44140625" style="33"/>
    <col min="8449" max="8449" width="0.109375" style="33" customWidth="1"/>
    <col min="8450" max="8450" width="2.6640625" style="33" customWidth="1"/>
    <col min="8451" max="8451" width="17.5546875" style="33" customWidth="1"/>
    <col min="8452" max="8452" width="1.33203125" style="33" customWidth="1"/>
    <col min="8453" max="8453" width="13.88671875" style="33" bestFit="1" customWidth="1"/>
    <col min="8454" max="8454" width="12.109375" style="33" customWidth="1"/>
    <col min="8455" max="8455" width="16.6640625" style="33" customWidth="1"/>
    <col min="8456" max="8456" width="0.88671875" style="33" customWidth="1"/>
    <col min="8457" max="8457" width="12.109375" style="33" customWidth="1"/>
    <col min="8458" max="8458" width="16.6640625" style="33" customWidth="1"/>
    <col min="8459" max="8461" width="6.44140625" style="33" customWidth="1"/>
    <col min="8462" max="8462" width="2.88671875" style="33" customWidth="1"/>
    <col min="8463" max="8701" width="6.44140625" style="33" customWidth="1"/>
    <col min="8702" max="8704" width="6.44140625" style="33"/>
    <col min="8705" max="8705" width="0.109375" style="33" customWidth="1"/>
    <col min="8706" max="8706" width="2.6640625" style="33" customWidth="1"/>
    <col min="8707" max="8707" width="17.5546875" style="33" customWidth="1"/>
    <col min="8708" max="8708" width="1.33203125" style="33" customWidth="1"/>
    <col min="8709" max="8709" width="13.88671875" style="33" bestFit="1" customWidth="1"/>
    <col min="8710" max="8710" width="12.109375" style="33" customWidth="1"/>
    <col min="8711" max="8711" width="16.6640625" style="33" customWidth="1"/>
    <col min="8712" max="8712" width="0.88671875" style="33" customWidth="1"/>
    <col min="8713" max="8713" width="12.109375" style="33" customWidth="1"/>
    <col min="8714" max="8714" width="16.6640625" style="33" customWidth="1"/>
    <col min="8715" max="8717" width="6.44140625" style="33" customWidth="1"/>
    <col min="8718" max="8718" width="2.88671875" style="33" customWidth="1"/>
    <col min="8719" max="8957" width="6.44140625" style="33" customWidth="1"/>
    <col min="8958" max="8960" width="6.44140625" style="33"/>
    <col min="8961" max="8961" width="0.109375" style="33" customWidth="1"/>
    <col min="8962" max="8962" width="2.6640625" style="33" customWidth="1"/>
    <col min="8963" max="8963" width="17.5546875" style="33" customWidth="1"/>
    <col min="8964" max="8964" width="1.33203125" style="33" customWidth="1"/>
    <col min="8965" max="8965" width="13.88671875" style="33" bestFit="1" customWidth="1"/>
    <col min="8966" max="8966" width="12.109375" style="33" customWidth="1"/>
    <col min="8967" max="8967" width="16.6640625" style="33" customWidth="1"/>
    <col min="8968" max="8968" width="0.88671875" style="33" customWidth="1"/>
    <col min="8969" max="8969" width="12.109375" style="33" customWidth="1"/>
    <col min="8970" max="8970" width="16.6640625" style="33" customWidth="1"/>
    <col min="8971" max="8973" width="6.44140625" style="33" customWidth="1"/>
    <col min="8974" max="8974" width="2.88671875" style="33" customWidth="1"/>
    <col min="8975" max="9213" width="6.44140625" style="33" customWidth="1"/>
    <col min="9214" max="9216" width="6.44140625" style="33"/>
    <col min="9217" max="9217" width="0.109375" style="33" customWidth="1"/>
    <col min="9218" max="9218" width="2.6640625" style="33" customWidth="1"/>
    <col min="9219" max="9219" width="17.5546875" style="33" customWidth="1"/>
    <col min="9220" max="9220" width="1.33203125" style="33" customWidth="1"/>
    <col min="9221" max="9221" width="13.88671875" style="33" bestFit="1" customWidth="1"/>
    <col min="9222" max="9222" width="12.109375" style="33" customWidth="1"/>
    <col min="9223" max="9223" width="16.6640625" style="33" customWidth="1"/>
    <col min="9224" max="9224" width="0.88671875" style="33" customWidth="1"/>
    <col min="9225" max="9225" width="12.109375" style="33" customWidth="1"/>
    <col min="9226" max="9226" width="16.6640625" style="33" customWidth="1"/>
    <col min="9227" max="9229" width="6.44140625" style="33" customWidth="1"/>
    <col min="9230" max="9230" width="2.88671875" style="33" customWidth="1"/>
    <col min="9231" max="9469" width="6.44140625" style="33" customWidth="1"/>
    <col min="9470" max="9472" width="6.44140625" style="33"/>
    <col min="9473" max="9473" width="0.109375" style="33" customWidth="1"/>
    <col min="9474" max="9474" width="2.6640625" style="33" customWidth="1"/>
    <col min="9475" max="9475" width="17.5546875" style="33" customWidth="1"/>
    <col min="9476" max="9476" width="1.33203125" style="33" customWidth="1"/>
    <col min="9477" max="9477" width="13.88671875" style="33" bestFit="1" customWidth="1"/>
    <col min="9478" max="9478" width="12.109375" style="33" customWidth="1"/>
    <col min="9479" max="9479" width="16.6640625" style="33" customWidth="1"/>
    <col min="9480" max="9480" width="0.88671875" style="33" customWidth="1"/>
    <col min="9481" max="9481" width="12.109375" style="33" customWidth="1"/>
    <col min="9482" max="9482" width="16.6640625" style="33" customWidth="1"/>
    <col min="9483" max="9485" width="6.44140625" style="33" customWidth="1"/>
    <col min="9486" max="9486" width="2.88671875" style="33" customWidth="1"/>
    <col min="9487" max="9725" width="6.44140625" style="33" customWidth="1"/>
    <col min="9726" max="9728" width="6.44140625" style="33"/>
    <col min="9729" max="9729" width="0.109375" style="33" customWidth="1"/>
    <col min="9730" max="9730" width="2.6640625" style="33" customWidth="1"/>
    <col min="9731" max="9731" width="17.5546875" style="33" customWidth="1"/>
    <col min="9732" max="9732" width="1.33203125" style="33" customWidth="1"/>
    <col min="9733" max="9733" width="13.88671875" style="33" bestFit="1" customWidth="1"/>
    <col min="9734" max="9734" width="12.109375" style="33" customWidth="1"/>
    <col min="9735" max="9735" width="16.6640625" style="33" customWidth="1"/>
    <col min="9736" max="9736" width="0.88671875" style="33" customWidth="1"/>
    <col min="9737" max="9737" width="12.109375" style="33" customWidth="1"/>
    <col min="9738" max="9738" width="16.6640625" style="33" customWidth="1"/>
    <col min="9739" max="9741" width="6.44140625" style="33" customWidth="1"/>
    <col min="9742" max="9742" width="2.88671875" style="33" customWidth="1"/>
    <col min="9743" max="9981" width="6.44140625" style="33" customWidth="1"/>
    <col min="9982" max="9984" width="6.44140625" style="33"/>
    <col min="9985" max="9985" width="0.109375" style="33" customWidth="1"/>
    <col min="9986" max="9986" width="2.6640625" style="33" customWidth="1"/>
    <col min="9987" max="9987" width="17.5546875" style="33" customWidth="1"/>
    <col min="9988" max="9988" width="1.33203125" style="33" customWidth="1"/>
    <col min="9989" max="9989" width="13.88671875" style="33" bestFit="1" customWidth="1"/>
    <col min="9990" max="9990" width="12.109375" style="33" customWidth="1"/>
    <col min="9991" max="9991" width="16.6640625" style="33" customWidth="1"/>
    <col min="9992" max="9992" width="0.88671875" style="33" customWidth="1"/>
    <col min="9993" max="9993" width="12.109375" style="33" customWidth="1"/>
    <col min="9994" max="9994" width="16.6640625" style="33" customWidth="1"/>
    <col min="9995" max="9997" width="6.44140625" style="33" customWidth="1"/>
    <col min="9998" max="9998" width="2.88671875" style="33" customWidth="1"/>
    <col min="9999" max="10237" width="6.44140625" style="33" customWidth="1"/>
    <col min="10238" max="10240" width="6.44140625" style="33"/>
    <col min="10241" max="10241" width="0.109375" style="33" customWidth="1"/>
    <col min="10242" max="10242" width="2.6640625" style="33" customWidth="1"/>
    <col min="10243" max="10243" width="17.5546875" style="33" customWidth="1"/>
    <col min="10244" max="10244" width="1.33203125" style="33" customWidth="1"/>
    <col min="10245" max="10245" width="13.88671875" style="33" bestFit="1" customWidth="1"/>
    <col min="10246" max="10246" width="12.109375" style="33" customWidth="1"/>
    <col min="10247" max="10247" width="16.6640625" style="33" customWidth="1"/>
    <col min="10248" max="10248" width="0.88671875" style="33" customWidth="1"/>
    <col min="10249" max="10249" width="12.109375" style="33" customWidth="1"/>
    <col min="10250" max="10250" width="16.6640625" style="33" customWidth="1"/>
    <col min="10251" max="10253" width="6.44140625" style="33" customWidth="1"/>
    <col min="10254" max="10254" width="2.88671875" style="33" customWidth="1"/>
    <col min="10255" max="10493" width="6.44140625" style="33" customWidth="1"/>
    <col min="10494" max="10496" width="6.44140625" style="33"/>
    <col min="10497" max="10497" width="0.109375" style="33" customWidth="1"/>
    <col min="10498" max="10498" width="2.6640625" style="33" customWidth="1"/>
    <col min="10499" max="10499" width="17.5546875" style="33" customWidth="1"/>
    <col min="10500" max="10500" width="1.33203125" style="33" customWidth="1"/>
    <col min="10501" max="10501" width="13.88671875" style="33" bestFit="1" customWidth="1"/>
    <col min="10502" max="10502" width="12.109375" style="33" customWidth="1"/>
    <col min="10503" max="10503" width="16.6640625" style="33" customWidth="1"/>
    <col min="10504" max="10504" width="0.88671875" style="33" customWidth="1"/>
    <col min="10505" max="10505" width="12.109375" style="33" customWidth="1"/>
    <col min="10506" max="10506" width="16.6640625" style="33" customWidth="1"/>
    <col min="10507" max="10509" width="6.44140625" style="33" customWidth="1"/>
    <col min="10510" max="10510" width="2.88671875" style="33" customWidth="1"/>
    <col min="10511" max="10749" width="6.44140625" style="33" customWidth="1"/>
    <col min="10750" max="10752" width="6.44140625" style="33"/>
    <col min="10753" max="10753" width="0.109375" style="33" customWidth="1"/>
    <col min="10754" max="10754" width="2.6640625" style="33" customWidth="1"/>
    <col min="10755" max="10755" width="17.5546875" style="33" customWidth="1"/>
    <col min="10756" max="10756" width="1.33203125" style="33" customWidth="1"/>
    <col min="10757" max="10757" width="13.88671875" style="33" bestFit="1" customWidth="1"/>
    <col min="10758" max="10758" width="12.109375" style="33" customWidth="1"/>
    <col min="10759" max="10759" width="16.6640625" style="33" customWidth="1"/>
    <col min="10760" max="10760" width="0.88671875" style="33" customWidth="1"/>
    <col min="10761" max="10761" width="12.109375" style="33" customWidth="1"/>
    <col min="10762" max="10762" width="16.6640625" style="33" customWidth="1"/>
    <col min="10763" max="10765" width="6.44140625" style="33" customWidth="1"/>
    <col min="10766" max="10766" width="2.88671875" style="33" customWidth="1"/>
    <col min="10767" max="11005" width="6.44140625" style="33" customWidth="1"/>
    <col min="11006" max="11008" width="6.44140625" style="33"/>
    <col min="11009" max="11009" width="0.109375" style="33" customWidth="1"/>
    <col min="11010" max="11010" width="2.6640625" style="33" customWidth="1"/>
    <col min="11011" max="11011" width="17.5546875" style="33" customWidth="1"/>
    <col min="11012" max="11012" width="1.33203125" style="33" customWidth="1"/>
    <col min="11013" max="11013" width="13.88671875" style="33" bestFit="1" customWidth="1"/>
    <col min="11014" max="11014" width="12.109375" style="33" customWidth="1"/>
    <col min="11015" max="11015" width="16.6640625" style="33" customWidth="1"/>
    <col min="11016" max="11016" width="0.88671875" style="33" customWidth="1"/>
    <col min="11017" max="11017" width="12.109375" style="33" customWidth="1"/>
    <col min="11018" max="11018" width="16.6640625" style="33" customWidth="1"/>
    <col min="11019" max="11021" width="6.44140625" style="33" customWidth="1"/>
    <col min="11022" max="11022" width="2.88671875" style="33" customWidth="1"/>
    <col min="11023" max="11261" width="6.44140625" style="33" customWidth="1"/>
    <col min="11262" max="11264" width="6.44140625" style="33"/>
    <col min="11265" max="11265" width="0.109375" style="33" customWidth="1"/>
    <col min="11266" max="11266" width="2.6640625" style="33" customWidth="1"/>
    <col min="11267" max="11267" width="17.5546875" style="33" customWidth="1"/>
    <col min="11268" max="11268" width="1.33203125" style="33" customWidth="1"/>
    <col min="11269" max="11269" width="13.88671875" style="33" bestFit="1" customWidth="1"/>
    <col min="11270" max="11270" width="12.109375" style="33" customWidth="1"/>
    <col min="11271" max="11271" width="16.6640625" style="33" customWidth="1"/>
    <col min="11272" max="11272" width="0.88671875" style="33" customWidth="1"/>
    <col min="11273" max="11273" width="12.109375" style="33" customWidth="1"/>
    <col min="11274" max="11274" width="16.6640625" style="33" customWidth="1"/>
    <col min="11275" max="11277" width="6.44140625" style="33" customWidth="1"/>
    <col min="11278" max="11278" width="2.88671875" style="33" customWidth="1"/>
    <col min="11279" max="11517" width="6.44140625" style="33" customWidth="1"/>
    <col min="11518" max="11520" width="6.44140625" style="33"/>
    <col min="11521" max="11521" width="0.109375" style="33" customWidth="1"/>
    <col min="11522" max="11522" width="2.6640625" style="33" customWidth="1"/>
    <col min="11523" max="11523" width="17.5546875" style="33" customWidth="1"/>
    <col min="11524" max="11524" width="1.33203125" style="33" customWidth="1"/>
    <col min="11525" max="11525" width="13.88671875" style="33" bestFit="1" customWidth="1"/>
    <col min="11526" max="11526" width="12.109375" style="33" customWidth="1"/>
    <col min="11527" max="11527" width="16.6640625" style="33" customWidth="1"/>
    <col min="11528" max="11528" width="0.88671875" style="33" customWidth="1"/>
    <col min="11529" max="11529" width="12.109375" style="33" customWidth="1"/>
    <col min="11530" max="11530" width="16.6640625" style="33" customWidth="1"/>
    <col min="11531" max="11533" width="6.44140625" style="33" customWidth="1"/>
    <col min="11534" max="11534" width="2.88671875" style="33" customWidth="1"/>
    <col min="11535" max="11773" width="6.44140625" style="33" customWidth="1"/>
    <col min="11774" max="11776" width="6.44140625" style="33"/>
    <col min="11777" max="11777" width="0.109375" style="33" customWidth="1"/>
    <col min="11778" max="11778" width="2.6640625" style="33" customWidth="1"/>
    <col min="11779" max="11779" width="17.5546875" style="33" customWidth="1"/>
    <col min="11780" max="11780" width="1.33203125" style="33" customWidth="1"/>
    <col min="11781" max="11781" width="13.88671875" style="33" bestFit="1" customWidth="1"/>
    <col min="11782" max="11782" width="12.109375" style="33" customWidth="1"/>
    <col min="11783" max="11783" width="16.6640625" style="33" customWidth="1"/>
    <col min="11784" max="11784" width="0.88671875" style="33" customWidth="1"/>
    <col min="11785" max="11785" width="12.109375" style="33" customWidth="1"/>
    <col min="11786" max="11786" width="16.6640625" style="33" customWidth="1"/>
    <col min="11787" max="11789" width="6.44140625" style="33" customWidth="1"/>
    <col min="11790" max="11790" width="2.88671875" style="33" customWidth="1"/>
    <col min="11791" max="12029" width="6.44140625" style="33" customWidth="1"/>
    <col min="12030" max="12032" width="6.44140625" style="33"/>
    <col min="12033" max="12033" width="0.109375" style="33" customWidth="1"/>
    <col min="12034" max="12034" width="2.6640625" style="33" customWidth="1"/>
    <col min="12035" max="12035" width="17.5546875" style="33" customWidth="1"/>
    <col min="12036" max="12036" width="1.33203125" style="33" customWidth="1"/>
    <col min="12037" max="12037" width="13.88671875" style="33" bestFit="1" customWidth="1"/>
    <col min="12038" max="12038" width="12.109375" style="33" customWidth="1"/>
    <col min="12039" max="12039" width="16.6640625" style="33" customWidth="1"/>
    <col min="12040" max="12040" width="0.88671875" style="33" customWidth="1"/>
    <col min="12041" max="12041" width="12.109375" style="33" customWidth="1"/>
    <col min="12042" max="12042" width="16.6640625" style="33" customWidth="1"/>
    <col min="12043" max="12045" width="6.44140625" style="33" customWidth="1"/>
    <col min="12046" max="12046" width="2.88671875" style="33" customWidth="1"/>
    <col min="12047" max="12285" width="6.44140625" style="33" customWidth="1"/>
    <col min="12286" max="12288" width="6.44140625" style="33"/>
    <col min="12289" max="12289" width="0.109375" style="33" customWidth="1"/>
    <col min="12290" max="12290" width="2.6640625" style="33" customWidth="1"/>
    <col min="12291" max="12291" width="17.5546875" style="33" customWidth="1"/>
    <col min="12292" max="12292" width="1.33203125" style="33" customWidth="1"/>
    <col min="12293" max="12293" width="13.88671875" style="33" bestFit="1" customWidth="1"/>
    <col min="12294" max="12294" width="12.109375" style="33" customWidth="1"/>
    <col min="12295" max="12295" width="16.6640625" style="33" customWidth="1"/>
    <col min="12296" max="12296" width="0.88671875" style="33" customWidth="1"/>
    <col min="12297" max="12297" width="12.109375" style="33" customWidth="1"/>
    <col min="12298" max="12298" width="16.6640625" style="33" customWidth="1"/>
    <col min="12299" max="12301" width="6.44140625" style="33" customWidth="1"/>
    <col min="12302" max="12302" width="2.88671875" style="33" customWidth="1"/>
    <col min="12303" max="12541" width="6.44140625" style="33" customWidth="1"/>
    <col min="12542" max="12544" width="6.44140625" style="33"/>
    <col min="12545" max="12545" width="0.109375" style="33" customWidth="1"/>
    <col min="12546" max="12546" width="2.6640625" style="33" customWidth="1"/>
    <col min="12547" max="12547" width="17.5546875" style="33" customWidth="1"/>
    <col min="12548" max="12548" width="1.33203125" style="33" customWidth="1"/>
    <col min="12549" max="12549" width="13.88671875" style="33" bestFit="1" customWidth="1"/>
    <col min="12550" max="12550" width="12.109375" style="33" customWidth="1"/>
    <col min="12551" max="12551" width="16.6640625" style="33" customWidth="1"/>
    <col min="12552" max="12552" width="0.88671875" style="33" customWidth="1"/>
    <col min="12553" max="12553" width="12.109375" style="33" customWidth="1"/>
    <col min="12554" max="12554" width="16.6640625" style="33" customWidth="1"/>
    <col min="12555" max="12557" width="6.44140625" style="33" customWidth="1"/>
    <col min="12558" max="12558" width="2.88671875" style="33" customWidth="1"/>
    <col min="12559" max="12797" width="6.44140625" style="33" customWidth="1"/>
    <col min="12798" max="12800" width="6.44140625" style="33"/>
    <col min="12801" max="12801" width="0.109375" style="33" customWidth="1"/>
    <col min="12802" max="12802" width="2.6640625" style="33" customWidth="1"/>
    <col min="12803" max="12803" width="17.5546875" style="33" customWidth="1"/>
    <col min="12804" max="12804" width="1.33203125" style="33" customWidth="1"/>
    <col min="12805" max="12805" width="13.88671875" style="33" bestFit="1" customWidth="1"/>
    <col min="12806" max="12806" width="12.109375" style="33" customWidth="1"/>
    <col min="12807" max="12807" width="16.6640625" style="33" customWidth="1"/>
    <col min="12808" max="12808" width="0.88671875" style="33" customWidth="1"/>
    <col min="12809" max="12809" width="12.109375" style="33" customWidth="1"/>
    <col min="12810" max="12810" width="16.6640625" style="33" customWidth="1"/>
    <col min="12811" max="12813" width="6.44140625" style="33" customWidth="1"/>
    <col min="12814" max="12814" width="2.88671875" style="33" customWidth="1"/>
    <col min="12815" max="13053" width="6.44140625" style="33" customWidth="1"/>
    <col min="13054" max="13056" width="6.44140625" style="33"/>
    <col min="13057" max="13057" width="0.109375" style="33" customWidth="1"/>
    <col min="13058" max="13058" width="2.6640625" style="33" customWidth="1"/>
    <col min="13059" max="13059" width="17.5546875" style="33" customWidth="1"/>
    <col min="13060" max="13060" width="1.33203125" style="33" customWidth="1"/>
    <col min="13061" max="13061" width="13.88671875" style="33" bestFit="1" customWidth="1"/>
    <col min="13062" max="13062" width="12.109375" style="33" customWidth="1"/>
    <col min="13063" max="13063" width="16.6640625" style="33" customWidth="1"/>
    <col min="13064" max="13064" width="0.88671875" style="33" customWidth="1"/>
    <col min="13065" max="13065" width="12.109375" style="33" customWidth="1"/>
    <col min="13066" max="13066" width="16.6640625" style="33" customWidth="1"/>
    <col min="13067" max="13069" width="6.44140625" style="33" customWidth="1"/>
    <col min="13070" max="13070" width="2.88671875" style="33" customWidth="1"/>
    <col min="13071" max="13309" width="6.44140625" style="33" customWidth="1"/>
    <col min="13310" max="13312" width="6.44140625" style="33"/>
    <col min="13313" max="13313" width="0.109375" style="33" customWidth="1"/>
    <col min="13314" max="13314" width="2.6640625" style="33" customWidth="1"/>
    <col min="13315" max="13315" width="17.5546875" style="33" customWidth="1"/>
    <col min="13316" max="13316" width="1.33203125" style="33" customWidth="1"/>
    <col min="13317" max="13317" width="13.88671875" style="33" bestFit="1" customWidth="1"/>
    <col min="13318" max="13318" width="12.109375" style="33" customWidth="1"/>
    <col min="13319" max="13319" width="16.6640625" style="33" customWidth="1"/>
    <col min="13320" max="13320" width="0.88671875" style="33" customWidth="1"/>
    <col min="13321" max="13321" width="12.109375" style="33" customWidth="1"/>
    <col min="13322" max="13322" width="16.6640625" style="33" customWidth="1"/>
    <col min="13323" max="13325" width="6.44140625" style="33" customWidth="1"/>
    <col min="13326" max="13326" width="2.88671875" style="33" customWidth="1"/>
    <col min="13327" max="13565" width="6.44140625" style="33" customWidth="1"/>
    <col min="13566" max="13568" width="6.44140625" style="33"/>
    <col min="13569" max="13569" width="0.109375" style="33" customWidth="1"/>
    <col min="13570" max="13570" width="2.6640625" style="33" customWidth="1"/>
    <col min="13571" max="13571" width="17.5546875" style="33" customWidth="1"/>
    <col min="13572" max="13572" width="1.33203125" style="33" customWidth="1"/>
    <col min="13573" max="13573" width="13.88671875" style="33" bestFit="1" customWidth="1"/>
    <col min="13574" max="13574" width="12.109375" style="33" customWidth="1"/>
    <col min="13575" max="13575" width="16.6640625" style="33" customWidth="1"/>
    <col min="13576" max="13576" width="0.88671875" style="33" customWidth="1"/>
    <col min="13577" max="13577" width="12.109375" style="33" customWidth="1"/>
    <col min="13578" max="13578" width="16.6640625" style="33" customWidth="1"/>
    <col min="13579" max="13581" width="6.44140625" style="33" customWidth="1"/>
    <col min="13582" max="13582" width="2.88671875" style="33" customWidth="1"/>
    <col min="13583" max="13821" width="6.44140625" style="33" customWidth="1"/>
    <col min="13822" max="13824" width="6.44140625" style="33"/>
    <col min="13825" max="13825" width="0.109375" style="33" customWidth="1"/>
    <col min="13826" max="13826" width="2.6640625" style="33" customWidth="1"/>
    <col min="13827" max="13827" width="17.5546875" style="33" customWidth="1"/>
    <col min="13828" max="13828" width="1.33203125" style="33" customWidth="1"/>
    <col min="13829" max="13829" width="13.88671875" style="33" bestFit="1" customWidth="1"/>
    <col min="13830" max="13830" width="12.109375" style="33" customWidth="1"/>
    <col min="13831" max="13831" width="16.6640625" style="33" customWidth="1"/>
    <col min="13832" max="13832" width="0.88671875" style="33" customWidth="1"/>
    <col min="13833" max="13833" width="12.109375" style="33" customWidth="1"/>
    <col min="13834" max="13834" width="16.6640625" style="33" customWidth="1"/>
    <col min="13835" max="13837" width="6.44140625" style="33" customWidth="1"/>
    <col min="13838" max="13838" width="2.88671875" style="33" customWidth="1"/>
    <col min="13839" max="14077" width="6.44140625" style="33" customWidth="1"/>
    <col min="14078" max="14080" width="6.44140625" style="33"/>
    <col min="14081" max="14081" width="0.109375" style="33" customWidth="1"/>
    <col min="14082" max="14082" width="2.6640625" style="33" customWidth="1"/>
    <col min="14083" max="14083" width="17.5546875" style="33" customWidth="1"/>
    <col min="14084" max="14084" width="1.33203125" style="33" customWidth="1"/>
    <col min="14085" max="14085" width="13.88671875" style="33" bestFit="1" customWidth="1"/>
    <col min="14086" max="14086" width="12.109375" style="33" customWidth="1"/>
    <col min="14087" max="14087" width="16.6640625" style="33" customWidth="1"/>
    <col min="14088" max="14088" width="0.88671875" style="33" customWidth="1"/>
    <col min="14089" max="14089" width="12.109375" style="33" customWidth="1"/>
    <col min="14090" max="14090" width="16.6640625" style="33" customWidth="1"/>
    <col min="14091" max="14093" width="6.44140625" style="33" customWidth="1"/>
    <col min="14094" max="14094" width="2.88671875" style="33" customWidth="1"/>
    <col min="14095" max="14333" width="6.44140625" style="33" customWidth="1"/>
    <col min="14334" max="14336" width="6.44140625" style="33"/>
    <col min="14337" max="14337" width="0.109375" style="33" customWidth="1"/>
    <col min="14338" max="14338" width="2.6640625" style="33" customWidth="1"/>
    <col min="14339" max="14339" width="17.5546875" style="33" customWidth="1"/>
    <col min="14340" max="14340" width="1.33203125" style="33" customWidth="1"/>
    <col min="14341" max="14341" width="13.88671875" style="33" bestFit="1" customWidth="1"/>
    <col min="14342" max="14342" width="12.109375" style="33" customWidth="1"/>
    <col min="14343" max="14343" width="16.6640625" style="33" customWidth="1"/>
    <col min="14344" max="14344" width="0.88671875" style="33" customWidth="1"/>
    <col min="14345" max="14345" width="12.109375" style="33" customWidth="1"/>
    <col min="14346" max="14346" width="16.6640625" style="33" customWidth="1"/>
    <col min="14347" max="14349" width="6.44140625" style="33" customWidth="1"/>
    <col min="14350" max="14350" width="2.88671875" style="33" customWidth="1"/>
    <col min="14351" max="14589" width="6.44140625" style="33" customWidth="1"/>
    <col min="14590" max="14592" width="6.44140625" style="33"/>
    <col min="14593" max="14593" width="0.109375" style="33" customWidth="1"/>
    <col min="14594" max="14594" width="2.6640625" style="33" customWidth="1"/>
    <col min="14595" max="14595" width="17.5546875" style="33" customWidth="1"/>
    <col min="14596" max="14596" width="1.33203125" style="33" customWidth="1"/>
    <col min="14597" max="14597" width="13.88671875" style="33" bestFit="1" customWidth="1"/>
    <col min="14598" max="14598" width="12.109375" style="33" customWidth="1"/>
    <col min="14599" max="14599" width="16.6640625" style="33" customWidth="1"/>
    <col min="14600" max="14600" width="0.88671875" style="33" customWidth="1"/>
    <col min="14601" max="14601" width="12.109375" style="33" customWidth="1"/>
    <col min="14602" max="14602" width="16.6640625" style="33" customWidth="1"/>
    <col min="14603" max="14605" width="6.44140625" style="33" customWidth="1"/>
    <col min="14606" max="14606" width="2.88671875" style="33" customWidth="1"/>
    <col min="14607" max="14845" width="6.44140625" style="33" customWidth="1"/>
    <col min="14846" max="14848" width="6.44140625" style="33"/>
    <col min="14849" max="14849" width="0.109375" style="33" customWidth="1"/>
    <col min="14850" max="14850" width="2.6640625" style="33" customWidth="1"/>
    <col min="14851" max="14851" width="17.5546875" style="33" customWidth="1"/>
    <col min="14852" max="14852" width="1.33203125" style="33" customWidth="1"/>
    <col min="14853" max="14853" width="13.88671875" style="33" bestFit="1" customWidth="1"/>
    <col min="14854" max="14854" width="12.109375" style="33" customWidth="1"/>
    <col min="14855" max="14855" width="16.6640625" style="33" customWidth="1"/>
    <col min="14856" max="14856" width="0.88671875" style="33" customWidth="1"/>
    <col min="14857" max="14857" width="12.109375" style="33" customWidth="1"/>
    <col min="14858" max="14858" width="16.6640625" style="33" customWidth="1"/>
    <col min="14859" max="14861" width="6.44140625" style="33" customWidth="1"/>
    <col min="14862" max="14862" width="2.88671875" style="33" customWidth="1"/>
    <col min="14863" max="15101" width="6.44140625" style="33" customWidth="1"/>
    <col min="15102" max="15104" width="6.44140625" style="33"/>
    <col min="15105" max="15105" width="0.109375" style="33" customWidth="1"/>
    <col min="15106" max="15106" width="2.6640625" style="33" customWidth="1"/>
    <col min="15107" max="15107" width="17.5546875" style="33" customWidth="1"/>
    <col min="15108" max="15108" width="1.33203125" style="33" customWidth="1"/>
    <col min="15109" max="15109" width="13.88671875" style="33" bestFit="1" customWidth="1"/>
    <col min="15110" max="15110" width="12.109375" style="33" customWidth="1"/>
    <col min="15111" max="15111" width="16.6640625" style="33" customWidth="1"/>
    <col min="15112" max="15112" width="0.88671875" style="33" customWidth="1"/>
    <col min="15113" max="15113" width="12.109375" style="33" customWidth="1"/>
    <col min="15114" max="15114" width="16.6640625" style="33" customWidth="1"/>
    <col min="15115" max="15117" width="6.44140625" style="33" customWidth="1"/>
    <col min="15118" max="15118" width="2.88671875" style="33" customWidth="1"/>
    <col min="15119" max="15357" width="6.44140625" style="33" customWidth="1"/>
    <col min="15358" max="15360" width="6.44140625" style="33"/>
    <col min="15361" max="15361" width="0.109375" style="33" customWidth="1"/>
    <col min="15362" max="15362" width="2.6640625" style="33" customWidth="1"/>
    <col min="15363" max="15363" width="17.5546875" style="33" customWidth="1"/>
    <col min="15364" max="15364" width="1.33203125" style="33" customWidth="1"/>
    <col min="15365" max="15365" width="13.88671875" style="33" bestFit="1" customWidth="1"/>
    <col min="15366" max="15366" width="12.109375" style="33" customWidth="1"/>
    <col min="15367" max="15367" width="16.6640625" style="33" customWidth="1"/>
    <col min="15368" max="15368" width="0.88671875" style="33" customWidth="1"/>
    <col min="15369" max="15369" width="12.109375" style="33" customWidth="1"/>
    <col min="15370" max="15370" width="16.6640625" style="33" customWidth="1"/>
    <col min="15371" max="15373" width="6.44140625" style="33" customWidth="1"/>
    <col min="15374" max="15374" width="2.88671875" style="33" customWidth="1"/>
    <col min="15375" max="15613" width="6.44140625" style="33" customWidth="1"/>
    <col min="15614" max="15616" width="6.44140625" style="33"/>
    <col min="15617" max="15617" width="0.109375" style="33" customWidth="1"/>
    <col min="15618" max="15618" width="2.6640625" style="33" customWidth="1"/>
    <col min="15619" max="15619" width="17.5546875" style="33" customWidth="1"/>
    <col min="15620" max="15620" width="1.33203125" style="33" customWidth="1"/>
    <col min="15621" max="15621" width="13.88671875" style="33" bestFit="1" customWidth="1"/>
    <col min="15622" max="15622" width="12.109375" style="33" customWidth="1"/>
    <col min="15623" max="15623" width="16.6640625" style="33" customWidth="1"/>
    <col min="15624" max="15624" width="0.88671875" style="33" customWidth="1"/>
    <col min="15625" max="15625" width="12.109375" style="33" customWidth="1"/>
    <col min="15626" max="15626" width="16.6640625" style="33" customWidth="1"/>
    <col min="15627" max="15629" width="6.44140625" style="33" customWidth="1"/>
    <col min="15630" max="15630" width="2.88671875" style="33" customWidth="1"/>
    <col min="15631" max="15869" width="6.44140625" style="33" customWidth="1"/>
    <col min="15870" max="15872" width="6.44140625" style="33"/>
    <col min="15873" max="15873" width="0.109375" style="33" customWidth="1"/>
    <col min="15874" max="15874" width="2.6640625" style="33" customWidth="1"/>
    <col min="15875" max="15875" width="17.5546875" style="33" customWidth="1"/>
    <col min="15876" max="15876" width="1.33203125" style="33" customWidth="1"/>
    <col min="15877" max="15877" width="13.88671875" style="33" bestFit="1" customWidth="1"/>
    <col min="15878" max="15878" width="12.109375" style="33" customWidth="1"/>
    <col min="15879" max="15879" width="16.6640625" style="33" customWidth="1"/>
    <col min="15880" max="15880" width="0.88671875" style="33" customWidth="1"/>
    <col min="15881" max="15881" width="12.109375" style="33" customWidth="1"/>
    <col min="15882" max="15882" width="16.6640625" style="33" customWidth="1"/>
    <col min="15883" max="15885" width="6.44140625" style="33" customWidth="1"/>
    <col min="15886" max="15886" width="2.88671875" style="33" customWidth="1"/>
    <col min="15887" max="16125" width="6.44140625" style="33" customWidth="1"/>
    <col min="16126" max="16128" width="6.44140625" style="33"/>
    <col min="16129" max="16129" width="0.109375" style="33" customWidth="1"/>
    <col min="16130" max="16130" width="2.6640625" style="33" customWidth="1"/>
    <col min="16131" max="16131" width="17.5546875" style="33" customWidth="1"/>
    <col min="16132" max="16132" width="1.33203125" style="33" customWidth="1"/>
    <col min="16133" max="16133" width="13.88671875" style="33" bestFit="1" customWidth="1"/>
    <col min="16134" max="16134" width="12.109375" style="33" customWidth="1"/>
    <col min="16135" max="16135" width="16.6640625" style="33" customWidth="1"/>
    <col min="16136" max="16136" width="0.88671875" style="33" customWidth="1"/>
    <col min="16137" max="16137" width="12.109375" style="33" customWidth="1"/>
    <col min="16138" max="16138" width="16.6640625" style="33" customWidth="1"/>
    <col min="16139" max="16141" width="6.44140625" style="33" customWidth="1"/>
    <col min="16142" max="16142" width="2.88671875" style="33" customWidth="1"/>
    <col min="16143" max="16381" width="6.44140625" style="33" customWidth="1"/>
    <col min="16382" max="16384" width="6.44140625" style="33"/>
  </cols>
  <sheetData>
    <row r="1" spans="1:15" s="12" customFormat="1" ht="0.75" customHeight="1"/>
    <row r="2" spans="1:15" s="12" customFormat="1" ht="21" customHeight="1">
      <c r="E2" s="13"/>
      <c r="J2" s="5" t="s">
        <v>6</v>
      </c>
    </row>
    <row r="3" spans="1:15" s="12" customFormat="1" ht="15" customHeight="1">
      <c r="E3" s="427" t="s">
        <v>63</v>
      </c>
      <c r="F3" s="427"/>
      <c r="G3" s="427"/>
      <c r="H3" s="427"/>
      <c r="I3" s="427"/>
      <c r="J3" s="427"/>
    </row>
    <row r="4" spans="1:15" s="159" customFormat="1" ht="20.25" customHeight="1">
      <c r="B4" s="160"/>
      <c r="C4" s="36" t="str">
        <f>Indice!C4</f>
        <v>Transporte de energía eléctrica</v>
      </c>
    </row>
    <row r="5" spans="1:15" s="159" customFormat="1" ht="12.6" customHeight="1">
      <c r="B5" s="160"/>
      <c r="C5" s="16"/>
    </row>
    <row r="6" spans="1:15" s="17" customFormat="1" ht="12.6" customHeight="1">
      <c r="B6" s="18"/>
      <c r="C6" s="19"/>
      <c r="D6" s="20"/>
      <c r="E6" s="20"/>
    </row>
    <row r="7" spans="1:15" s="24" customFormat="1" ht="12.75" customHeight="1">
      <c r="A7" s="17"/>
      <c r="B7" s="18"/>
      <c r="C7" s="421" t="s">
        <v>212</v>
      </c>
      <c r="D7" s="20"/>
      <c r="E7" s="22"/>
      <c r="F7" s="424" t="s">
        <v>7</v>
      </c>
      <c r="G7" s="424"/>
      <c r="H7" s="23"/>
      <c r="I7" s="424" t="s">
        <v>8</v>
      </c>
      <c r="J7" s="424"/>
    </row>
    <row r="8" spans="1:15" s="24" customFormat="1" ht="12.75" customHeight="1">
      <c r="A8" s="17"/>
      <c r="B8" s="18"/>
      <c r="C8" s="421"/>
      <c r="D8" s="20"/>
      <c r="E8" s="22"/>
      <c r="F8" s="25"/>
      <c r="G8" s="161"/>
      <c r="H8" s="26"/>
      <c r="I8" s="25"/>
      <c r="J8" s="161"/>
    </row>
    <row r="9" spans="1:15" s="24" customFormat="1" ht="12.75" customHeight="1">
      <c r="A9" s="17"/>
      <c r="B9" s="18"/>
      <c r="C9" s="421"/>
      <c r="D9" s="20"/>
      <c r="E9" s="27"/>
      <c r="F9" s="28" t="s">
        <v>9</v>
      </c>
      <c r="G9" s="162" t="s">
        <v>94</v>
      </c>
      <c r="H9" s="28"/>
      <c r="I9" s="28" t="s">
        <v>9</v>
      </c>
      <c r="J9" s="162" t="s">
        <v>94</v>
      </c>
      <c r="L9" s="30"/>
    </row>
    <row r="10" spans="1:15" s="24" customFormat="1" ht="12.75" customHeight="1">
      <c r="A10" s="17"/>
      <c r="B10" s="18"/>
      <c r="C10" s="421"/>
      <c r="D10" s="20"/>
      <c r="E10" s="266" t="s">
        <v>70</v>
      </c>
      <c r="F10" s="267">
        <v>0</v>
      </c>
      <c r="G10" s="267">
        <v>0</v>
      </c>
      <c r="H10" s="268"/>
      <c r="I10" s="380">
        <v>0</v>
      </c>
      <c r="J10" s="380">
        <v>0</v>
      </c>
      <c r="K10" s="207"/>
      <c r="L10" s="209"/>
      <c r="O10" s="163"/>
    </row>
    <row r="11" spans="1:15" s="24" customFormat="1" ht="12.75" customHeight="1">
      <c r="A11" s="17"/>
      <c r="B11" s="18"/>
      <c r="C11" s="421"/>
      <c r="D11" s="20"/>
      <c r="E11" s="266" t="s">
        <v>71</v>
      </c>
      <c r="F11" s="267">
        <v>1.83</v>
      </c>
      <c r="G11" s="267">
        <v>1.83</v>
      </c>
      <c r="H11" s="268"/>
      <c r="I11" s="380">
        <v>9.4E-2</v>
      </c>
      <c r="J11" s="380">
        <v>9.4E-2</v>
      </c>
      <c r="K11" s="207"/>
      <c r="L11" s="209"/>
      <c r="O11" s="163"/>
    </row>
    <row r="12" spans="1:15" s="24" customFormat="1" ht="12.75" customHeight="1">
      <c r="A12" s="17"/>
      <c r="B12" s="18"/>
      <c r="C12" s="421"/>
      <c r="D12" s="20"/>
      <c r="E12" s="266" t="s">
        <v>72</v>
      </c>
      <c r="F12" s="267">
        <v>0.27</v>
      </c>
      <c r="G12" s="267">
        <v>0.27</v>
      </c>
      <c r="H12" s="268"/>
      <c r="I12" s="380">
        <v>1.4E-2</v>
      </c>
      <c r="J12" s="380">
        <v>1.4E-2</v>
      </c>
      <c r="K12" s="207"/>
      <c r="L12" s="209"/>
      <c r="O12" s="163"/>
    </row>
    <row r="13" spans="1:15" s="24" customFormat="1" ht="12.75" customHeight="1">
      <c r="A13" s="17"/>
      <c r="B13" s="18"/>
      <c r="D13" s="20"/>
      <c r="E13" s="266" t="s">
        <v>3</v>
      </c>
      <c r="F13" s="267">
        <v>6.84</v>
      </c>
      <c r="G13" s="267">
        <v>6.84</v>
      </c>
      <c r="H13" s="268"/>
      <c r="I13" s="380">
        <v>0.62</v>
      </c>
      <c r="J13" s="380">
        <v>0.62</v>
      </c>
      <c r="K13" s="207"/>
      <c r="L13" s="209"/>
      <c r="O13" s="163"/>
    </row>
    <row r="14" spans="1:15" s="24" customFormat="1" ht="12.75" customHeight="1">
      <c r="A14" s="17"/>
      <c r="B14" s="18"/>
      <c r="C14" s="164"/>
      <c r="D14" s="20"/>
      <c r="E14" s="266" t="s">
        <v>73</v>
      </c>
      <c r="F14" s="267">
        <v>0.28000000000000003</v>
      </c>
      <c r="G14" s="267">
        <v>0.28000000000000003</v>
      </c>
      <c r="H14" s="268"/>
      <c r="I14" s="380">
        <v>5.0000000000000001E-3</v>
      </c>
      <c r="J14" s="380">
        <v>5.0000000000000001E-3</v>
      </c>
      <c r="K14" s="207"/>
      <c r="L14" s="209"/>
      <c r="O14" s="163"/>
    </row>
    <row r="15" spans="1:15" s="24" customFormat="1" ht="12.75" customHeight="1">
      <c r="A15" s="17"/>
      <c r="B15" s="18"/>
      <c r="C15" s="164"/>
      <c r="D15" s="20"/>
      <c r="E15" s="266" t="s">
        <v>4</v>
      </c>
      <c r="F15" s="267">
        <v>29.096999999999994</v>
      </c>
      <c r="G15" s="267">
        <v>29.096999999999994</v>
      </c>
      <c r="H15" s="268"/>
      <c r="I15" s="380">
        <v>1.7629999999999999</v>
      </c>
      <c r="J15" s="380">
        <v>1.7629999999999999</v>
      </c>
      <c r="K15" s="207"/>
      <c r="L15" s="210"/>
      <c r="O15" s="163"/>
    </row>
    <row r="16" spans="1:15" s="24" customFormat="1" ht="12.75" customHeight="1">
      <c r="A16" s="17"/>
      <c r="B16" s="18"/>
      <c r="C16" s="164"/>
      <c r="D16" s="20"/>
      <c r="E16" s="266" t="s">
        <v>74</v>
      </c>
      <c r="F16" s="267">
        <v>0.08</v>
      </c>
      <c r="G16" s="267">
        <v>0.08</v>
      </c>
      <c r="H16" s="268"/>
      <c r="I16" s="380">
        <v>0.01</v>
      </c>
      <c r="J16" s="380">
        <v>0.01</v>
      </c>
      <c r="K16" s="207"/>
      <c r="L16" s="209"/>
      <c r="O16" s="163"/>
    </row>
    <row r="17" spans="1:15" s="24" customFormat="1" ht="12.75" customHeight="1">
      <c r="A17" s="17"/>
      <c r="B17" s="18"/>
      <c r="C17" s="164"/>
      <c r="D17" s="20"/>
      <c r="E17" s="266" t="s">
        <v>75</v>
      </c>
      <c r="F17" s="267">
        <v>11.64</v>
      </c>
      <c r="G17" s="267">
        <v>11.64</v>
      </c>
      <c r="H17" s="268"/>
      <c r="I17" s="380">
        <v>0.52900000000000003</v>
      </c>
      <c r="J17" s="380">
        <v>0.52900000000000003</v>
      </c>
      <c r="K17" s="207"/>
      <c r="L17" s="209"/>
      <c r="O17" s="163"/>
    </row>
    <row r="18" spans="1:15" s="24" customFormat="1" ht="12.75" customHeight="1">
      <c r="A18" s="17"/>
      <c r="B18" s="18"/>
      <c r="C18" s="164"/>
      <c r="D18" s="20"/>
      <c r="E18" s="266" t="s">
        <v>76</v>
      </c>
      <c r="F18" s="267">
        <v>0</v>
      </c>
      <c r="G18" s="267">
        <v>0</v>
      </c>
      <c r="H18" s="268"/>
      <c r="I18" s="380">
        <v>0</v>
      </c>
      <c r="J18" s="380">
        <v>0</v>
      </c>
      <c r="K18" s="207"/>
      <c r="L18" s="209"/>
      <c r="O18" s="163"/>
    </row>
    <row r="19" spans="1:15" s="24" customFormat="1" ht="12.75" customHeight="1">
      <c r="A19" s="17"/>
      <c r="B19" s="18"/>
      <c r="C19" s="164"/>
      <c r="D19" s="20"/>
      <c r="E19" s="266" t="s">
        <v>77</v>
      </c>
      <c r="F19" s="267">
        <v>9.15</v>
      </c>
      <c r="G19" s="267">
        <v>9.15</v>
      </c>
      <c r="H19" s="268"/>
      <c r="I19" s="380">
        <v>0.10299999999999999</v>
      </c>
      <c r="J19" s="380">
        <v>0.10299999999999999</v>
      </c>
      <c r="K19" s="207"/>
      <c r="L19" s="209"/>
      <c r="O19" s="163"/>
    </row>
    <row r="20" spans="1:15" s="24" customFormat="1" ht="12.75" customHeight="1">
      <c r="A20" s="17"/>
      <c r="B20" s="18"/>
      <c r="C20" s="164"/>
      <c r="D20" s="20"/>
      <c r="E20" s="266" t="s">
        <v>78</v>
      </c>
      <c r="F20" s="267">
        <v>1.55</v>
      </c>
      <c r="G20" s="267">
        <v>1.55</v>
      </c>
      <c r="H20" s="268"/>
      <c r="I20" s="380">
        <v>0.16900000000000001</v>
      </c>
      <c r="J20" s="380">
        <v>0.16900000000000001</v>
      </c>
      <c r="K20" s="207"/>
      <c r="L20" s="209"/>
      <c r="O20" s="163"/>
    </row>
    <row r="21" spans="1:15" s="24" customFormat="1" ht="12.75" customHeight="1">
      <c r="A21" s="17"/>
      <c r="B21" s="18"/>
      <c r="C21" s="164"/>
      <c r="D21" s="20"/>
      <c r="E21" s="266" t="s">
        <v>79</v>
      </c>
      <c r="F21" s="267">
        <v>0.11</v>
      </c>
      <c r="G21" s="267">
        <v>0.11</v>
      </c>
      <c r="H21" s="268"/>
      <c r="I21" s="380">
        <v>3.0000000000000001E-3</v>
      </c>
      <c r="J21" s="380">
        <v>3.0000000000000001E-3</v>
      </c>
      <c r="K21" s="207"/>
      <c r="L21" s="209"/>
      <c r="O21" s="163"/>
    </row>
    <row r="22" spans="1:15" s="24" customFormat="1" ht="12.75" customHeight="1">
      <c r="A22" s="17"/>
      <c r="B22" s="18"/>
      <c r="C22" s="164"/>
      <c r="D22" s="20"/>
      <c r="E22" s="266" t="s">
        <v>80</v>
      </c>
      <c r="F22" s="267">
        <v>0</v>
      </c>
      <c r="G22" s="267">
        <v>0</v>
      </c>
      <c r="H22" s="268"/>
      <c r="I22" s="380">
        <v>0</v>
      </c>
      <c r="J22" s="380">
        <v>0</v>
      </c>
      <c r="K22" s="207"/>
      <c r="L22" s="209"/>
      <c r="O22" s="163"/>
    </row>
    <row r="23" spans="1:15" s="24" customFormat="1" ht="12.75" customHeight="1">
      <c r="A23" s="17"/>
      <c r="B23" s="18"/>
      <c r="C23" s="164"/>
      <c r="D23" s="20"/>
      <c r="E23" s="266" t="s">
        <v>81</v>
      </c>
      <c r="F23" s="267">
        <v>24.42</v>
      </c>
      <c r="G23" s="267">
        <v>24.42</v>
      </c>
      <c r="H23" s="268"/>
      <c r="I23" s="380">
        <v>0.44500000000000001</v>
      </c>
      <c r="J23" s="380">
        <v>0.44500000000000001</v>
      </c>
      <c r="K23" s="207"/>
      <c r="L23" s="209"/>
      <c r="O23" s="163"/>
    </row>
    <row r="24" spans="1:15" s="24" customFormat="1" ht="12.75" customHeight="1">
      <c r="A24" s="17"/>
      <c r="B24" s="18"/>
      <c r="C24" s="164"/>
      <c r="D24" s="20"/>
      <c r="E24" s="266" t="s">
        <v>0</v>
      </c>
      <c r="F24" s="267">
        <v>3.27</v>
      </c>
      <c r="G24" s="267">
        <v>3.27</v>
      </c>
      <c r="H24" s="268"/>
      <c r="I24" s="380">
        <v>0.193</v>
      </c>
      <c r="J24" s="380">
        <v>0.193</v>
      </c>
      <c r="K24" s="207"/>
      <c r="L24" s="209"/>
      <c r="O24" s="163"/>
    </row>
    <row r="25" spans="1:15" s="24" customFormat="1" ht="12.75" customHeight="1">
      <c r="A25" s="17"/>
      <c r="B25" s="18"/>
      <c r="D25" s="20"/>
      <c r="E25" s="269" t="s">
        <v>82</v>
      </c>
      <c r="F25" s="267">
        <v>0</v>
      </c>
      <c r="G25" s="267">
        <v>0</v>
      </c>
      <c r="H25" s="268"/>
      <c r="I25" s="380">
        <v>0</v>
      </c>
      <c r="J25" s="380">
        <v>0</v>
      </c>
      <c r="K25" s="207"/>
      <c r="L25" s="209"/>
      <c r="O25" s="163"/>
    </row>
    <row r="26" spans="1:15" s="24" customFormat="1" ht="12.75" customHeight="1">
      <c r="A26" s="17"/>
      <c r="B26" s="18"/>
      <c r="D26" s="20"/>
      <c r="E26" s="270" t="s">
        <v>83</v>
      </c>
      <c r="F26" s="271">
        <v>0.17</v>
      </c>
      <c r="G26" s="271">
        <v>0.17</v>
      </c>
      <c r="H26" s="272"/>
      <c r="I26" s="381">
        <v>5.0000000000000001E-3</v>
      </c>
      <c r="J26" s="381">
        <v>5.0000000000000001E-3</v>
      </c>
      <c r="K26" s="207"/>
      <c r="L26" s="209"/>
      <c r="O26" s="163"/>
    </row>
    <row r="27" spans="1:15" s="24" customFormat="1" ht="15" customHeight="1">
      <c r="A27" s="17"/>
      <c r="B27" s="18"/>
      <c r="C27" s="21"/>
      <c r="D27" s="20"/>
      <c r="E27" s="425" t="s">
        <v>23</v>
      </c>
      <c r="F27" s="425"/>
      <c r="G27" s="425"/>
      <c r="H27" s="425"/>
      <c r="I27" s="425"/>
      <c r="J27" s="425"/>
      <c r="K27" s="425"/>
      <c r="L27" s="425"/>
    </row>
    <row r="28" spans="1:15" s="24" customFormat="1" ht="12.75" customHeight="1">
      <c r="A28" s="17"/>
      <c r="B28" s="18"/>
      <c r="C28" s="21"/>
      <c r="D28" s="20"/>
      <c r="E28" s="422" t="s">
        <v>40</v>
      </c>
      <c r="F28" s="422"/>
      <c r="G28" s="422"/>
      <c r="H28" s="422"/>
      <c r="I28" s="422"/>
      <c r="J28" s="422"/>
      <c r="K28" s="422"/>
      <c r="L28" s="422"/>
    </row>
    <row r="29" spans="1:15" s="24" customFormat="1" ht="25.5" customHeight="1">
      <c r="A29" s="17"/>
      <c r="B29" s="18"/>
      <c r="C29" s="21"/>
      <c r="D29" s="20"/>
      <c r="E29" s="422" t="s">
        <v>41</v>
      </c>
      <c r="F29" s="422"/>
      <c r="G29" s="422"/>
      <c r="H29" s="422"/>
      <c r="I29" s="422"/>
      <c r="J29" s="422"/>
      <c r="K29" s="422"/>
      <c r="L29" s="422"/>
    </row>
    <row r="30" spans="1:15" s="24" customFormat="1" ht="12.75" customHeight="1">
      <c r="A30" s="17"/>
      <c r="B30" s="18"/>
      <c r="C30" s="21"/>
      <c r="D30" s="20"/>
      <c r="E30" s="407" t="s">
        <v>216</v>
      </c>
      <c r="F30" s="407"/>
      <c r="G30" s="407"/>
      <c r="H30" s="407"/>
      <c r="I30" s="407"/>
      <c r="J30" s="407"/>
      <c r="K30" s="407"/>
      <c r="L30" s="407"/>
    </row>
    <row r="31" spans="1:15" s="24" customFormat="1" ht="12.75" customHeight="1">
      <c r="A31" s="17"/>
      <c r="B31" s="18"/>
      <c r="C31" s="19"/>
      <c r="D31" s="20"/>
    </row>
    <row r="32" spans="1:15" s="24" customFormat="1" ht="12.75" customHeight="1">
      <c r="A32" s="30"/>
      <c r="B32" s="30"/>
      <c r="C32" s="30"/>
      <c r="D32" s="30"/>
      <c r="E32" s="211"/>
      <c r="F32" s="212"/>
      <c r="G32" s="212"/>
      <c r="H32" s="206"/>
      <c r="I32" s="213"/>
      <c r="J32" s="213"/>
      <c r="L32" s="165"/>
    </row>
    <row r="33" spans="5:17">
      <c r="E33" s="214"/>
      <c r="F33" s="212"/>
      <c r="G33" s="212"/>
      <c r="H33" s="206"/>
      <c r="I33" s="213"/>
      <c r="J33" s="213"/>
    </row>
    <row r="34" spans="5:17">
      <c r="E34" s="75"/>
      <c r="F34" s="215"/>
      <c r="G34" s="215"/>
      <c r="H34" s="216"/>
      <c r="I34" s="217"/>
      <c r="J34" s="218"/>
      <c r="L34" s="35"/>
    </row>
    <row r="35" spans="5:17">
      <c r="E35" s="75"/>
      <c r="F35" s="212"/>
      <c r="G35" s="212"/>
      <c r="H35" s="219"/>
      <c r="I35" s="217"/>
      <c r="J35" s="218"/>
    </row>
    <row r="36" spans="5:17">
      <c r="E36" s="75"/>
      <c r="F36" s="220"/>
      <c r="G36" s="220"/>
      <c r="H36" s="221"/>
      <c r="I36" s="222"/>
      <c r="J36" s="223"/>
      <c r="L36" s="35"/>
      <c r="Q36" s="166"/>
    </row>
    <row r="37" spans="5:17">
      <c r="Q37" s="167"/>
    </row>
    <row r="38" spans="5:17">
      <c r="L38" s="35"/>
      <c r="Q38" s="167"/>
    </row>
    <row r="39" spans="5:17">
      <c r="Q39" s="167"/>
    </row>
    <row r="40" spans="5:17">
      <c r="H40" s="35"/>
      <c r="I40" s="35"/>
      <c r="L40" s="35"/>
      <c r="Q40" s="167"/>
    </row>
    <row r="41" spans="5:17">
      <c r="Q41" s="167"/>
    </row>
    <row r="42" spans="5:17">
      <c r="H42" s="35"/>
      <c r="I42" s="35"/>
      <c r="L42" s="35"/>
      <c r="Q42" s="167"/>
    </row>
    <row r="44" spans="5:17">
      <c r="H44" s="35"/>
      <c r="I44" s="35"/>
      <c r="L44" s="35"/>
    </row>
    <row r="46" spans="5:17">
      <c r="H46" s="35"/>
      <c r="I46" s="35"/>
      <c r="L46" s="35"/>
    </row>
    <row r="48" spans="5:17">
      <c r="H48" s="35"/>
      <c r="I48" s="35"/>
      <c r="L48" s="35"/>
    </row>
    <row r="50" spans="8:12">
      <c r="H50" s="35"/>
      <c r="I50" s="35"/>
      <c r="L50" s="35"/>
    </row>
    <row r="52" spans="8:12">
      <c r="H52" s="35"/>
      <c r="I52" s="35"/>
      <c r="L52" s="35"/>
    </row>
    <row r="54" spans="8:12">
      <c r="H54" s="35"/>
      <c r="I54" s="35"/>
      <c r="L54" s="35"/>
    </row>
    <row r="56" spans="8:12">
      <c r="H56" s="35"/>
      <c r="I56" s="35"/>
      <c r="L56" s="35"/>
    </row>
    <row r="58" spans="8:12">
      <c r="H58" s="35"/>
      <c r="I58" s="35"/>
      <c r="L58" s="35"/>
    </row>
    <row r="60" spans="8:12">
      <c r="H60" s="35"/>
      <c r="I60" s="35"/>
      <c r="L60" s="35"/>
    </row>
    <row r="62" spans="8:12">
      <c r="L62" s="35"/>
    </row>
  </sheetData>
  <mergeCells count="8">
    <mergeCell ref="E29:L29"/>
    <mergeCell ref="E30:L30"/>
    <mergeCell ref="C7:C12"/>
    <mergeCell ref="E3:J3"/>
    <mergeCell ref="F7:G7"/>
    <mergeCell ref="I7:J7"/>
    <mergeCell ref="E27:L27"/>
    <mergeCell ref="E28:L28"/>
  </mergeCells>
  <hyperlinks>
    <hyperlink ref="C4" location="Indice!A1" display="Indice!A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A1:F24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2" width="11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205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12.75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 ht="15" customHeight="1">
      <c r="E22" s="54" t="s">
        <v>24</v>
      </c>
    </row>
    <row r="23" spans="2:5" ht="12" customHeight="1">
      <c r="E23" s="332" t="s">
        <v>43</v>
      </c>
    </row>
    <row r="24" spans="2:5" ht="12" customHeight="1">
      <c r="E24" s="54" t="s">
        <v>42</v>
      </c>
    </row>
  </sheetData>
  <mergeCells count="2">
    <mergeCell ref="C7:C9"/>
    <mergeCell ref="C10:C12"/>
  </mergeCells>
  <phoneticPr fontId="2" type="noConversion"/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2" width="11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213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21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 ht="15" customHeight="1">
      <c r="E22" s="54" t="s">
        <v>24</v>
      </c>
    </row>
    <row r="23" spans="2:5" ht="12" customHeight="1">
      <c r="E23" s="332" t="s">
        <v>43</v>
      </c>
    </row>
    <row r="24" spans="2:5" ht="12" customHeight="1">
      <c r="E24" s="54" t="s">
        <v>42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F24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2" width="11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206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12.75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 ht="15" customHeight="1">
      <c r="E22" s="54" t="s">
        <v>24</v>
      </c>
    </row>
    <row r="23" spans="2:5" ht="12" customHeight="1">
      <c r="E23" s="332" t="s">
        <v>43</v>
      </c>
    </row>
    <row r="24" spans="2:5" ht="12" customHeight="1">
      <c r="E24" s="54" t="s">
        <v>42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5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2" width="11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215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20.25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 ht="15" customHeight="1">
      <c r="E22" s="54" t="s">
        <v>24</v>
      </c>
    </row>
    <row r="23" spans="2:5" ht="12" customHeight="1">
      <c r="E23" s="332" t="s">
        <v>43</v>
      </c>
    </row>
    <row r="24" spans="2:5" ht="12" customHeight="1">
      <c r="E24" s="54" t="s">
        <v>42</v>
      </c>
    </row>
    <row r="25" spans="2:5" ht="12" customHeight="1"/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F24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1" width="8" style="53" customWidth="1"/>
    <col min="12" max="12" width="3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207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12.75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>
      <c r="E22" s="54" t="s">
        <v>24</v>
      </c>
    </row>
    <row r="23" spans="2:5">
      <c r="E23" s="332" t="s">
        <v>43</v>
      </c>
    </row>
    <row r="24" spans="2:5">
      <c r="E24" s="54" t="s">
        <v>42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3113">
    <pageSetUpPr autoPageBreaks="0"/>
  </sheetPr>
  <dimension ref="B1:K28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55" customWidth="1"/>
    <col min="2" max="2" width="2.6640625" style="55" customWidth="1"/>
    <col min="3" max="3" width="23.6640625" style="55" customWidth="1"/>
    <col min="4" max="4" width="1.33203125" style="55" customWidth="1"/>
    <col min="5" max="5" width="105.6640625" style="55" customWidth="1"/>
    <col min="6" max="16384" width="11.44140625" style="55"/>
  </cols>
  <sheetData>
    <row r="1" spans="2:11" ht="0.75" customHeight="1"/>
    <row r="2" spans="2:11" ht="21" customHeight="1">
      <c r="E2" s="5" t="s">
        <v>6</v>
      </c>
    </row>
    <row r="3" spans="2:11" ht="15" customHeight="1">
      <c r="E3" s="5" t="s">
        <v>63</v>
      </c>
    </row>
    <row r="4" spans="2:11" s="57" customFormat="1" ht="20.25" customHeight="1">
      <c r="B4" s="56"/>
      <c r="C4" s="36" t="str">
        <f>Indice!C4</f>
        <v>Transporte de energía eléctrica</v>
      </c>
    </row>
    <row r="5" spans="2:11" s="57" customFormat="1" ht="12.6" customHeight="1">
      <c r="B5" s="56"/>
      <c r="C5" s="58"/>
    </row>
    <row r="6" spans="2:11" s="57" customFormat="1" ht="12.6" customHeight="1">
      <c r="B6" s="56"/>
      <c r="C6" s="59"/>
      <c r="D6" s="60"/>
      <c r="E6" s="60"/>
    </row>
    <row r="7" spans="2:11" s="57" customFormat="1" ht="12.75" customHeight="1">
      <c r="B7" s="56"/>
      <c r="C7" s="403" t="s">
        <v>98</v>
      </c>
      <c r="D7" s="60"/>
      <c r="E7" s="325"/>
    </row>
    <row r="8" spans="2:11" s="57" customFormat="1" ht="12.75" customHeight="1">
      <c r="B8" s="56"/>
      <c r="C8" s="403"/>
      <c r="D8" s="60"/>
      <c r="E8" s="325"/>
    </row>
    <row r="9" spans="2:11" s="57" customFormat="1" ht="12.75" customHeight="1">
      <c r="B9" s="56"/>
      <c r="C9" s="403" t="s">
        <v>228</v>
      </c>
      <c r="D9" s="60"/>
      <c r="E9" s="325"/>
    </row>
    <row r="10" spans="2:11" s="57" customFormat="1" ht="12.75" customHeight="1">
      <c r="B10" s="56"/>
      <c r="C10" s="403"/>
      <c r="D10" s="60"/>
      <c r="E10" s="325"/>
    </row>
    <row r="11" spans="2:11" s="57" customFormat="1" ht="12.75" customHeight="1">
      <c r="B11" s="56"/>
      <c r="D11" s="60"/>
      <c r="E11" s="326"/>
      <c r="G11" s="61"/>
      <c r="H11" s="61"/>
      <c r="I11" s="61"/>
      <c r="J11" s="61"/>
      <c r="K11" s="61"/>
    </row>
    <row r="12" spans="2:11" s="57" customFormat="1" ht="12.75" customHeight="1">
      <c r="B12" s="56"/>
      <c r="D12" s="386"/>
      <c r="E12" s="326"/>
    </row>
    <row r="13" spans="2:11" s="57" customFormat="1" ht="12.75" customHeight="1">
      <c r="B13" s="56"/>
      <c r="C13" s="59"/>
      <c r="D13" s="60"/>
      <c r="E13" s="326"/>
      <c r="F13" s="62"/>
    </row>
    <row r="14" spans="2:11" s="57" customFormat="1" ht="12.75" customHeight="1">
      <c r="B14" s="56"/>
      <c r="C14" s="59"/>
      <c r="D14" s="60"/>
      <c r="E14" s="326"/>
      <c r="F14" s="62"/>
    </row>
    <row r="15" spans="2:11" s="57" customFormat="1" ht="12.75" customHeight="1">
      <c r="B15" s="56"/>
      <c r="C15" s="59"/>
      <c r="D15" s="60"/>
      <c r="E15" s="326"/>
      <c r="F15" s="62"/>
    </row>
    <row r="16" spans="2:11" s="57" customFormat="1" ht="12.75" customHeight="1">
      <c r="B16" s="56"/>
      <c r="C16" s="59"/>
      <c r="D16" s="60"/>
      <c r="E16" s="326"/>
      <c r="F16" s="62"/>
    </row>
    <row r="17" spans="2:8" s="57" customFormat="1" ht="12.75" customHeight="1">
      <c r="B17" s="56"/>
      <c r="C17" s="59"/>
      <c r="D17" s="60"/>
      <c r="E17" s="326"/>
      <c r="F17" s="62"/>
    </row>
    <row r="18" spans="2:8" s="57" customFormat="1" ht="12.75" customHeight="1">
      <c r="B18" s="56"/>
      <c r="C18" s="59"/>
      <c r="D18" s="60"/>
      <c r="E18" s="326"/>
    </row>
    <row r="19" spans="2:8" s="57" customFormat="1" ht="12.75" customHeight="1">
      <c r="B19" s="56"/>
      <c r="C19" s="59"/>
      <c r="D19" s="60"/>
      <c r="E19" s="326"/>
    </row>
    <row r="20" spans="2:8" s="57" customFormat="1" ht="12.75" customHeight="1">
      <c r="B20" s="56"/>
      <c r="C20" s="59"/>
      <c r="D20" s="60"/>
      <c r="E20" s="326"/>
    </row>
    <row r="21" spans="2:8" s="57" customFormat="1" ht="12.75" customHeight="1">
      <c r="B21" s="56"/>
      <c r="C21" s="59"/>
      <c r="D21" s="60"/>
      <c r="E21" s="326"/>
    </row>
    <row r="22" spans="2:8" ht="15" customHeight="1">
      <c r="E22" s="327" t="s">
        <v>42</v>
      </c>
    </row>
    <row r="23" spans="2:8">
      <c r="C23" s="385"/>
      <c r="D23" s="401"/>
      <c r="E23" s="401"/>
      <c r="F23" s="194"/>
      <c r="G23" s="194"/>
      <c r="H23" s="194"/>
    </row>
    <row r="28" spans="2:8">
      <c r="B28" s="402"/>
      <c r="C28" s="402"/>
    </row>
  </sheetData>
  <mergeCells count="4">
    <mergeCell ref="D23:E23"/>
    <mergeCell ref="B28:C28"/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4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44" customWidth="1"/>
    <col min="2" max="2" width="2.6640625" style="44" customWidth="1"/>
    <col min="3" max="3" width="23.6640625" style="44" customWidth="1"/>
    <col min="4" max="4" width="1.33203125" style="44" customWidth="1"/>
    <col min="5" max="5" width="105.6640625" style="44" customWidth="1"/>
    <col min="6" max="6" width="11.44140625" style="52"/>
    <col min="7" max="12" width="11.44140625" style="53" customWidth="1"/>
    <col min="13" max="16384" width="11.44140625" style="53"/>
  </cols>
  <sheetData>
    <row r="1" spans="2:5" s="44" customFormat="1" ht="0.75" customHeight="1"/>
    <row r="2" spans="2:5" s="44" customFormat="1" ht="21" customHeight="1">
      <c r="E2" s="5" t="s">
        <v>6</v>
      </c>
    </row>
    <row r="3" spans="2:5" s="44" customFormat="1" ht="15" customHeight="1">
      <c r="E3" s="5" t="s">
        <v>63</v>
      </c>
    </row>
    <row r="4" spans="2:5" s="46" customFormat="1" ht="20.25" customHeight="1">
      <c r="B4" s="45"/>
      <c r="C4" s="36" t="str">
        <f>Indice!C4</f>
        <v>Transporte de energía eléctrica</v>
      </c>
    </row>
    <row r="5" spans="2:5" s="46" customFormat="1" ht="12.6" customHeight="1">
      <c r="B5" s="45"/>
      <c r="C5" s="47"/>
    </row>
    <row r="6" spans="2:5" s="46" customFormat="1" ht="12.6" customHeight="1">
      <c r="B6" s="45"/>
      <c r="C6" s="48"/>
      <c r="D6" s="49"/>
      <c r="E6" s="49"/>
    </row>
    <row r="7" spans="2:5" s="46" customFormat="1" ht="12.75" customHeight="1">
      <c r="B7" s="45"/>
      <c r="C7" s="428" t="s">
        <v>214</v>
      </c>
      <c r="D7" s="49"/>
      <c r="E7" s="264"/>
    </row>
    <row r="8" spans="2:5" s="46" customFormat="1" ht="12.75" customHeight="1">
      <c r="B8" s="45"/>
      <c r="C8" s="428"/>
      <c r="D8" s="49"/>
      <c r="E8" s="264"/>
    </row>
    <row r="9" spans="2:5" s="46" customFormat="1" ht="18" customHeight="1">
      <c r="B9" s="45"/>
      <c r="C9" s="428"/>
      <c r="D9" s="49"/>
      <c r="E9" s="264"/>
    </row>
    <row r="10" spans="2:5" s="46" customFormat="1" ht="12.75" customHeight="1">
      <c r="B10" s="45"/>
      <c r="C10" s="428" t="s">
        <v>231</v>
      </c>
      <c r="D10" s="49"/>
      <c r="E10" s="264"/>
    </row>
    <row r="11" spans="2:5" s="46" customFormat="1" ht="12.75" customHeight="1">
      <c r="B11" s="45"/>
      <c r="C11" s="428"/>
      <c r="D11" s="49"/>
      <c r="E11" s="265"/>
    </row>
    <row r="12" spans="2:5" s="46" customFormat="1" ht="12.75" customHeight="1">
      <c r="B12" s="45"/>
      <c r="C12" s="428"/>
      <c r="D12" s="49"/>
      <c r="E12" s="265"/>
    </row>
    <row r="13" spans="2:5" s="46" customFormat="1" ht="12.75" customHeight="1">
      <c r="B13" s="45"/>
      <c r="C13" s="50"/>
      <c r="D13" s="49"/>
      <c r="E13" s="265"/>
    </row>
    <row r="14" spans="2:5" s="46" customFormat="1" ht="12.75" customHeight="1">
      <c r="B14" s="45"/>
      <c r="D14" s="49"/>
      <c r="E14" s="265"/>
    </row>
    <row r="15" spans="2:5" s="46" customFormat="1" ht="12.75" customHeight="1">
      <c r="B15" s="45"/>
      <c r="C15" s="50"/>
      <c r="D15" s="49"/>
      <c r="E15" s="265"/>
    </row>
    <row r="16" spans="2:5" s="46" customFormat="1" ht="12.75" customHeight="1">
      <c r="B16" s="45"/>
      <c r="C16" s="51"/>
      <c r="D16" s="49"/>
      <c r="E16" s="265"/>
    </row>
    <row r="17" spans="2:5" s="46" customFormat="1" ht="12.75" customHeight="1">
      <c r="B17" s="45"/>
      <c r="C17" s="50"/>
      <c r="D17" s="49"/>
      <c r="E17" s="265"/>
    </row>
    <row r="18" spans="2:5" s="46" customFormat="1" ht="12.75" customHeight="1">
      <c r="B18" s="45"/>
      <c r="C18" s="50"/>
      <c r="D18" s="49"/>
      <c r="E18" s="265"/>
    </row>
    <row r="19" spans="2:5" s="46" customFormat="1" ht="12.75" customHeight="1">
      <c r="B19" s="45"/>
      <c r="D19" s="49"/>
      <c r="E19" s="265"/>
    </row>
    <row r="20" spans="2:5" s="46" customFormat="1" ht="12.75" customHeight="1">
      <c r="B20" s="45"/>
      <c r="C20" s="50"/>
      <c r="D20" s="49"/>
      <c r="E20" s="265"/>
    </row>
    <row r="21" spans="2:5" s="46" customFormat="1" ht="12.75" customHeight="1">
      <c r="B21" s="45"/>
      <c r="C21" s="50"/>
      <c r="D21" s="49"/>
      <c r="E21" s="265"/>
    </row>
    <row r="22" spans="2:5">
      <c r="E22" s="54" t="s">
        <v>24</v>
      </c>
    </row>
    <row r="23" spans="2:5">
      <c r="E23" s="332" t="s">
        <v>43</v>
      </c>
    </row>
    <row r="24" spans="2:5">
      <c r="E24" s="54" t="s">
        <v>42</v>
      </c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autoPageBreaks="0"/>
  </sheetPr>
  <dimension ref="C1:M27"/>
  <sheetViews>
    <sheetView showGridLines="0" showRowColHeaders="0" showOutlineSymbols="0" zoomScaleNormal="100" workbookViewId="0"/>
  </sheetViews>
  <sheetFormatPr baseColWidth="10" defaultRowHeight="10.199999999999999"/>
  <cols>
    <col min="1" max="1" width="0.109375" style="137" customWidth="1"/>
    <col min="2" max="2" width="2.6640625" style="137" customWidth="1"/>
    <col min="3" max="3" width="23.6640625" style="137" customWidth="1"/>
    <col min="4" max="4" width="1.33203125" style="137" customWidth="1"/>
    <col min="5" max="5" width="105.6640625" style="137" customWidth="1"/>
    <col min="6" max="6" width="6.5546875" style="137" bestFit="1" customWidth="1"/>
    <col min="7" max="8" width="6.5546875" style="137" customWidth="1"/>
    <col min="9" max="9" width="4" style="137" bestFit="1" customWidth="1"/>
    <col min="10" max="12" width="6.5546875" style="137" bestFit="1" customWidth="1"/>
    <col min="13" max="13" width="6.5546875" style="137" customWidth="1"/>
    <col min="14" max="16" width="6.5546875" style="137" bestFit="1" customWidth="1"/>
    <col min="17" max="17" width="4" style="137" bestFit="1" customWidth="1"/>
    <col min="18" max="18" width="3.5546875" style="137" bestFit="1" customWidth="1"/>
    <col min="19" max="19" width="4" style="137" bestFit="1" customWidth="1"/>
    <col min="20" max="20" width="5.5546875" style="137" bestFit="1" customWidth="1"/>
    <col min="21" max="21" width="4" style="137" bestFit="1" customWidth="1"/>
    <col min="22" max="22" width="5.5546875" style="137" bestFit="1" customWidth="1"/>
    <col min="23" max="23" width="0.6640625" style="137" customWidth="1"/>
    <col min="24" max="24" width="9.109375" style="137" bestFit="1" customWidth="1"/>
    <col min="25" max="25" width="0.88671875" style="137" customWidth="1"/>
    <col min="26" max="26" width="7.5546875" style="137" bestFit="1" customWidth="1"/>
    <col min="27" max="256" width="11.44140625" style="137"/>
    <col min="257" max="257" width="0.109375" style="137" customWidth="1"/>
    <col min="258" max="258" width="2.6640625" style="137" customWidth="1"/>
    <col min="259" max="259" width="15.44140625" style="137" customWidth="1"/>
    <col min="260" max="260" width="1.33203125" style="137" customWidth="1"/>
    <col min="261" max="261" width="71.44140625" style="137" customWidth="1"/>
    <col min="262" max="262" width="6.5546875" style="137" bestFit="1" customWidth="1"/>
    <col min="263" max="264" width="6.5546875" style="137" customWidth="1"/>
    <col min="265" max="265" width="4" style="137" bestFit="1" customWidth="1"/>
    <col min="266" max="268" width="6.5546875" style="137" bestFit="1" customWidth="1"/>
    <col min="269" max="269" width="6.5546875" style="137" customWidth="1"/>
    <col min="270" max="272" width="6.5546875" style="137" bestFit="1" customWidth="1"/>
    <col min="273" max="273" width="4" style="137" bestFit="1" customWidth="1"/>
    <col min="274" max="274" width="3.5546875" style="137" bestFit="1" customWidth="1"/>
    <col min="275" max="275" width="4" style="137" bestFit="1" customWidth="1"/>
    <col min="276" max="276" width="5.5546875" style="137" bestFit="1" customWidth="1"/>
    <col min="277" max="277" width="4" style="137" bestFit="1" customWidth="1"/>
    <col min="278" max="278" width="5.5546875" style="137" bestFit="1" customWidth="1"/>
    <col min="279" max="279" width="0.6640625" style="137" customWidth="1"/>
    <col min="280" max="280" width="9.109375" style="137" bestFit="1" customWidth="1"/>
    <col min="281" max="281" width="0.88671875" style="137" customWidth="1"/>
    <col min="282" max="282" width="7.5546875" style="137" bestFit="1" customWidth="1"/>
    <col min="283" max="512" width="11.44140625" style="137"/>
    <col min="513" max="513" width="0.109375" style="137" customWidth="1"/>
    <col min="514" max="514" width="2.6640625" style="137" customWidth="1"/>
    <col min="515" max="515" width="15.44140625" style="137" customWidth="1"/>
    <col min="516" max="516" width="1.33203125" style="137" customWidth="1"/>
    <col min="517" max="517" width="71.44140625" style="137" customWidth="1"/>
    <col min="518" max="518" width="6.5546875" style="137" bestFit="1" customWidth="1"/>
    <col min="519" max="520" width="6.5546875" style="137" customWidth="1"/>
    <col min="521" max="521" width="4" style="137" bestFit="1" customWidth="1"/>
    <col min="522" max="524" width="6.5546875" style="137" bestFit="1" customWidth="1"/>
    <col min="525" max="525" width="6.5546875" style="137" customWidth="1"/>
    <col min="526" max="528" width="6.5546875" style="137" bestFit="1" customWidth="1"/>
    <col min="529" max="529" width="4" style="137" bestFit="1" customWidth="1"/>
    <col min="530" max="530" width="3.5546875" style="137" bestFit="1" customWidth="1"/>
    <col min="531" max="531" width="4" style="137" bestFit="1" customWidth="1"/>
    <col min="532" max="532" width="5.5546875" style="137" bestFit="1" customWidth="1"/>
    <col min="533" max="533" width="4" style="137" bestFit="1" customWidth="1"/>
    <col min="534" max="534" width="5.5546875" style="137" bestFit="1" customWidth="1"/>
    <col min="535" max="535" width="0.6640625" style="137" customWidth="1"/>
    <col min="536" max="536" width="9.109375" style="137" bestFit="1" customWidth="1"/>
    <col min="537" max="537" width="0.88671875" style="137" customWidth="1"/>
    <col min="538" max="538" width="7.5546875" style="137" bestFit="1" customWidth="1"/>
    <col min="539" max="768" width="11.44140625" style="137"/>
    <col min="769" max="769" width="0.109375" style="137" customWidth="1"/>
    <col min="770" max="770" width="2.6640625" style="137" customWidth="1"/>
    <col min="771" max="771" width="15.44140625" style="137" customWidth="1"/>
    <col min="772" max="772" width="1.33203125" style="137" customWidth="1"/>
    <col min="773" max="773" width="71.44140625" style="137" customWidth="1"/>
    <col min="774" max="774" width="6.5546875" style="137" bestFit="1" customWidth="1"/>
    <col min="775" max="776" width="6.5546875" style="137" customWidth="1"/>
    <col min="777" max="777" width="4" style="137" bestFit="1" customWidth="1"/>
    <col min="778" max="780" width="6.5546875" style="137" bestFit="1" customWidth="1"/>
    <col min="781" max="781" width="6.5546875" style="137" customWidth="1"/>
    <col min="782" max="784" width="6.5546875" style="137" bestFit="1" customWidth="1"/>
    <col min="785" max="785" width="4" style="137" bestFit="1" customWidth="1"/>
    <col min="786" max="786" width="3.5546875" style="137" bestFit="1" customWidth="1"/>
    <col min="787" max="787" width="4" style="137" bestFit="1" customWidth="1"/>
    <col min="788" max="788" width="5.5546875" style="137" bestFit="1" customWidth="1"/>
    <col min="789" max="789" width="4" style="137" bestFit="1" customWidth="1"/>
    <col min="790" max="790" width="5.5546875" style="137" bestFit="1" customWidth="1"/>
    <col min="791" max="791" width="0.6640625" style="137" customWidth="1"/>
    <col min="792" max="792" width="9.109375" style="137" bestFit="1" customWidth="1"/>
    <col min="793" max="793" width="0.88671875" style="137" customWidth="1"/>
    <col min="794" max="794" width="7.5546875" style="137" bestFit="1" customWidth="1"/>
    <col min="795" max="1024" width="11.44140625" style="137"/>
    <col min="1025" max="1025" width="0.109375" style="137" customWidth="1"/>
    <col min="1026" max="1026" width="2.6640625" style="137" customWidth="1"/>
    <col min="1027" max="1027" width="15.44140625" style="137" customWidth="1"/>
    <col min="1028" max="1028" width="1.33203125" style="137" customWidth="1"/>
    <col min="1029" max="1029" width="71.44140625" style="137" customWidth="1"/>
    <col min="1030" max="1030" width="6.5546875" style="137" bestFit="1" customWidth="1"/>
    <col min="1031" max="1032" width="6.5546875" style="137" customWidth="1"/>
    <col min="1033" max="1033" width="4" style="137" bestFit="1" customWidth="1"/>
    <col min="1034" max="1036" width="6.5546875" style="137" bestFit="1" customWidth="1"/>
    <col min="1037" max="1037" width="6.5546875" style="137" customWidth="1"/>
    <col min="1038" max="1040" width="6.5546875" style="137" bestFit="1" customWidth="1"/>
    <col min="1041" max="1041" width="4" style="137" bestFit="1" customWidth="1"/>
    <col min="1042" max="1042" width="3.5546875" style="137" bestFit="1" customWidth="1"/>
    <col min="1043" max="1043" width="4" style="137" bestFit="1" customWidth="1"/>
    <col min="1044" max="1044" width="5.5546875" style="137" bestFit="1" customWidth="1"/>
    <col min="1045" max="1045" width="4" style="137" bestFit="1" customWidth="1"/>
    <col min="1046" max="1046" width="5.5546875" style="137" bestFit="1" customWidth="1"/>
    <col min="1047" max="1047" width="0.6640625" style="137" customWidth="1"/>
    <col min="1048" max="1048" width="9.109375" style="137" bestFit="1" customWidth="1"/>
    <col min="1049" max="1049" width="0.88671875" style="137" customWidth="1"/>
    <col min="1050" max="1050" width="7.5546875" style="137" bestFit="1" customWidth="1"/>
    <col min="1051" max="1280" width="11.44140625" style="137"/>
    <col min="1281" max="1281" width="0.109375" style="137" customWidth="1"/>
    <col min="1282" max="1282" width="2.6640625" style="137" customWidth="1"/>
    <col min="1283" max="1283" width="15.44140625" style="137" customWidth="1"/>
    <col min="1284" max="1284" width="1.33203125" style="137" customWidth="1"/>
    <col min="1285" max="1285" width="71.44140625" style="137" customWidth="1"/>
    <col min="1286" max="1286" width="6.5546875" style="137" bestFit="1" customWidth="1"/>
    <col min="1287" max="1288" width="6.5546875" style="137" customWidth="1"/>
    <col min="1289" max="1289" width="4" style="137" bestFit="1" customWidth="1"/>
    <col min="1290" max="1292" width="6.5546875" style="137" bestFit="1" customWidth="1"/>
    <col min="1293" max="1293" width="6.5546875" style="137" customWidth="1"/>
    <col min="1294" max="1296" width="6.5546875" style="137" bestFit="1" customWidth="1"/>
    <col min="1297" max="1297" width="4" style="137" bestFit="1" customWidth="1"/>
    <col min="1298" max="1298" width="3.5546875" style="137" bestFit="1" customWidth="1"/>
    <col min="1299" max="1299" width="4" style="137" bestFit="1" customWidth="1"/>
    <col min="1300" max="1300" width="5.5546875" style="137" bestFit="1" customWidth="1"/>
    <col min="1301" max="1301" width="4" style="137" bestFit="1" customWidth="1"/>
    <col min="1302" max="1302" width="5.5546875" style="137" bestFit="1" customWidth="1"/>
    <col min="1303" max="1303" width="0.6640625" style="137" customWidth="1"/>
    <col min="1304" max="1304" width="9.109375" style="137" bestFit="1" customWidth="1"/>
    <col min="1305" max="1305" width="0.88671875" style="137" customWidth="1"/>
    <col min="1306" max="1306" width="7.5546875" style="137" bestFit="1" customWidth="1"/>
    <col min="1307" max="1536" width="11.44140625" style="137"/>
    <col min="1537" max="1537" width="0.109375" style="137" customWidth="1"/>
    <col min="1538" max="1538" width="2.6640625" style="137" customWidth="1"/>
    <col min="1539" max="1539" width="15.44140625" style="137" customWidth="1"/>
    <col min="1540" max="1540" width="1.33203125" style="137" customWidth="1"/>
    <col min="1541" max="1541" width="71.44140625" style="137" customWidth="1"/>
    <col min="1542" max="1542" width="6.5546875" style="137" bestFit="1" customWidth="1"/>
    <col min="1543" max="1544" width="6.5546875" style="137" customWidth="1"/>
    <col min="1545" max="1545" width="4" style="137" bestFit="1" customWidth="1"/>
    <col min="1546" max="1548" width="6.5546875" style="137" bestFit="1" customWidth="1"/>
    <col min="1549" max="1549" width="6.5546875" style="137" customWidth="1"/>
    <col min="1550" max="1552" width="6.5546875" style="137" bestFit="1" customWidth="1"/>
    <col min="1553" max="1553" width="4" style="137" bestFit="1" customWidth="1"/>
    <col min="1554" max="1554" width="3.5546875" style="137" bestFit="1" customWidth="1"/>
    <col min="1555" max="1555" width="4" style="137" bestFit="1" customWidth="1"/>
    <col min="1556" max="1556" width="5.5546875" style="137" bestFit="1" customWidth="1"/>
    <col min="1557" max="1557" width="4" style="137" bestFit="1" customWidth="1"/>
    <col min="1558" max="1558" width="5.5546875" style="137" bestFit="1" customWidth="1"/>
    <col min="1559" max="1559" width="0.6640625" style="137" customWidth="1"/>
    <col min="1560" max="1560" width="9.109375" style="137" bestFit="1" customWidth="1"/>
    <col min="1561" max="1561" width="0.88671875" style="137" customWidth="1"/>
    <col min="1562" max="1562" width="7.5546875" style="137" bestFit="1" customWidth="1"/>
    <col min="1563" max="1792" width="11.44140625" style="137"/>
    <col min="1793" max="1793" width="0.109375" style="137" customWidth="1"/>
    <col min="1794" max="1794" width="2.6640625" style="137" customWidth="1"/>
    <col min="1795" max="1795" width="15.44140625" style="137" customWidth="1"/>
    <col min="1796" max="1796" width="1.33203125" style="137" customWidth="1"/>
    <col min="1797" max="1797" width="71.44140625" style="137" customWidth="1"/>
    <col min="1798" max="1798" width="6.5546875" style="137" bestFit="1" customWidth="1"/>
    <col min="1799" max="1800" width="6.5546875" style="137" customWidth="1"/>
    <col min="1801" max="1801" width="4" style="137" bestFit="1" customWidth="1"/>
    <col min="1802" max="1804" width="6.5546875" style="137" bestFit="1" customWidth="1"/>
    <col min="1805" max="1805" width="6.5546875" style="137" customWidth="1"/>
    <col min="1806" max="1808" width="6.5546875" style="137" bestFit="1" customWidth="1"/>
    <col min="1809" max="1809" width="4" style="137" bestFit="1" customWidth="1"/>
    <col min="1810" max="1810" width="3.5546875" style="137" bestFit="1" customWidth="1"/>
    <col min="1811" max="1811" width="4" style="137" bestFit="1" customWidth="1"/>
    <col min="1812" max="1812" width="5.5546875" style="137" bestFit="1" customWidth="1"/>
    <col min="1813" max="1813" width="4" style="137" bestFit="1" customWidth="1"/>
    <col min="1814" max="1814" width="5.5546875" style="137" bestFit="1" customWidth="1"/>
    <col min="1815" max="1815" width="0.6640625" style="137" customWidth="1"/>
    <col min="1816" max="1816" width="9.109375" style="137" bestFit="1" customWidth="1"/>
    <col min="1817" max="1817" width="0.88671875" style="137" customWidth="1"/>
    <col min="1818" max="1818" width="7.5546875" style="137" bestFit="1" customWidth="1"/>
    <col min="1819" max="2048" width="11.44140625" style="137"/>
    <col min="2049" max="2049" width="0.109375" style="137" customWidth="1"/>
    <col min="2050" max="2050" width="2.6640625" style="137" customWidth="1"/>
    <col min="2051" max="2051" width="15.44140625" style="137" customWidth="1"/>
    <col min="2052" max="2052" width="1.33203125" style="137" customWidth="1"/>
    <col min="2053" max="2053" width="71.44140625" style="137" customWidth="1"/>
    <col min="2054" max="2054" width="6.5546875" style="137" bestFit="1" customWidth="1"/>
    <col min="2055" max="2056" width="6.5546875" style="137" customWidth="1"/>
    <col min="2057" max="2057" width="4" style="137" bestFit="1" customWidth="1"/>
    <col min="2058" max="2060" width="6.5546875" style="137" bestFit="1" customWidth="1"/>
    <col min="2061" max="2061" width="6.5546875" style="137" customWidth="1"/>
    <col min="2062" max="2064" width="6.5546875" style="137" bestFit="1" customWidth="1"/>
    <col min="2065" max="2065" width="4" style="137" bestFit="1" customWidth="1"/>
    <col min="2066" max="2066" width="3.5546875" style="137" bestFit="1" customWidth="1"/>
    <col min="2067" max="2067" width="4" style="137" bestFit="1" customWidth="1"/>
    <col min="2068" max="2068" width="5.5546875" style="137" bestFit="1" customWidth="1"/>
    <col min="2069" max="2069" width="4" style="137" bestFit="1" customWidth="1"/>
    <col min="2070" max="2070" width="5.5546875" style="137" bestFit="1" customWidth="1"/>
    <col min="2071" max="2071" width="0.6640625" style="137" customWidth="1"/>
    <col min="2072" max="2072" width="9.109375" style="137" bestFit="1" customWidth="1"/>
    <col min="2073" max="2073" width="0.88671875" style="137" customWidth="1"/>
    <col min="2074" max="2074" width="7.5546875" style="137" bestFit="1" customWidth="1"/>
    <col min="2075" max="2304" width="11.44140625" style="137"/>
    <col min="2305" max="2305" width="0.109375" style="137" customWidth="1"/>
    <col min="2306" max="2306" width="2.6640625" style="137" customWidth="1"/>
    <col min="2307" max="2307" width="15.44140625" style="137" customWidth="1"/>
    <col min="2308" max="2308" width="1.33203125" style="137" customWidth="1"/>
    <col min="2309" max="2309" width="71.44140625" style="137" customWidth="1"/>
    <col min="2310" max="2310" width="6.5546875" style="137" bestFit="1" customWidth="1"/>
    <col min="2311" max="2312" width="6.5546875" style="137" customWidth="1"/>
    <col min="2313" max="2313" width="4" style="137" bestFit="1" customWidth="1"/>
    <col min="2314" max="2316" width="6.5546875" style="137" bestFit="1" customWidth="1"/>
    <col min="2317" max="2317" width="6.5546875" style="137" customWidth="1"/>
    <col min="2318" max="2320" width="6.5546875" style="137" bestFit="1" customWidth="1"/>
    <col min="2321" max="2321" width="4" style="137" bestFit="1" customWidth="1"/>
    <col min="2322" max="2322" width="3.5546875" style="137" bestFit="1" customWidth="1"/>
    <col min="2323" max="2323" width="4" style="137" bestFit="1" customWidth="1"/>
    <col min="2324" max="2324" width="5.5546875" style="137" bestFit="1" customWidth="1"/>
    <col min="2325" max="2325" width="4" style="137" bestFit="1" customWidth="1"/>
    <col min="2326" max="2326" width="5.5546875" style="137" bestFit="1" customWidth="1"/>
    <col min="2327" max="2327" width="0.6640625" style="137" customWidth="1"/>
    <col min="2328" max="2328" width="9.109375" style="137" bestFit="1" customWidth="1"/>
    <col min="2329" max="2329" width="0.88671875" style="137" customWidth="1"/>
    <col min="2330" max="2330" width="7.5546875" style="137" bestFit="1" customWidth="1"/>
    <col min="2331" max="2560" width="11.44140625" style="137"/>
    <col min="2561" max="2561" width="0.109375" style="137" customWidth="1"/>
    <col min="2562" max="2562" width="2.6640625" style="137" customWidth="1"/>
    <col min="2563" max="2563" width="15.44140625" style="137" customWidth="1"/>
    <col min="2564" max="2564" width="1.33203125" style="137" customWidth="1"/>
    <col min="2565" max="2565" width="71.44140625" style="137" customWidth="1"/>
    <col min="2566" max="2566" width="6.5546875" style="137" bestFit="1" customWidth="1"/>
    <col min="2567" max="2568" width="6.5546875" style="137" customWidth="1"/>
    <col min="2569" max="2569" width="4" style="137" bestFit="1" customWidth="1"/>
    <col min="2570" max="2572" width="6.5546875" style="137" bestFit="1" customWidth="1"/>
    <col min="2573" max="2573" width="6.5546875" style="137" customWidth="1"/>
    <col min="2574" max="2576" width="6.5546875" style="137" bestFit="1" customWidth="1"/>
    <col min="2577" max="2577" width="4" style="137" bestFit="1" customWidth="1"/>
    <col min="2578" max="2578" width="3.5546875" style="137" bestFit="1" customWidth="1"/>
    <col min="2579" max="2579" width="4" style="137" bestFit="1" customWidth="1"/>
    <col min="2580" max="2580" width="5.5546875" style="137" bestFit="1" customWidth="1"/>
    <col min="2581" max="2581" width="4" style="137" bestFit="1" customWidth="1"/>
    <col min="2582" max="2582" width="5.5546875" style="137" bestFit="1" customWidth="1"/>
    <col min="2583" max="2583" width="0.6640625" style="137" customWidth="1"/>
    <col min="2584" max="2584" width="9.109375" style="137" bestFit="1" customWidth="1"/>
    <col min="2585" max="2585" width="0.88671875" style="137" customWidth="1"/>
    <col min="2586" max="2586" width="7.5546875" style="137" bestFit="1" customWidth="1"/>
    <col min="2587" max="2816" width="11.44140625" style="137"/>
    <col min="2817" max="2817" width="0.109375" style="137" customWidth="1"/>
    <col min="2818" max="2818" width="2.6640625" style="137" customWidth="1"/>
    <col min="2819" max="2819" width="15.44140625" style="137" customWidth="1"/>
    <col min="2820" max="2820" width="1.33203125" style="137" customWidth="1"/>
    <col min="2821" max="2821" width="71.44140625" style="137" customWidth="1"/>
    <col min="2822" max="2822" width="6.5546875" style="137" bestFit="1" customWidth="1"/>
    <col min="2823" max="2824" width="6.5546875" style="137" customWidth="1"/>
    <col min="2825" max="2825" width="4" style="137" bestFit="1" customWidth="1"/>
    <col min="2826" max="2828" width="6.5546875" style="137" bestFit="1" customWidth="1"/>
    <col min="2829" max="2829" width="6.5546875" style="137" customWidth="1"/>
    <col min="2830" max="2832" width="6.5546875" style="137" bestFit="1" customWidth="1"/>
    <col min="2833" max="2833" width="4" style="137" bestFit="1" customWidth="1"/>
    <col min="2834" max="2834" width="3.5546875" style="137" bestFit="1" customWidth="1"/>
    <col min="2835" max="2835" width="4" style="137" bestFit="1" customWidth="1"/>
    <col min="2836" max="2836" width="5.5546875" style="137" bestFit="1" customWidth="1"/>
    <col min="2837" max="2837" width="4" style="137" bestFit="1" customWidth="1"/>
    <col min="2838" max="2838" width="5.5546875" style="137" bestFit="1" customWidth="1"/>
    <col min="2839" max="2839" width="0.6640625" style="137" customWidth="1"/>
    <col min="2840" max="2840" width="9.109375" style="137" bestFit="1" customWidth="1"/>
    <col min="2841" max="2841" width="0.88671875" style="137" customWidth="1"/>
    <col min="2842" max="2842" width="7.5546875" style="137" bestFit="1" customWidth="1"/>
    <col min="2843" max="3072" width="11.44140625" style="137"/>
    <col min="3073" max="3073" width="0.109375" style="137" customWidth="1"/>
    <col min="3074" max="3074" width="2.6640625" style="137" customWidth="1"/>
    <col min="3075" max="3075" width="15.44140625" style="137" customWidth="1"/>
    <col min="3076" max="3076" width="1.33203125" style="137" customWidth="1"/>
    <col min="3077" max="3077" width="71.44140625" style="137" customWidth="1"/>
    <col min="3078" max="3078" width="6.5546875" style="137" bestFit="1" customWidth="1"/>
    <col min="3079" max="3080" width="6.5546875" style="137" customWidth="1"/>
    <col min="3081" max="3081" width="4" style="137" bestFit="1" customWidth="1"/>
    <col min="3082" max="3084" width="6.5546875" style="137" bestFit="1" customWidth="1"/>
    <col min="3085" max="3085" width="6.5546875" style="137" customWidth="1"/>
    <col min="3086" max="3088" width="6.5546875" style="137" bestFit="1" customWidth="1"/>
    <col min="3089" max="3089" width="4" style="137" bestFit="1" customWidth="1"/>
    <col min="3090" max="3090" width="3.5546875" style="137" bestFit="1" customWidth="1"/>
    <col min="3091" max="3091" width="4" style="137" bestFit="1" customWidth="1"/>
    <col min="3092" max="3092" width="5.5546875" style="137" bestFit="1" customWidth="1"/>
    <col min="3093" max="3093" width="4" style="137" bestFit="1" customWidth="1"/>
    <col min="3094" max="3094" width="5.5546875" style="137" bestFit="1" customWidth="1"/>
    <col min="3095" max="3095" width="0.6640625" style="137" customWidth="1"/>
    <col min="3096" max="3096" width="9.109375" style="137" bestFit="1" customWidth="1"/>
    <col min="3097" max="3097" width="0.88671875" style="137" customWidth="1"/>
    <col min="3098" max="3098" width="7.5546875" style="137" bestFit="1" customWidth="1"/>
    <col min="3099" max="3328" width="11.44140625" style="137"/>
    <col min="3329" max="3329" width="0.109375" style="137" customWidth="1"/>
    <col min="3330" max="3330" width="2.6640625" style="137" customWidth="1"/>
    <col min="3331" max="3331" width="15.44140625" style="137" customWidth="1"/>
    <col min="3332" max="3332" width="1.33203125" style="137" customWidth="1"/>
    <col min="3333" max="3333" width="71.44140625" style="137" customWidth="1"/>
    <col min="3334" max="3334" width="6.5546875" style="137" bestFit="1" customWidth="1"/>
    <col min="3335" max="3336" width="6.5546875" style="137" customWidth="1"/>
    <col min="3337" max="3337" width="4" style="137" bestFit="1" customWidth="1"/>
    <col min="3338" max="3340" width="6.5546875" style="137" bestFit="1" customWidth="1"/>
    <col min="3341" max="3341" width="6.5546875" style="137" customWidth="1"/>
    <col min="3342" max="3344" width="6.5546875" style="137" bestFit="1" customWidth="1"/>
    <col min="3345" max="3345" width="4" style="137" bestFit="1" customWidth="1"/>
    <col min="3346" max="3346" width="3.5546875" style="137" bestFit="1" customWidth="1"/>
    <col min="3347" max="3347" width="4" style="137" bestFit="1" customWidth="1"/>
    <col min="3348" max="3348" width="5.5546875" style="137" bestFit="1" customWidth="1"/>
    <col min="3349" max="3349" width="4" style="137" bestFit="1" customWidth="1"/>
    <col min="3350" max="3350" width="5.5546875" style="137" bestFit="1" customWidth="1"/>
    <col min="3351" max="3351" width="0.6640625" style="137" customWidth="1"/>
    <col min="3352" max="3352" width="9.109375" style="137" bestFit="1" customWidth="1"/>
    <col min="3353" max="3353" width="0.88671875" style="137" customWidth="1"/>
    <col min="3354" max="3354" width="7.5546875" style="137" bestFit="1" customWidth="1"/>
    <col min="3355" max="3584" width="11.44140625" style="137"/>
    <col min="3585" max="3585" width="0.109375" style="137" customWidth="1"/>
    <col min="3586" max="3586" width="2.6640625" style="137" customWidth="1"/>
    <col min="3587" max="3587" width="15.44140625" style="137" customWidth="1"/>
    <col min="3588" max="3588" width="1.33203125" style="137" customWidth="1"/>
    <col min="3589" max="3589" width="71.44140625" style="137" customWidth="1"/>
    <col min="3590" max="3590" width="6.5546875" style="137" bestFit="1" customWidth="1"/>
    <col min="3591" max="3592" width="6.5546875" style="137" customWidth="1"/>
    <col min="3593" max="3593" width="4" style="137" bestFit="1" customWidth="1"/>
    <col min="3594" max="3596" width="6.5546875" style="137" bestFit="1" customWidth="1"/>
    <col min="3597" max="3597" width="6.5546875" style="137" customWidth="1"/>
    <col min="3598" max="3600" width="6.5546875" style="137" bestFit="1" customWidth="1"/>
    <col min="3601" max="3601" width="4" style="137" bestFit="1" customWidth="1"/>
    <col min="3602" max="3602" width="3.5546875" style="137" bestFit="1" customWidth="1"/>
    <col min="3603" max="3603" width="4" style="137" bestFit="1" customWidth="1"/>
    <col min="3604" max="3604" width="5.5546875" style="137" bestFit="1" customWidth="1"/>
    <col min="3605" max="3605" width="4" style="137" bestFit="1" customWidth="1"/>
    <col min="3606" max="3606" width="5.5546875" style="137" bestFit="1" customWidth="1"/>
    <col min="3607" max="3607" width="0.6640625" style="137" customWidth="1"/>
    <col min="3608" max="3608" width="9.109375" style="137" bestFit="1" customWidth="1"/>
    <col min="3609" max="3609" width="0.88671875" style="137" customWidth="1"/>
    <col min="3610" max="3610" width="7.5546875" style="137" bestFit="1" customWidth="1"/>
    <col min="3611" max="3840" width="11.44140625" style="137"/>
    <col min="3841" max="3841" width="0.109375" style="137" customWidth="1"/>
    <col min="3842" max="3842" width="2.6640625" style="137" customWidth="1"/>
    <col min="3843" max="3843" width="15.44140625" style="137" customWidth="1"/>
    <col min="3844" max="3844" width="1.33203125" style="137" customWidth="1"/>
    <col min="3845" max="3845" width="71.44140625" style="137" customWidth="1"/>
    <col min="3846" max="3846" width="6.5546875" style="137" bestFit="1" customWidth="1"/>
    <col min="3847" max="3848" width="6.5546875" style="137" customWidth="1"/>
    <col min="3849" max="3849" width="4" style="137" bestFit="1" customWidth="1"/>
    <col min="3850" max="3852" width="6.5546875" style="137" bestFit="1" customWidth="1"/>
    <col min="3853" max="3853" width="6.5546875" style="137" customWidth="1"/>
    <col min="3854" max="3856" width="6.5546875" style="137" bestFit="1" customWidth="1"/>
    <col min="3857" max="3857" width="4" style="137" bestFit="1" customWidth="1"/>
    <col min="3858" max="3858" width="3.5546875" style="137" bestFit="1" customWidth="1"/>
    <col min="3859" max="3859" width="4" style="137" bestFit="1" customWidth="1"/>
    <col min="3860" max="3860" width="5.5546875" style="137" bestFit="1" customWidth="1"/>
    <col min="3861" max="3861" width="4" style="137" bestFit="1" customWidth="1"/>
    <col min="3862" max="3862" width="5.5546875" style="137" bestFit="1" customWidth="1"/>
    <col min="3863" max="3863" width="0.6640625" style="137" customWidth="1"/>
    <col min="3864" max="3864" width="9.109375" style="137" bestFit="1" customWidth="1"/>
    <col min="3865" max="3865" width="0.88671875" style="137" customWidth="1"/>
    <col min="3866" max="3866" width="7.5546875" style="137" bestFit="1" customWidth="1"/>
    <col min="3867" max="4096" width="11.44140625" style="137"/>
    <col min="4097" max="4097" width="0.109375" style="137" customWidth="1"/>
    <col min="4098" max="4098" width="2.6640625" style="137" customWidth="1"/>
    <col min="4099" max="4099" width="15.44140625" style="137" customWidth="1"/>
    <col min="4100" max="4100" width="1.33203125" style="137" customWidth="1"/>
    <col min="4101" max="4101" width="71.44140625" style="137" customWidth="1"/>
    <col min="4102" max="4102" width="6.5546875" style="137" bestFit="1" customWidth="1"/>
    <col min="4103" max="4104" width="6.5546875" style="137" customWidth="1"/>
    <col min="4105" max="4105" width="4" style="137" bestFit="1" customWidth="1"/>
    <col min="4106" max="4108" width="6.5546875" style="137" bestFit="1" customWidth="1"/>
    <col min="4109" max="4109" width="6.5546875" style="137" customWidth="1"/>
    <col min="4110" max="4112" width="6.5546875" style="137" bestFit="1" customWidth="1"/>
    <col min="4113" max="4113" width="4" style="137" bestFit="1" customWidth="1"/>
    <col min="4114" max="4114" width="3.5546875" style="137" bestFit="1" customWidth="1"/>
    <col min="4115" max="4115" width="4" style="137" bestFit="1" customWidth="1"/>
    <col min="4116" max="4116" width="5.5546875" style="137" bestFit="1" customWidth="1"/>
    <col min="4117" max="4117" width="4" style="137" bestFit="1" customWidth="1"/>
    <col min="4118" max="4118" width="5.5546875" style="137" bestFit="1" customWidth="1"/>
    <col min="4119" max="4119" width="0.6640625" style="137" customWidth="1"/>
    <col min="4120" max="4120" width="9.109375" style="137" bestFit="1" customWidth="1"/>
    <col min="4121" max="4121" width="0.88671875" style="137" customWidth="1"/>
    <col min="4122" max="4122" width="7.5546875" style="137" bestFit="1" customWidth="1"/>
    <col min="4123" max="4352" width="11.44140625" style="137"/>
    <col min="4353" max="4353" width="0.109375" style="137" customWidth="1"/>
    <col min="4354" max="4354" width="2.6640625" style="137" customWidth="1"/>
    <col min="4355" max="4355" width="15.44140625" style="137" customWidth="1"/>
    <col min="4356" max="4356" width="1.33203125" style="137" customWidth="1"/>
    <col min="4357" max="4357" width="71.44140625" style="137" customWidth="1"/>
    <col min="4358" max="4358" width="6.5546875" style="137" bestFit="1" customWidth="1"/>
    <col min="4359" max="4360" width="6.5546875" style="137" customWidth="1"/>
    <col min="4361" max="4361" width="4" style="137" bestFit="1" customWidth="1"/>
    <col min="4362" max="4364" width="6.5546875" style="137" bestFit="1" customWidth="1"/>
    <col min="4365" max="4365" width="6.5546875" style="137" customWidth="1"/>
    <col min="4366" max="4368" width="6.5546875" style="137" bestFit="1" customWidth="1"/>
    <col min="4369" max="4369" width="4" style="137" bestFit="1" customWidth="1"/>
    <col min="4370" max="4370" width="3.5546875" style="137" bestFit="1" customWidth="1"/>
    <col min="4371" max="4371" width="4" style="137" bestFit="1" customWidth="1"/>
    <col min="4372" max="4372" width="5.5546875" style="137" bestFit="1" customWidth="1"/>
    <col min="4373" max="4373" width="4" style="137" bestFit="1" customWidth="1"/>
    <col min="4374" max="4374" width="5.5546875" style="137" bestFit="1" customWidth="1"/>
    <col min="4375" max="4375" width="0.6640625" style="137" customWidth="1"/>
    <col min="4376" max="4376" width="9.109375" style="137" bestFit="1" customWidth="1"/>
    <col min="4377" max="4377" width="0.88671875" style="137" customWidth="1"/>
    <col min="4378" max="4378" width="7.5546875" style="137" bestFit="1" customWidth="1"/>
    <col min="4379" max="4608" width="11.44140625" style="137"/>
    <col min="4609" max="4609" width="0.109375" style="137" customWidth="1"/>
    <col min="4610" max="4610" width="2.6640625" style="137" customWidth="1"/>
    <col min="4611" max="4611" width="15.44140625" style="137" customWidth="1"/>
    <col min="4612" max="4612" width="1.33203125" style="137" customWidth="1"/>
    <col min="4613" max="4613" width="71.44140625" style="137" customWidth="1"/>
    <col min="4614" max="4614" width="6.5546875" style="137" bestFit="1" customWidth="1"/>
    <col min="4615" max="4616" width="6.5546875" style="137" customWidth="1"/>
    <col min="4617" max="4617" width="4" style="137" bestFit="1" customWidth="1"/>
    <col min="4618" max="4620" width="6.5546875" style="137" bestFit="1" customWidth="1"/>
    <col min="4621" max="4621" width="6.5546875" style="137" customWidth="1"/>
    <col min="4622" max="4624" width="6.5546875" style="137" bestFit="1" customWidth="1"/>
    <col min="4625" max="4625" width="4" style="137" bestFit="1" customWidth="1"/>
    <col min="4626" max="4626" width="3.5546875" style="137" bestFit="1" customWidth="1"/>
    <col min="4627" max="4627" width="4" style="137" bestFit="1" customWidth="1"/>
    <col min="4628" max="4628" width="5.5546875" style="137" bestFit="1" customWidth="1"/>
    <col min="4629" max="4629" width="4" style="137" bestFit="1" customWidth="1"/>
    <col min="4630" max="4630" width="5.5546875" style="137" bestFit="1" customWidth="1"/>
    <col min="4631" max="4631" width="0.6640625" style="137" customWidth="1"/>
    <col min="4632" max="4632" width="9.109375" style="137" bestFit="1" customWidth="1"/>
    <col min="4633" max="4633" width="0.88671875" style="137" customWidth="1"/>
    <col min="4634" max="4634" width="7.5546875" style="137" bestFit="1" customWidth="1"/>
    <col min="4635" max="4864" width="11.44140625" style="137"/>
    <col min="4865" max="4865" width="0.109375" style="137" customWidth="1"/>
    <col min="4866" max="4866" width="2.6640625" style="137" customWidth="1"/>
    <col min="4867" max="4867" width="15.44140625" style="137" customWidth="1"/>
    <col min="4868" max="4868" width="1.33203125" style="137" customWidth="1"/>
    <col min="4869" max="4869" width="71.44140625" style="137" customWidth="1"/>
    <col min="4870" max="4870" width="6.5546875" style="137" bestFit="1" customWidth="1"/>
    <col min="4871" max="4872" width="6.5546875" style="137" customWidth="1"/>
    <col min="4873" max="4873" width="4" style="137" bestFit="1" customWidth="1"/>
    <col min="4874" max="4876" width="6.5546875" style="137" bestFit="1" customWidth="1"/>
    <col min="4877" max="4877" width="6.5546875" style="137" customWidth="1"/>
    <col min="4878" max="4880" width="6.5546875" style="137" bestFit="1" customWidth="1"/>
    <col min="4881" max="4881" width="4" style="137" bestFit="1" customWidth="1"/>
    <col min="4882" max="4882" width="3.5546875" style="137" bestFit="1" customWidth="1"/>
    <col min="4883" max="4883" width="4" style="137" bestFit="1" customWidth="1"/>
    <col min="4884" max="4884" width="5.5546875" style="137" bestFit="1" customWidth="1"/>
    <col min="4885" max="4885" width="4" style="137" bestFit="1" customWidth="1"/>
    <col min="4886" max="4886" width="5.5546875" style="137" bestFit="1" customWidth="1"/>
    <col min="4887" max="4887" width="0.6640625" style="137" customWidth="1"/>
    <col min="4888" max="4888" width="9.109375" style="137" bestFit="1" customWidth="1"/>
    <col min="4889" max="4889" width="0.88671875" style="137" customWidth="1"/>
    <col min="4890" max="4890" width="7.5546875" style="137" bestFit="1" customWidth="1"/>
    <col min="4891" max="5120" width="11.44140625" style="137"/>
    <col min="5121" max="5121" width="0.109375" style="137" customWidth="1"/>
    <col min="5122" max="5122" width="2.6640625" style="137" customWidth="1"/>
    <col min="5123" max="5123" width="15.44140625" style="137" customWidth="1"/>
    <col min="5124" max="5124" width="1.33203125" style="137" customWidth="1"/>
    <col min="5125" max="5125" width="71.44140625" style="137" customWidth="1"/>
    <col min="5126" max="5126" width="6.5546875" style="137" bestFit="1" customWidth="1"/>
    <col min="5127" max="5128" width="6.5546875" style="137" customWidth="1"/>
    <col min="5129" max="5129" width="4" style="137" bestFit="1" customWidth="1"/>
    <col min="5130" max="5132" width="6.5546875" style="137" bestFit="1" customWidth="1"/>
    <col min="5133" max="5133" width="6.5546875" style="137" customWidth="1"/>
    <col min="5134" max="5136" width="6.5546875" style="137" bestFit="1" customWidth="1"/>
    <col min="5137" max="5137" width="4" style="137" bestFit="1" customWidth="1"/>
    <col min="5138" max="5138" width="3.5546875" style="137" bestFit="1" customWidth="1"/>
    <col min="5139" max="5139" width="4" style="137" bestFit="1" customWidth="1"/>
    <col min="5140" max="5140" width="5.5546875" style="137" bestFit="1" customWidth="1"/>
    <col min="5141" max="5141" width="4" style="137" bestFit="1" customWidth="1"/>
    <col min="5142" max="5142" width="5.5546875" style="137" bestFit="1" customWidth="1"/>
    <col min="5143" max="5143" width="0.6640625" style="137" customWidth="1"/>
    <col min="5144" max="5144" width="9.109375" style="137" bestFit="1" customWidth="1"/>
    <col min="5145" max="5145" width="0.88671875" style="137" customWidth="1"/>
    <col min="5146" max="5146" width="7.5546875" style="137" bestFit="1" customWidth="1"/>
    <col min="5147" max="5376" width="11.44140625" style="137"/>
    <col min="5377" max="5377" width="0.109375" style="137" customWidth="1"/>
    <col min="5378" max="5378" width="2.6640625" style="137" customWidth="1"/>
    <col min="5379" max="5379" width="15.44140625" style="137" customWidth="1"/>
    <col min="5380" max="5380" width="1.33203125" style="137" customWidth="1"/>
    <col min="5381" max="5381" width="71.44140625" style="137" customWidth="1"/>
    <col min="5382" max="5382" width="6.5546875" style="137" bestFit="1" customWidth="1"/>
    <col min="5383" max="5384" width="6.5546875" style="137" customWidth="1"/>
    <col min="5385" max="5385" width="4" style="137" bestFit="1" customWidth="1"/>
    <col min="5386" max="5388" width="6.5546875" style="137" bestFit="1" customWidth="1"/>
    <col min="5389" max="5389" width="6.5546875" style="137" customWidth="1"/>
    <col min="5390" max="5392" width="6.5546875" style="137" bestFit="1" customWidth="1"/>
    <col min="5393" max="5393" width="4" style="137" bestFit="1" customWidth="1"/>
    <col min="5394" max="5394" width="3.5546875" style="137" bestFit="1" customWidth="1"/>
    <col min="5395" max="5395" width="4" style="137" bestFit="1" customWidth="1"/>
    <col min="5396" max="5396" width="5.5546875" style="137" bestFit="1" customWidth="1"/>
    <col min="5397" max="5397" width="4" style="137" bestFit="1" customWidth="1"/>
    <col min="5398" max="5398" width="5.5546875" style="137" bestFit="1" customWidth="1"/>
    <col min="5399" max="5399" width="0.6640625" style="137" customWidth="1"/>
    <col min="5400" max="5400" width="9.109375" style="137" bestFit="1" customWidth="1"/>
    <col min="5401" max="5401" width="0.88671875" style="137" customWidth="1"/>
    <col min="5402" max="5402" width="7.5546875" style="137" bestFit="1" customWidth="1"/>
    <col min="5403" max="5632" width="11.44140625" style="137"/>
    <col min="5633" max="5633" width="0.109375" style="137" customWidth="1"/>
    <col min="5634" max="5634" width="2.6640625" style="137" customWidth="1"/>
    <col min="5635" max="5635" width="15.44140625" style="137" customWidth="1"/>
    <col min="5636" max="5636" width="1.33203125" style="137" customWidth="1"/>
    <col min="5637" max="5637" width="71.44140625" style="137" customWidth="1"/>
    <col min="5638" max="5638" width="6.5546875" style="137" bestFit="1" customWidth="1"/>
    <col min="5639" max="5640" width="6.5546875" style="137" customWidth="1"/>
    <col min="5641" max="5641" width="4" style="137" bestFit="1" customWidth="1"/>
    <col min="5642" max="5644" width="6.5546875" style="137" bestFit="1" customWidth="1"/>
    <col min="5645" max="5645" width="6.5546875" style="137" customWidth="1"/>
    <col min="5646" max="5648" width="6.5546875" style="137" bestFit="1" customWidth="1"/>
    <col min="5649" max="5649" width="4" style="137" bestFit="1" customWidth="1"/>
    <col min="5650" max="5650" width="3.5546875" style="137" bestFit="1" customWidth="1"/>
    <col min="5651" max="5651" width="4" style="137" bestFit="1" customWidth="1"/>
    <col min="5652" max="5652" width="5.5546875" style="137" bestFit="1" customWidth="1"/>
    <col min="5653" max="5653" width="4" style="137" bestFit="1" customWidth="1"/>
    <col min="5654" max="5654" width="5.5546875" style="137" bestFit="1" customWidth="1"/>
    <col min="5655" max="5655" width="0.6640625" style="137" customWidth="1"/>
    <col min="5656" max="5656" width="9.109375" style="137" bestFit="1" customWidth="1"/>
    <col min="5657" max="5657" width="0.88671875" style="137" customWidth="1"/>
    <col min="5658" max="5658" width="7.5546875" style="137" bestFit="1" customWidth="1"/>
    <col min="5659" max="5888" width="11.44140625" style="137"/>
    <col min="5889" max="5889" width="0.109375" style="137" customWidth="1"/>
    <col min="5890" max="5890" width="2.6640625" style="137" customWidth="1"/>
    <col min="5891" max="5891" width="15.44140625" style="137" customWidth="1"/>
    <col min="5892" max="5892" width="1.33203125" style="137" customWidth="1"/>
    <col min="5893" max="5893" width="71.44140625" style="137" customWidth="1"/>
    <col min="5894" max="5894" width="6.5546875" style="137" bestFit="1" customWidth="1"/>
    <col min="5895" max="5896" width="6.5546875" style="137" customWidth="1"/>
    <col min="5897" max="5897" width="4" style="137" bestFit="1" customWidth="1"/>
    <col min="5898" max="5900" width="6.5546875" style="137" bestFit="1" customWidth="1"/>
    <col min="5901" max="5901" width="6.5546875" style="137" customWidth="1"/>
    <col min="5902" max="5904" width="6.5546875" style="137" bestFit="1" customWidth="1"/>
    <col min="5905" max="5905" width="4" style="137" bestFit="1" customWidth="1"/>
    <col min="5906" max="5906" width="3.5546875" style="137" bestFit="1" customWidth="1"/>
    <col min="5907" max="5907" width="4" style="137" bestFit="1" customWidth="1"/>
    <col min="5908" max="5908" width="5.5546875" style="137" bestFit="1" customWidth="1"/>
    <col min="5909" max="5909" width="4" style="137" bestFit="1" customWidth="1"/>
    <col min="5910" max="5910" width="5.5546875" style="137" bestFit="1" customWidth="1"/>
    <col min="5911" max="5911" width="0.6640625" style="137" customWidth="1"/>
    <col min="5912" max="5912" width="9.109375" style="137" bestFit="1" customWidth="1"/>
    <col min="5913" max="5913" width="0.88671875" style="137" customWidth="1"/>
    <col min="5914" max="5914" width="7.5546875" style="137" bestFit="1" customWidth="1"/>
    <col min="5915" max="6144" width="11.44140625" style="137"/>
    <col min="6145" max="6145" width="0.109375" style="137" customWidth="1"/>
    <col min="6146" max="6146" width="2.6640625" style="137" customWidth="1"/>
    <col min="6147" max="6147" width="15.44140625" style="137" customWidth="1"/>
    <col min="6148" max="6148" width="1.33203125" style="137" customWidth="1"/>
    <col min="6149" max="6149" width="71.44140625" style="137" customWidth="1"/>
    <col min="6150" max="6150" width="6.5546875" style="137" bestFit="1" customWidth="1"/>
    <col min="6151" max="6152" width="6.5546875" style="137" customWidth="1"/>
    <col min="6153" max="6153" width="4" style="137" bestFit="1" customWidth="1"/>
    <col min="6154" max="6156" width="6.5546875" style="137" bestFit="1" customWidth="1"/>
    <col min="6157" max="6157" width="6.5546875" style="137" customWidth="1"/>
    <col min="6158" max="6160" width="6.5546875" style="137" bestFit="1" customWidth="1"/>
    <col min="6161" max="6161" width="4" style="137" bestFit="1" customWidth="1"/>
    <col min="6162" max="6162" width="3.5546875" style="137" bestFit="1" customWidth="1"/>
    <col min="6163" max="6163" width="4" style="137" bestFit="1" customWidth="1"/>
    <col min="6164" max="6164" width="5.5546875" style="137" bestFit="1" customWidth="1"/>
    <col min="6165" max="6165" width="4" style="137" bestFit="1" customWidth="1"/>
    <col min="6166" max="6166" width="5.5546875" style="137" bestFit="1" customWidth="1"/>
    <col min="6167" max="6167" width="0.6640625" style="137" customWidth="1"/>
    <col min="6168" max="6168" width="9.109375" style="137" bestFit="1" customWidth="1"/>
    <col min="6169" max="6169" width="0.88671875" style="137" customWidth="1"/>
    <col min="6170" max="6170" width="7.5546875" style="137" bestFit="1" customWidth="1"/>
    <col min="6171" max="6400" width="11.44140625" style="137"/>
    <col min="6401" max="6401" width="0.109375" style="137" customWidth="1"/>
    <col min="6402" max="6402" width="2.6640625" style="137" customWidth="1"/>
    <col min="6403" max="6403" width="15.44140625" style="137" customWidth="1"/>
    <col min="6404" max="6404" width="1.33203125" style="137" customWidth="1"/>
    <col min="6405" max="6405" width="71.44140625" style="137" customWidth="1"/>
    <col min="6406" max="6406" width="6.5546875" style="137" bestFit="1" customWidth="1"/>
    <col min="6407" max="6408" width="6.5546875" style="137" customWidth="1"/>
    <col min="6409" max="6409" width="4" style="137" bestFit="1" customWidth="1"/>
    <col min="6410" max="6412" width="6.5546875" style="137" bestFit="1" customWidth="1"/>
    <col min="6413" max="6413" width="6.5546875" style="137" customWidth="1"/>
    <col min="6414" max="6416" width="6.5546875" style="137" bestFit="1" customWidth="1"/>
    <col min="6417" max="6417" width="4" style="137" bestFit="1" customWidth="1"/>
    <col min="6418" max="6418" width="3.5546875" style="137" bestFit="1" customWidth="1"/>
    <col min="6419" max="6419" width="4" style="137" bestFit="1" customWidth="1"/>
    <col min="6420" max="6420" width="5.5546875" style="137" bestFit="1" customWidth="1"/>
    <col min="6421" max="6421" width="4" style="137" bestFit="1" customWidth="1"/>
    <col min="6422" max="6422" width="5.5546875" style="137" bestFit="1" customWidth="1"/>
    <col min="6423" max="6423" width="0.6640625" style="137" customWidth="1"/>
    <col min="6424" max="6424" width="9.109375" style="137" bestFit="1" customWidth="1"/>
    <col min="6425" max="6425" width="0.88671875" style="137" customWidth="1"/>
    <col min="6426" max="6426" width="7.5546875" style="137" bestFit="1" customWidth="1"/>
    <col min="6427" max="6656" width="11.44140625" style="137"/>
    <col min="6657" max="6657" width="0.109375" style="137" customWidth="1"/>
    <col min="6658" max="6658" width="2.6640625" style="137" customWidth="1"/>
    <col min="6659" max="6659" width="15.44140625" style="137" customWidth="1"/>
    <col min="6660" max="6660" width="1.33203125" style="137" customWidth="1"/>
    <col min="6661" max="6661" width="71.44140625" style="137" customWidth="1"/>
    <col min="6662" max="6662" width="6.5546875" style="137" bestFit="1" customWidth="1"/>
    <col min="6663" max="6664" width="6.5546875" style="137" customWidth="1"/>
    <col min="6665" max="6665" width="4" style="137" bestFit="1" customWidth="1"/>
    <col min="6666" max="6668" width="6.5546875" style="137" bestFit="1" customWidth="1"/>
    <col min="6669" max="6669" width="6.5546875" style="137" customWidth="1"/>
    <col min="6670" max="6672" width="6.5546875" style="137" bestFit="1" customWidth="1"/>
    <col min="6673" max="6673" width="4" style="137" bestFit="1" customWidth="1"/>
    <col min="6674" max="6674" width="3.5546875" style="137" bestFit="1" customWidth="1"/>
    <col min="6675" max="6675" width="4" style="137" bestFit="1" customWidth="1"/>
    <col min="6676" max="6676" width="5.5546875" style="137" bestFit="1" customWidth="1"/>
    <col min="6677" max="6677" width="4" style="137" bestFit="1" customWidth="1"/>
    <col min="6678" max="6678" width="5.5546875" style="137" bestFit="1" customWidth="1"/>
    <col min="6679" max="6679" width="0.6640625" style="137" customWidth="1"/>
    <col min="6680" max="6680" width="9.109375" style="137" bestFit="1" customWidth="1"/>
    <col min="6681" max="6681" width="0.88671875" style="137" customWidth="1"/>
    <col min="6682" max="6682" width="7.5546875" style="137" bestFit="1" customWidth="1"/>
    <col min="6683" max="6912" width="11.44140625" style="137"/>
    <col min="6913" max="6913" width="0.109375" style="137" customWidth="1"/>
    <col min="6914" max="6914" width="2.6640625" style="137" customWidth="1"/>
    <col min="6915" max="6915" width="15.44140625" style="137" customWidth="1"/>
    <col min="6916" max="6916" width="1.33203125" style="137" customWidth="1"/>
    <col min="6917" max="6917" width="71.44140625" style="137" customWidth="1"/>
    <col min="6918" max="6918" width="6.5546875" style="137" bestFit="1" customWidth="1"/>
    <col min="6919" max="6920" width="6.5546875" style="137" customWidth="1"/>
    <col min="6921" max="6921" width="4" style="137" bestFit="1" customWidth="1"/>
    <col min="6922" max="6924" width="6.5546875" style="137" bestFit="1" customWidth="1"/>
    <col min="6925" max="6925" width="6.5546875" style="137" customWidth="1"/>
    <col min="6926" max="6928" width="6.5546875" style="137" bestFit="1" customWidth="1"/>
    <col min="6929" max="6929" width="4" style="137" bestFit="1" customWidth="1"/>
    <col min="6930" max="6930" width="3.5546875" style="137" bestFit="1" customWidth="1"/>
    <col min="6931" max="6931" width="4" style="137" bestFit="1" customWidth="1"/>
    <col min="6932" max="6932" width="5.5546875" style="137" bestFit="1" customWidth="1"/>
    <col min="6933" max="6933" width="4" style="137" bestFit="1" customWidth="1"/>
    <col min="6934" max="6934" width="5.5546875" style="137" bestFit="1" customWidth="1"/>
    <col min="6935" max="6935" width="0.6640625" style="137" customWidth="1"/>
    <col min="6936" max="6936" width="9.109375" style="137" bestFit="1" customWidth="1"/>
    <col min="6937" max="6937" width="0.88671875" style="137" customWidth="1"/>
    <col min="6938" max="6938" width="7.5546875" style="137" bestFit="1" customWidth="1"/>
    <col min="6939" max="7168" width="11.44140625" style="137"/>
    <col min="7169" max="7169" width="0.109375" style="137" customWidth="1"/>
    <col min="7170" max="7170" width="2.6640625" style="137" customWidth="1"/>
    <col min="7171" max="7171" width="15.44140625" style="137" customWidth="1"/>
    <col min="7172" max="7172" width="1.33203125" style="137" customWidth="1"/>
    <col min="7173" max="7173" width="71.44140625" style="137" customWidth="1"/>
    <col min="7174" max="7174" width="6.5546875" style="137" bestFit="1" customWidth="1"/>
    <col min="7175" max="7176" width="6.5546875" style="137" customWidth="1"/>
    <col min="7177" max="7177" width="4" style="137" bestFit="1" customWidth="1"/>
    <col min="7178" max="7180" width="6.5546875" style="137" bestFit="1" customWidth="1"/>
    <col min="7181" max="7181" width="6.5546875" style="137" customWidth="1"/>
    <col min="7182" max="7184" width="6.5546875" style="137" bestFit="1" customWidth="1"/>
    <col min="7185" max="7185" width="4" style="137" bestFit="1" customWidth="1"/>
    <col min="7186" max="7186" width="3.5546875" style="137" bestFit="1" customWidth="1"/>
    <col min="7187" max="7187" width="4" style="137" bestFit="1" customWidth="1"/>
    <col min="7188" max="7188" width="5.5546875" style="137" bestFit="1" customWidth="1"/>
    <col min="7189" max="7189" width="4" style="137" bestFit="1" customWidth="1"/>
    <col min="7190" max="7190" width="5.5546875" style="137" bestFit="1" customWidth="1"/>
    <col min="7191" max="7191" width="0.6640625" style="137" customWidth="1"/>
    <col min="7192" max="7192" width="9.109375" style="137" bestFit="1" customWidth="1"/>
    <col min="7193" max="7193" width="0.88671875" style="137" customWidth="1"/>
    <col min="7194" max="7194" width="7.5546875" style="137" bestFit="1" customWidth="1"/>
    <col min="7195" max="7424" width="11.44140625" style="137"/>
    <col min="7425" max="7425" width="0.109375" style="137" customWidth="1"/>
    <col min="7426" max="7426" width="2.6640625" style="137" customWidth="1"/>
    <col min="7427" max="7427" width="15.44140625" style="137" customWidth="1"/>
    <col min="7428" max="7428" width="1.33203125" style="137" customWidth="1"/>
    <col min="7429" max="7429" width="71.44140625" style="137" customWidth="1"/>
    <col min="7430" max="7430" width="6.5546875" style="137" bestFit="1" customWidth="1"/>
    <col min="7431" max="7432" width="6.5546875" style="137" customWidth="1"/>
    <col min="7433" max="7433" width="4" style="137" bestFit="1" customWidth="1"/>
    <col min="7434" max="7436" width="6.5546875" style="137" bestFit="1" customWidth="1"/>
    <col min="7437" max="7437" width="6.5546875" style="137" customWidth="1"/>
    <col min="7438" max="7440" width="6.5546875" style="137" bestFit="1" customWidth="1"/>
    <col min="7441" max="7441" width="4" style="137" bestFit="1" customWidth="1"/>
    <col min="7442" max="7442" width="3.5546875" style="137" bestFit="1" customWidth="1"/>
    <col min="7443" max="7443" width="4" style="137" bestFit="1" customWidth="1"/>
    <col min="7444" max="7444" width="5.5546875" style="137" bestFit="1" customWidth="1"/>
    <col min="7445" max="7445" width="4" style="137" bestFit="1" customWidth="1"/>
    <col min="7446" max="7446" width="5.5546875" style="137" bestFit="1" customWidth="1"/>
    <col min="7447" max="7447" width="0.6640625" style="137" customWidth="1"/>
    <col min="7448" max="7448" width="9.109375" style="137" bestFit="1" customWidth="1"/>
    <col min="7449" max="7449" width="0.88671875" style="137" customWidth="1"/>
    <col min="7450" max="7450" width="7.5546875" style="137" bestFit="1" customWidth="1"/>
    <col min="7451" max="7680" width="11.44140625" style="137"/>
    <col min="7681" max="7681" width="0.109375" style="137" customWidth="1"/>
    <col min="7682" max="7682" width="2.6640625" style="137" customWidth="1"/>
    <col min="7683" max="7683" width="15.44140625" style="137" customWidth="1"/>
    <col min="7684" max="7684" width="1.33203125" style="137" customWidth="1"/>
    <col min="7685" max="7685" width="71.44140625" style="137" customWidth="1"/>
    <col min="7686" max="7686" width="6.5546875" style="137" bestFit="1" customWidth="1"/>
    <col min="7687" max="7688" width="6.5546875" style="137" customWidth="1"/>
    <col min="7689" max="7689" width="4" style="137" bestFit="1" customWidth="1"/>
    <col min="7690" max="7692" width="6.5546875" style="137" bestFit="1" customWidth="1"/>
    <col min="7693" max="7693" width="6.5546875" style="137" customWidth="1"/>
    <col min="7694" max="7696" width="6.5546875" style="137" bestFit="1" customWidth="1"/>
    <col min="7697" max="7697" width="4" style="137" bestFit="1" customWidth="1"/>
    <col min="7698" max="7698" width="3.5546875" style="137" bestFit="1" customWidth="1"/>
    <col min="7699" max="7699" width="4" style="137" bestFit="1" customWidth="1"/>
    <col min="7700" max="7700" width="5.5546875" style="137" bestFit="1" customWidth="1"/>
    <col min="7701" max="7701" width="4" style="137" bestFit="1" customWidth="1"/>
    <col min="7702" max="7702" width="5.5546875" style="137" bestFit="1" customWidth="1"/>
    <col min="7703" max="7703" width="0.6640625" style="137" customWidth="1"/>
    <col min="7704" max="7704" width="9.109375" style="137" bestFit="1" customWidth="1"/>
    <col min="7705" max="7705" width="0.88671875" style="137" customWidth="1"/>
    <col min="7706" max="7706" width="7.5546875" style="137" bestFit="1" customWidth="1"/>
    <col min="7707" max="7936" width="11.44140625" style="137"/>
    <col min="7937" max="7937" width="0.109375" style="137" customWidth="1"/>
    <col min="7938" max="7938" width="2.6640625" style="137" customWidth="1"/>
    <col min="7939" max="7939" width="15.44140625" style="137" customWidth="1"/>
    <col min="7940" max="7940" width="1.33203125" style="137" customWidth="1"/>
    <col min="7941" max="7941" width="71.44140625" style="137" customWidth="1"/>
    <col min="7942" max="7942" width="6.5546875" style="137" bestFit="1" customWidth="1"/>
    <col min="7943" max="7944" width="6.5546875" style="137" customWidth="1"/>
    <col min="7945" max="7945" width="4" style="137" bestFit="1" customWidth="1"/>
    <col min="7946" max="7948" width="6.5546875" style="137" bestFit="1" customWidth="1"/>
    <col min="7949" max="7949" width="6.5546875" style="137" customWidth="1"/>
    <col min="7950" max="7952" width="6.5546875" style="137" bestFit="1" customWidth="1"/>
    <col min="7953" max="7953" width="4" style="137" bestFit="1" customWidth="1"/>
    <col min="7954" max="7954" width="3.5546875" style="137" bestFit="1" customWidth="1"/>
    <col min="7955" max="7955" width="4" style="137" bestFit="1" customWidth="1"/>
    <col min="7956" max="7956" width="5.5546875" style="137" bestFit="1" customWidth="1"/>
    <col min="7957" max="7957" width="4" style="137" bestFit="1" customWidth="1"/>
    <col min="7958" max="7958" width="5.5546875" style="137" bestFit="1" customWidth="1"/>
    <col min="7959" max="7959" width="0.6640625" style="137" customWidth="1"/>
    <col min="7960" max="7960" width="9.109375" style="137" bestFit="1" customWidth="1"/>
    <col min="7961" max="7961" width="0.88671875" style="137" customWidth="1"/>
    <col min="7962" max="7962" width="7.5546875" style="137" bestFit="1" customWidth="1"/>
    <col min="7963" max="8192" width="11.44140625" style="137"/>
    <col min="8193" max="8193" width="0.109375" style="137" customWidth="1"/>
    <col min="8194" max="8194" width="2.6640625" style="137" customWidth="1"/>
    <col min="8195" max="8195" width="15.44140625" style="137" customWidth="1"/>
    <col min="8196" max="8196" width="1.33203125" style="137" customWidth="1"/>
    <col min="8197" max="8197" width="71.44140625" style="137" customWidth="1"/>
    <col min="8198" max="8198" width="6.5546875" style="137" bestFit="1" customWidth="1"/>
    <col min="8199" max="8200" width="6.5546875" style="137" customWidth="1"/>
    <col min="8201" max="8201" width="4" style="137" bestFit="1" customWidth="1"/>
    <col min="8202" max="8204" width="6.5546875" style="137" bestFit="1" customWidth="1"/>
    <col min="8205" max="8205" width="6.5546875" style="137" customWidth="1"/>
    <col min="8206" max="8208" width="6.5546875" style="137" bestFit="1" customWidth="1"/>
    <col min="8209" max="8209" width="4" style="137" bestFit="1" customWidth="1"/>
    <col min="8210" max="8210" width="3.5546875" style="137" bestFit="1" customWidth="1"/>
    <col min="8211" max="8211" width="4" style="137" bestFit="1" customWidth="1"/>
    <col min="8212" max="8212" width="5.5546875" style="137" bestFit="1" customWidth="1"/>
    <col min="8213" max="8213" width="4" style="137" bestFit="1" customWidth="1"/>
    <col min="8214" max="8214" width="5.5546875" style="137" bestFit="1" customWidth="1"/>
    <col min="8215" max="8215" width="0.6640625" style="137" customWidth="1"/>
    <col min="8216" max="8216" width="9.109375" style="137" bestFit="1" customWidth="1"/>
    <col min="8217" max="8217" width="0.88671875" style="137" customWidth="1"/>
    <col min="8218" max="8218" width="7.5546875" style="137" bestFit="1" customWidth="1"/>
    <col min="8219" max="8448" width="11.44140625" style="137"/>
    <col min="8449" max="8449" width="0.109375" style="137" customWidth="1"/>
    <col min="8450" max="8450" width="2.6640625" style="137" customWidth="1"/>
    <col min="8451" max="8451" width="15.44140625" style="137" customWidth="1"/>
    <col min="8452" max="8452" width="1.33203125" style="137" customWidth="1"/>
    <col min="8453" max="8453" width="71.44140625" style="137" customWidth="1"/>
    <col min="8454" max="8454" width="6.5546875" style="137" bestFit="1" customWidth="1"/>
    <col min="8455" max="8456" width="6.5546875" style="137" customWidth="1"/>
    <col min="8457" max="8457" width="4" style="137" bestFit="1" customWidth="1"/>
    <col min="8458" max="8460" width="6.5546875" style="137" bestFit="1" customWidth="1"/>
    <col min="8461" max="8461" width="6.5546875" style="137" customWidth="1"/>
    <col min="8462" max="8464" width="6.5546875" style="137" bestFit="1" customWidth="1"/>
    <col min="8465" max="8465" width="4" style="137" bestFit="1" customWidth="1"/>
    <col min="8466" max="8466" width="3.5546875" style="137" bestFit="1" customWidth="1"/>
    <col min="8467" max="8467" width="4" style="137" bestFit="1" customWidth="1"/>
    <col min="8468" max="8468" width="5.5546875" style="137" bestFit="1" customWidth="1"/>
    <col min="8469" max="8469" width="4" style="137" bestFit="1" customWidth="1"/>
    <col min="8470" max="8470" width="5.5546875" style="137" bestFit="1" customWidth="1"/>
    <col min="8471" max="8471" width="0.6640625" style="137" customWidth="1"/>
    <col min="8472" max="8472" width="9.109375" style="137" bestFit="1" customWidth="1"/>
    <col min="8473" max="8473" width="0.88671875" style="137" customWidth="1"/>
    <col min="8474" max="8474" width="7.5546875" style="137" bestFit="1" customWidth="1"/>
    <col min="8475" max="8704" width="11.44140625" style="137"/>
    <col min="8705" max="8705" width="0.109375" style="137" customWidth="1"/>
    <col min="8706" max="8706" width="2.6640625" style="137" customWidth="1"/>
    <col min="8707" max="8707" width="15.44140625" style="137" customWidth="1"/>
    <col min="8708" max="8708" width="1.33203125" style="137" customWidth="1"/>
    <col min="8709" max="8709" width="71.44140625" style="137" customWidth="1"/>
    <col min="8710" max="8710" width="6.5546875" style="137" bestFit="1" customWidth="1"/>
    <col min="8711" max="8712" width="6.5546875" style="137" customWidth="1"/>
    <col min="8713" max="8713" width="4" style="137" bestFit="1" customWidth="1"/>
    <col min="8714" max="8716" width="6.5546875" style="137" bestFit="1" customWidth="1"/>
    <col min="8717" max="8717" width="6.5546875" style="137" customWidth="1"/>
    <col min="8718" max="8720" width="6.5546875" style="137" bestFit="1" customWidth="1"/>
    <col min="8721" max="8721" width="4" style="137" bestFit="1" customWidth="1"/>
    <col min="8722" max="8722" width="3.5546875" style="137" bestFit="1" customWidth="1"/>
    <col min="8723" max="8723" width="4" style="137" bestFit="1" customWidth="1"/>
    <col min="8724" max="8724" width="5.5546875" style="137" bestFit="1" customWidth="1"/>
    <col min="8725" max="8725" width="4" style="137" bestFit="1" customWidth="1"/>
    <col min="8726" max="8726" width="5.5546875" style="137" bestFit="1" customWidth="1"/>
    <col min="8727" max="8727" width="0.6640625" style="137" customWidth="1"/>
    <col min="8728" max="8728" width="9.109375" style="137" bestFit="1" customWidth="1"/>
    <col min="8729" max="8729" width="0.88671875" style="137" customWidth="1"/>
    <col min="8730" max="8730" width="7.5546875" style="137" bestFit="1" customWidth="1"/>
    <col min="8731" max="8960" width="11.44140625" style="137"/>
    <col min="8961" max="8961" width="0.109375" style="137" customWidth="1"/>
    <col min="8962" max="8962" width="2.6640625" style="137" customWidth="1"/>
    <col min="8963" max="8963" width="15.44140625" style="137" customWidth="1"/>
    <col min="8964" max="8964" width="1.33203125" style="137" customWidth="1"/>
    <col min="8965" max="8965" width="71.44140625" style="137" customWidth="1"/>
    <col min="8966" max="8966" width="6.5546875" style="137" bestFit="1" customWidth="1"/>
    <col min="8967" max="8968" width="6.5546875" style="137" customWidth="1"/>
    <col min="8969" max="8969" width="4" style="137" bestFit="1" customWidth="1"/>
    <col min="8970" max="8972" width="6.5546875" style="137" bestFit="1" customWidth="1"/>
    <col min="8973" max="8973" width="6.5546875" style="137" customWidth="1"/>
    <col min="8974" max="8976" width="6.5546875" style="137" bestFit="1" customWidth="1"/>
    <col min="8977" max="8977" width="4" style="137" bestFit="1" customWidth="1"/>
    <col min="8978" max="8978" width="3.5546875" style="137" bestFit="1" customWidth="1"/>
    <col min="8979" max="8979" width="4" style="137" bestFit="1" customWidth="1"/>
    <col min="8980" max="8980" width="5.5546875" style="137" bestFit="1" customWidth="1"/>
    <col min="8981" max="8981" width="4" style="137" bestFit="1" customWidth="1"/>
    <col min="8982" max="8982" width="5.5546875" style="137" bestFit="1" customWidth="1"/>
    <col min="8983" max="8983" width="0.6640625" style="137" customWidth="1"/>
    <col min="8984" max="8984" width="9.109375" style="137" bestFit="1" customWidth="1"/>
    <col min="8985" max="8985" width="0.88671875" style="137" customWidth="1"/>
    <col min="8986" max="8986" width="7.5546875" style="137" bestFit="1" customWidth="1"/>
    <col min="8987" max="9216" width="11.44140625" style="137"/>
    <col min="9217" max="9217" width="0.109375" style="137" customWidth="1"/>
    <col min="9218" max="9218" width="2.6640625" style="137" customWidth="1"/>
    <col min="9219" max="9219" width="15.44140625" style="137" customWidth="1"/>
    <col min="9220" max="9220" width="1.33203125" style="137" customWidth="1"/>
    <col min="9221" max="9221" width="71.44140625" style="137" customWidth="1"/>
    <col min="9222" max="9222" width="6.5546875" style="137" bestFit="1" customWidth="1"/>
    <col min="9223" max="9224" width="6.5546875" style="137" customWidth="1"/>
    <col min="9225" max="9225" width="4" style="137" bestFit="1" customWidth="1"/>
    <col min="9226" max="9228" width="6.5546875" style="137" bestFit="1" customWidth="1"/>
    <col min="9229" max="9229" width="6.5546875" style="137" customWidth="1"/>
    <col min="9230" max="9232" width="6.5546875" style="137" bestFit="1" customWidth="1"/>
    <col min="9233" max="9233" width="4" style="137" bestFit="1" customWidth="1"/>
    <col min="9234" max="9234" width="3.5546875" style="137" bestFit="1" customWidth="1"/>
    <col min="9235" max="9235" width="4" style="137" bestFit="1" customWidth="1"/>
    <col min="9236" max="9236" width="5.5546875" style="137" bestFit="1" customWidth="1"/>
    <col min="9237" max="9237" width="4" style="137" bestFit="1" customWidth="1"/>
    <col min="9238" max="9238" width="5.5546875" style="137" bestFit="1" customWidth="1"/>
    <col min="9239" max="9239" width="0.6640625" style="137" customWidth="1"/>
    <col min="9240" max="9240" width="9.109375" style="137" bestFit="1" customWidth="1"/>
    <col min="9241" max="9241" width="0.88671875" style="137" customWidth="1"/>
    <col min="9242" max="9242" width="7.5546875" style="137" bestFit="1" customWidth="1"/>
    <col min="9243" max="9472" width="11.44140625" style="137"/>
    <col min="9473" max="9473" width="0.109375" style="137" customWidth="1"/>
    <col min="9474" max="9474" width="2.6640625" style="137" customWidth="1"/>
    <col min="9475" max="9475" width="15.44140625" style="137" customWidth="1"/>
    <col min="9476" max="9476" width="1.33203125" style="137" customWidth="1"/>
    <col min="9477" max="9477" width="71.44140625" style="137" customWidth="1"/>
    <col min="9478" max="9478" width="6.5546875" style="137" bestFit="1" customWidth="1"/>
    <col min="9479" max="9480" width="6.5546875" style="137" customWidth="1"/>
    <col min="9481" max="9481" width="4" style="137" bestFit="1" customWidth="1"/>
    <col min="9482" max="9484" width="6.5546875" style="137" bestFit="1" customWidth="1"/>
    <col min="9485" max="9485" width="6.5546875" style="137" customWidth="1"/>
    <col min="9486" max="9488" width="6.5546875" style="137" bestFit="1" customWidth="1"/>
    <col min="9489" max="9489" width="4" style="137" bestFit="1" customWidth="1"/>
    <col min="9490" max="9490" width="3.5546875" style="137" bestFit="1" customWidth="1"/>
    <col min="9491" max="9491" width="4" style="137" bestFit="1" customWidth="1"/>
    <col min="9492" max="9492" width="5.5546875" style="137" bestFit="1" customWidth="1"/>
    <col min="9493" max="9493" width="4" style="137" bestFit="1" customWidth="1"/>
    <col min="9494" max="9494" width="5.5546875" style="137" bestFit="1" customWidth="1"/>
    <col min="9495" max="9495" width="0.6640625" style="137" customWidth="1"/>
    <col min="9496" max="9496" width="9.109375" style="137" bestFit="1" customWidth="1"/>
    <col min="9497" max="9497" width="0.88671875" style="137" customWidth="1"/>
    <col min="9498" max="9498" width="7.5546875" style="137" bestFit="1" customWidth="1"/>
    <col min="9499" max="9728" width="11.44140625" style="137"/>
    <col min="9729" max="9729" width="0.109375" style="137" customWidth="1"/>
    <col min="9730" max="9730" width="2.6640625" style="137" customWidth="1"/>
    <col min="9731" max="9731" width="15.44140625" style="137" customWidth="1"/>
    <col min="9732" max="9732" width="1.33203125" style="137" customWidth="1"/>
    <col min="9733" max="9733" width="71.44140625" style="137" customWidth="1"/>
    <col min="9734" max="9734" width="6.5546875" style="137" bestFit="1" customWidth="1"/>
    <col min="9735" max="9736" width="6.5546875" style="137" customWidth="1"/>
    <col min="9737" max="9737" width="4" style="137" bestFit="1" customWidth="1"/>
    <col min="9738" max="9740" width="6.5546875" style="137" bestFit="1" customWidth="1"/>
    <col min="9741" max="9741" width="6.5546875" style="137" customWidth="1"/>
    <col min="9742" max="9744" width="6.5546875" style="137" bestFit="1" customWidth="1"/>
    <col min="9745" max="9745" width="4" style="137" bestFit="1" customWidth="1"/>
    <col min="9746" max="9746" width="3.5546875" style="137" bestFit="1" customWidth="1"/>
    <col min="9747" max="9747" width="4" style="137" bestFit="1" customWidth="1"/>
    <col min="9748" max="9748" width="5.5546875" style="137" bestFit="1" customWidth="1"/>
    <col min="9749" max="9749" width="4" style="137" bestFit="1" customWidth="1"/>
    <col min="9750" max="9750" width="5.5546875" style="137" bestFit="1" customWidth="1"/>
    <col min="9751" max="9751" width="0.6640625" style="137" customWidth="1"/>
    <col min="9752" max="9752" width="9.109375" style="137" bestFit="1" customWidth="1"/>
    <col min="9753" max="9753" width="0.88671875" style="137" customWidth="1"/>
    <col min="9754" max="9754" width="7.5546875" style="137" bestFit="1" customWidth="1"/>
    <col min="9755" max="9984" width="11.44140625" style="137"/>
    <col min="9985" max="9985" width="0.109375" style="137" customWidth="1"/>
    <col min="9986" max="9986" width="2.6640625" style="137" customWidth="1"/>
    <col min="9987" max="9987" width="15.44140625" style="137" customWidth="1"/>
    <col min="9988" max="9988" width="1.33203125" style="137" customWidth="1"/>
    <col min="9989" max="9989" width="71.44140625" style="137" customWidth="1"/>
    <col min="9990" max="9990" width="6.5546875" style="137" bestFit="1" customWidth="1"/>
    <col min="9991" max="9992" width="6.5546875" style="137" customWidth="1"/>
    <col min="9993" max="9993" width="4" style="137" bestFit="1" customWidth="1"/>
    <col min="9994" max="9996" width="6.5546875" style="137" bestFit="1" customWidth="1"/>
    <col min="9997" max="9997" width="6.5546875" style="137" customWidth="1"/>
    <col min="9998" max="10000" width="6.5546875" style="137" bestFit="1" customWidth="1"/>
    <col min="10001" max="10001" width="4" style="137" bestFit="1" customWidth="1"/>
    <col min="10002" max="10002" width="3.5546875" style="137" bestFit="1" customWidth="1"/>
    <col min="10003" max="10003" width="4" style="137" bestFit="1" customWidth="1"/>
    <col min="10004" max="10004" width="5.5546875" style="137" bestFit="1" customWidth="1"/>
    <col min="10005" max="10005" width="4" style="137" bestFit="1" customWidth="1"/>
    <col min="10006" max="10006" width="5.5546875" style="137" bestFit="1" customWidth="1"/>
    <col min="10007" max="10007" width="0.6640625" style="137" customWidth="1"/>
    <col min="10008" max="10008" width="9.109375" style="137" bestFit="1" customWidth="1"/>
    <col min="10009" max="10009" width="0.88671875" style="137" customWidth="1"/>
    <col min="10010" max="10010" width="7.5546875" style="137" bestFit="1" customWidth="1"/>
    <col min="10011" max="10240" width="11.44140625" style="137"/>
    <col min="10241" max="10241" width="0.109375" style="137" customWidth="1"/>
    <col min="10242" max="10242" width="2.6640625" style="137" customWidth="1"/>
    <col min="10243" max="10243" width="15.44140625" style="137" customWidth="1"/>
    <col min="10244" max="10244" width="1.33203125" style="137" customWidth="1"/>
    <col min="10245" max="10245" width="71.44140625" style="137" customWidth="1"/>
    <col min="10246" max="10246" width="6.5546875" style="137" bestFit="1" customWidth="1"/>
    <col min="10247" max="10248" width="6.5546875" style="137" customWidth="1"/>
    <col min="10249" max="10249" width="4" style="137" bestFit="1" customWidth="1"/>
    <col min="10250" max="10252" width="6.5546875" style="137" bestFit="1" customWidth="1"/>
    <col min="10253" max="10253" width="6.5546875" style="137" customWidth="1"/>
    <col min="10254" max="10256" width="6.5546875" style="137" bestFit="1" customWidth="1"/>
    <col min="10257" max="10257" width="4" style="137" bestFit="1" customWidth="1"/>
    <col min="10258" max="10258" width="3.5546875" style="137" bestFit="1" customWidth="1"/>
    <col min="10259" max="10259" width="4" style="137" bestFit="1" customWidth="1"/>
    <col min="10260" max="10260" width="5.5546875" style="137" bestFit="1" customWidth="1"/>
    <col min="10261" max="10261" width="4" style="137" bestFit="1" customWidth="1"/>
    <col min="10262" max="10262" width="5.5546875" style="137" bestFit="1" customWidth="1"/>
    <col min="10263" max="10263" width="0.6640625" style="137" customWidth="1"/>
    <col min="10264" max="10264" width="9.109375" style="137" bestFit="1" customWidth="1"/>
    <col min="10265" max="10265" width="0.88671875" style="137" customWidth="1"/>
    <col min="10266" max="10266" width="7.5546875" style="137" bestFit="1" customWidth="1"/>
    <col min="10267" max="10496" width="11.44140625" style="137"/>
    <col min="10497" max="10497" width="0.109375" style="137" customWidth="1"/>
    <col min="10498" max="10498" width="2.6640625" style="137" customWidth="1"/>
    <col min="10499" max="10499" width="15.44140625" style="137" customWidth="1"/>
    <col min="10500" max="10500" width="1.33203125" style="137" customWidth="1"/>
    <col min="10501" max="10501" width="71.44140625" style="137" customWidth="1"/>
    <col min="10502" max="10502" width="6.5546875" style="137" bestFit="1" customWidth="1"/>
    <col min="10503" max="10504" width="6.5546875" style="137" customWidth="1"/>
    <col min="10505" max="10505" width="4" style="137" bestFit="1" customWidth="1"/>
    <col min="10506" max="10508" width="6.5546875" style="137" bestFit="1" customWidth="1"/>
    <col min="10509" max="10509" width="6.5546875" style="137" customWidth="1"/>
    <col min="10510" max="10512" width="6.5546875" style="137" bestFit="1" customWidth="1"/>
    <col min="10513" max="10513" width="4" style="137" bestFit="1" customWidth="1"/>
    <col min="10514" max="10514" width="3.5546875" style="137" bestFit="1" customWidth="1"/>
    <col min="10515" max="10515" width="4" style="137" bestFit="1" customWidth="1"/>
    <col min="10516" max="10516" width="5.5546875" style="137" bestFit="1" customWidth="1"/>
    <col min="10517" max="10517" width="4" style="137" bestFit="1" customWidth="1"/>
    <col min="10518" max="10518" width="5.5546875" style="137" bestFit="1" customWidth="1"/>
    <col min="10519" max="10519" width="0.6640625" style="137" customWidth="1"/>
    <col min="10520" max="10520" width="9.109375" style="137" bestFit="1" customWidth="1"/>
    <col min="10521" max="10521" width="0.88671875" style="137" customWidth="1"/>
    <col min="10522" max="10522" width="7.5546875" style="137" bestFit="1" customWidth="1"/>
    <col min="10523" max="10752" width="11.44140625" style="137"/>
    <col min="10753" max="10753" width="0.109375" style="137" customWidth="1"/>
    <col min="10754" max="10754" width="2.6640625" style="137" customWidth="1"/>
    <col min="10755" max="10755" width="15.44140625" style="137" customWidth="1"/>
    <col min="10756" max="10756" width="1.33203125" style="137" customWidth="1"/>
    <col min="10757" max="10757" width="71.44140625" style="137" customWidth="1"/>
    <col min="10758" max="10758" width="6.5546875" style="137" bestFit="1" customWidth="1"/>
    <col min="10759" max="10760" width="6.5546875" style="137" customWidth="1"/>
    <col min="10761" max="10761" width="4" style="137" bestFit="1" customWidth="1"/>
    <col min="10762" max="10764" width="6.5546875" style="137" bestFit="1" customWidth="1"/>
    <col min="10765" max="10765" width="6.5546875" style="137" customWidth="1"/>
    <col min="10766" max="10768" width="6.5546875" style="137" bestFit="1" customWidth="1"/>
    <col min="10769" max="10769" width="4" style="137" bestFit="1" customWidth="1"/>
    <col min="10770" max="10770" width="3.5546875" style="137" bestFit="1" customWidth="1"/>
    <col min="10771" max="10771" width="4" style="137" bestFit="1" customWidth="1"/>
    <col min="10772" max="10772" width="5.5546875" style="137" bestFit="1" customWidth="1"/>
    <col min="10773" max="10773" width="4" style="137" bestFit="1" customWidth="1"/>
    <col min="10774" max="10774" width="5.5546875" style="137" bestFit="1" customWidth="1"/>
    <col min="10775" max="10775" width="0.6640625" style="137" customWidth="1"/>
    <col min="10776" max="10776" width="9.109375" style="137" bestFit="1" customWidth="1"/>
    <col min="10777" max="10777" width="0.88671875" style="137" customWidth="1"/>
    <col min="10778" max="10778" width="7.5546875" style="137" bestFit="1" customWidth="1"/>
    <col min="10779" max="11008" width="11.44140625" style="137"/>
    <col min="11009" max="11009" width="0.109375" style="137" customWidth="1"/>
    <col min="11010" max="11010" width="2.6640625" style="137" customWidth="1"/>
    <col min="11011" max="11011" width="15.44140625" style="137" customWidth="1"/>
    <col min="11012" max="11012" width="1.33203125" style="137" customWidth="1"/>
    <col min="11013" max="11013" width="71.44140625" style="137" customWidth="1"/>
    <col min="11014" max="11014" width="6.5546875" style="137" bestFit="1" customWidth="1"/>
    <col min="11015" max="11016" width="6.5546875" style="137" customWidth="1"/>
    <col min="11017" max="11017" width="4" style="137" bestFit="1" customWidth="1"/>
    <col min="11018" max="11020" width="6.5546875" style="137" bestFit="1" customWidth="1"/>
    <col min="11021" max="11021" width="6.5546875" style="137" customWidth="1"/>
    <col min="11022" max="11024" width="6.5546875" style="137" bestFit="1" customWidth="1"/>
    <col min="11025" max="11025" width="4" style="137" bestFit="1" customWidth="1"/>
    <col min="11026" max="11026" width="3.5546875" style="137" bestFit="1" customWidth="1"/>
    <col min="11027" max="11027" width="4" style="137" bestFit="1" customWidth="1"/>
    <col min="11028" max="11028" width="5.5546875" style="137" bestFit="1" customWidth="1"/>
    <col min="11029" max="11029" width="4" style="137" bestFit="1" customWidth="1"/>
    <col min="11030" max="11030" width="5.5546875" style="137" bestFit="1" customWidth="1"/>
    <col min="11031" max="11031" width="0.6640625" style="137" customWidth="1"/>
    <col min="11032" max="11032" width="9.109375" style="137" bestFit="1" customWidth="1"/>
    <col min="11033" max="11033" width="0.88671875" style="137" customWidth="1"/>
    <col min="11034" max="11034" width="7.5546875" style="137" bestFit="1" customWidth="1"/>
    <col min="11035" max="11264" width="11.44140625" style="137"/>
    <col min="11265" max="11265" width="0.109375" style="137" customWidth="1"/>
    <col min="11266" max="11266" width="2.6640625" style="137" customWidth="1"/>
    <col min="11267" max="11267" width="15.44140625" style="137" customWidth="1"/>
    <col min="11268" max="11268" width="1.33203125" style="137" customWidth="1"/>
    <col min="11269" max="11269" width="71.44140625" style="137" customWidth="1"/>
    <col min="11270" max="11270" width="6.5546875" style="137" bestFit="1" customWidth="1"/>
    <col min="11271" max="11272" width="6.5546875" style="137" customWidth="1"/>
    <col min="11273" max="11273" width="4" style="137" bestFit="1" customWidth="1"/>
    <col min="11274" max="11276" width="6.5546875" style="137" bestFit="1" customWidth="1"/>
    <col min="11277" max="11277" width="6.5546875" style="137" customWidth="1"/>
    <col min="11278" max="11280" width="6.5546875" style="137" bestFit="1" customWidth="1"/>
    <col min="11281" max="11281" width="4" style="137" bestFit="1" customWidth="1"/>
    <col min="11282" max="11282" width="3.5546875" style="137" bestFit="1" customWidth="1"/>
    <col min="11283" max="11283" width="4" style="137" bestFit="1" customWidth="1"/>
    <col min="11284" max="11284" width="5.5546875" style="137" bestFit="1" customWidth="1"/>
    <col min="11285" max="11285" width="4" style="137" bestFit="1" customWidth="1"/>
    <col min="11286" max="11286" width="5.5546875" style="137" bestFit="1" customWidth="1"/>
    <col min="11287" max="11287" width="0.6640625" style="137" customWidth="1"/>
    <col min="11288" max="11288" width="9.109375" style="137" bestFit="1" customWidth="1"/>
    <col min="11289" max="11289" width="0.88671875" style="137" customWidth="1"/>
    <col min="11290" max="11290" width="7.5546875" style="137" bestFit="1" customWidth="1"/>
    <col min="11291" max="11520" width="11.44140625" style="137"/>
    <col min="11521" max="11521" width="0.109375" style="137" customWidth="1"/>
    <col min="11522" max="11522" width="2.6640625" style="137" customWidth="1"/>
    <col min="11523" max="11523" width="15.44140625" style="137" customWidth="1"/>
    <col min="11524" max="11524" width="1.33203125" style="137" customWidth="1"/>
    <col min="11525" max="11525" width="71.44140625" style="137" customWidth="1"/>
    <col min="11526" max="11526" width="6.5546875" style="137" bestFit="1" customWidth="1"/>
    <col min="11527" max="11528" width="6.5546875" style="137" customWidth="1"/>
    <col min="11529" max="11529" width="4" style="137" bestFit="1" customWidth="1"/>
    <col min="11530" max="11532" width="6.5546875" style="137" bestFit="1" customWidth="1"/>
    <col min="11533" max="11533" width="6.5546875" style="137" customWidth="1"/>
    <col min="11534" max="11536" width="6.5546875" style="137" bestFit="1" customWidth="1"/>
    <col min="11537" max="11537" width="4" style="137" bestFit="1" customWidth="1"/>
    <col min="11538" max="11538" width="3.5546875" style="137" bestFit="1" customWidth="1"/>
    <col min="11539" max="11539" width="4" style="137" bestFit="1" customWidth="1"/>
    <col min="11540" max="11540" width="5.5546875" style="137" bestFit="1" customWidth="1"/>
    <col min="11541" max="11541" width="4" style="137" bestFit="1" customWidth="1"/>
    <col min="11542" max="11542" width="5.5546875" style="137" bestFit="1" customWidth="1"/>
    <col min="11543" max="11543" width="0.6640625" style="137" customWidth="1"/>
    <col min="11544" max="11544" width="9.109375" style="137" bestFit="1" customWidth="1"/>
    <col min="11545" max="11545" width="0.88671875" style="137" customWidth="1"/>
    <col min="11546" max="11546" width="7.5546875" style="137" bestFit="1" customWidth="1"/>
    <col min="11547" max="11776" width="11.44140625" style="137"/>
    <col min="11777" max="11777" width="0.109375" style="137" customWidth="1"/>
    <col min="11778" max="11778" width="2.6640625" style="137" customWidth="1"/>
    <col min="11779" max="11779" width="15.44140625" style="137" customWidth="1"/>
    <col min="11780" max="11780" width="1.33203125" style="137" customWidth="1"/>
    <col min="11781" max="11781" width="71.44140625" style="137" customWidth="1"/>
    <col min="11782" max="11782" width="6.5546875" style="137" bestFit="1" customWidth="1"/>
    <col min="11783" max="11784" width="6.5546875" style="137" customWidth="1"/>
    <col min="11785" max="11785" width="4" style="137" bestFit="1" customWidth="1"/>
    <col min="11786" max="11788" width="6.5546875" style="137" bestFit="1" customWidth="1"/>
    <col min="11789" max="11789" width="6.5546875" style="137" customWidth="1"/>
    <col min="11790" max="11792" width="6.5546875" style="137" bestFit="1" customWidth="1"/>
    <col min="11793" max="11793" width="4" style="137" bestFit="1" customWidth="1"/>
    <col min="11794" max="11794" width="3.5546875" style="137" bestFit="1" customWidth="1"/>
    <col min="11795" max="11795" width="4" style="137" bestFit="1" customWidth="1"/>
    <col min="11796" max="11796" width="5.5546875" style="137" bestFit="1" customWidth="1"/>
    <col min="11797" max="11797" width="4" style="137" bestFit="1" customWidth="1"/>
    <col min="11798" max="11798" width="5.5546875" style="137" bestFit="1" customWidth="1"/>
    <col min="11799" max="11799" width="0.6640625" style="137" customWidth="1"/>
    <col min="11800" max="11800" width="9.109375" style="137" bestFit="1" customWidth="1"/>
    <col min="11801" max="11801" width="0.88671875" style="137" customWidth="1"/>
    <col min="11802" max="11802" width="7.5546875" style="137" bestFit="1" customWidth="1"/>
    <col min="11803" max="12032" width="11.44140625" style="137"/>
    <col min="12033" max="12033" width="0.109375" style="137" customWidth="1"/>
    <col min="12034" max="12034" width="2.6640625" style="137" customWidth="1"/>
    <col min="12035" max="12035" width="15.44140625" style="137" customWidth="1"/>
    <col min="12036" max="12036" width="1.33203125" style="137" customWidth="1"/>
    <col min="12037" max="12037" width="71.44140625" style="137" customWidth="1"/>
    <col min="12038" max="12038" width="6.5546875" style="137" bestFit="1" customWidth="1"/>
    <col min="12039" max="12040" width="6.5546875" style="137" customWidth="1"/>
    <col min="12041" max="12041" width="4" style="137" bestFit="1" customWidth="1"/>
    <col min="12042" max="12044" width="6.5546875" style="137" bestFit="1" customWidth="1"/>
    <col min="12045" max="12045" width="6.5546875" style="137" customWidth="1"/>
    <col min="12046" max="12048" width="6.5546875" style="137" bestFit="1" customWidth="1"/>
    <col min="12049" max="12049" width="4" style="137" bestFit="1" customWidth="1"/>
    <col min="12050" max="12050" width="3.5546875" style="137" bestFit="1" customWidth="1"/>
    <col min="12051" max="12051" width="4" style="137" bestFit="1" customWidth="1"/>
    <col min="12052" max="12052" width="5.5546875" style="137" bestFit="1" customWidth="1"/>
    <col min="12053" max="12053" width="4" style="137" bestFit="1" customWidth="1"/>
    <col min="12054" max="12054" width="5.5546875" style="137" bestFit="1" customWidth="1"/>
    <col min="12055" max="12055" width="0.6640625" style="137" customWidth="1"/>
    <col min="12056" max="12056" width="9.109375" style="137" bestFit="1" customWidth="1"/>
    <col min="12057" max="12057" width="0.88671875" style="137" customWidth="1"/>
    <col min="12058" max="12058" width="7.5546875" style="137" bestFit="1" customWidth="1"/>
    <col min="12059" max="12288" width="11.44140625" style="137"/>
    <col min="12289" max="12289" width="0.109375" style="137" customWidth="1"/>
    <col min="12290" max="12290" width="2.6640625" style="137" customWidth="1"/>
    <col min="12291" max="12291" width="15.44140625" style="137" customWidth="1"/>
    <col min="12292" max="12292" width="1.33203125" style="137" customWidth="1"/>
    <col min="12293" max="12293" width="71.44140625" style="137" customWidth="1"/>
    <col min="12294" max="12294" width="6.5546875" style="137" bestFit="1" customWidth="1"/>
    <col min="12295" max="12296" width="6.5546875" style="137" customWidth="1"/>
    <col min="12297" max="12297" width="4" style="137" bestFit="1" customWidth="1"/>
    <col min="12298" max="12300" width="6.5546875" style="137" bestFit="1" customWidth="1"/>
    <col min="12301" max="12301" width="6.5546875" style="137" customWidth="1"/>
    <col min="12302" max="12304" width="6.5546875" style="137" bestFit="1" customWidth="1"/>
    <col min="12305" max="12305" width="4" style="137" bestFit="1" customWidth="1"/>
    <col min="12306" max="12306" width="3.5546875" style="137" bestFit="1" customWidth="1"/>
    <col min="12307" max="12307" width="4" style="137" bestFit="1" customWidth="1"/>
    <col min="12308" max="12308" width="5.5546875" style="137" bestFit="1" customWidth="1"/>
    <col min="12309" max="12309" width="4" style="137" bestFit="1" customWidth="1"/>
    <col min="12310" max="12310" width="5.5546875" style="137" bestFit="1" customWidth="1"/>
    <col min="12311" max="12311" width="0.6640625" style="137" customWidth="1"/>
    <col min="12312" max="12312" width="9.109375" style="137" bestFit="1" customWidth="1"/>
    <col min="12313" max="12313" width="0.88671875" style="137" customWidth="1"/>
    <col min="12314" max="12314" width="7.5546875" style="137" bestFit="1" customWidth="1"/>
    <col min="12315" max="12544" width="11.44140625" style="137"/>
    <col min="12545" max="12545" width="0.109375" style="137" customWidth="1"/>
    <col min="12546" max="12546" width="2.6640625" style="137" customWidth="1"/>
    <col min="12547" max="12547" width="15.44140625" style="137" customWidth="1"/>
    <col min="12548" max="12548" width="1.33203125" style="137" customWidth="1"/>
    <col min="12549" max="12549" width="71.44140625" style="137" customWidth="1"/>
    <col min="12550" max="12550" width="6.5546875" style="137" bestFit="1" customWidth="1"/>
    <col min="12551" max="12552" width="6.5546875" style="137" customWidth="1"/>
    <col min="12553" max="12553" width="4" style="137" bestFit="1" customWidth="1"/>
    <col min="12554" max="12556" width="6.5546875" style="137" bestFit="1" customWidth="1"/>
    <col min="12557" max="12557" width="6.5546875" style="137" customWidth="1"/>
    <col min="12558" max="12560" width="6.5546875" style="137" bestFit="1" customWidth="1"/>
    <col min="12561" max="12561" width="4" style="137" bestFit="1" customWidth="1"/>
    <col min="12562" max="12562" width="3.5546875" style="137" bestFit="1" customWidth="1"/>
    <col min="12563" max="12563" width="4" style="137" bestFit="1" customWidth="1"/>
    <col min="12564" max="12564" width="5.5546875" style="137" bestFit="1" customWidth="1"/>
    <col min="12565" max="12565" width="4" style="137" bestFit="1" customWidth="1"/>
    <col min="12566" max="12566" width="5.5546875" style="137" bestFit="1" customWidth="1"/>
    <col min="12567" max="12567" width="0.6640625" style="137" customWidth="1"/>
    <col min="12568" max="12568" width="9.109375" style="137" bestFit="1" customWidth="1"/>
    <col min="12569" max="12569" width="0.88671875" style="137" customWidth="1"/>
    <col min="12570" max="12570" width="7.5546875" style="137" bestFit="1" customWidth="1"/>
    <col min="12571" max="12800" width="11.44140625" style="137"/>
    <col min="12801" max="12801" width="0.109375" style="137" customWidth="1"/>
    <col min="12802" max="12802" width="2.6640625" style="137" customWidth="1"/>
    <col min="12803" max="12803" width="15.44140625" style="137" customWidth="1"/>
    <col min="12804" max="12804" width="1.33203125" style="137" customWidth="1"/>
    <col min="12805" max="12805" width="71.44140625" style="137" customWidth="1"/>
    <col min="12806" max="12806" width="6.5546875" style="137" bestFit="1" customWidth="1"/>
    <col min="12807" max="12808" width="6.5546875" style="137" customWidth="1"/>
    <col min="12809" max="12809" width="4" style="137" bestFit="1" customWidth="1"/>
    <col min="12810" max="12812" width="6.5546875" style="137" bestFit="1" customWidth="1"/>
    <col min="12813" max="12813" width="6.5546875" style="137" customWidth="1"/>
    <col min="12814" max="12816" width="6.5546875" style="137" bestFit="1" customWidth="1"/>
    <col min="12817" max="12817" width="4" style="137" bestFit="1" customWidth="1"/>
    <col min="12818" max="12818" width="3.5546875" style="137" bestFit="1" customWidth="1"/>
    <col min="12819" max="12819" width="4" style="137" bestFit="1" customWidth="1"/>
    <col min="12820" max="12820" width="5.5546875" style="137" bestFit="1" customWidth="1"/>
    <col min="12821" max="12821" width="4" style="137" bestFit="1" customWidth="1"/>
    <col min="12822" max="12822" width="5.5546875" style="137" bestFit="1" customWidth="1"/>
    <col min="12823" max="12823" width="0.6640625" style="137" customWidth="1"/>
    <col min="12824" max="12824" width="9.109375" style="137" bestFit="1" customWidth="1"/>
    <col min="12825" max="12825" width="0.88671875" style="137" customWidth="1"/>
    <col min="12826" max="12826" width="7.5546875" style="137" bestFit="1" customWidth="1"/>
    <col min="12827" max="13056" width="11.44140625" style="137"/>
    <col min="13057" max="13057" width="0.109375" style="137" customWidth="1"/>
    <col min="13058" max="13058" width="2.6640625" style="137" customWidth="1"/>
    <col min="13059" max="13059" width="15.44140625" style="137" customWidth="1"/>
    <col min="13060" max="13060" width="1.33203125" style="137" customWidth="1"/>
    <col min="13061" max="13061" width="71.44140625" style="137" customWidth="1"/>
    <col min="13062" max="13062" width="6.5546875" style="137" bestFit="1" customWidth="1"/>
    <col min="13063" max="13064" width="6.5546875" style="137" customWidth="1"/>
    <col min="13065" max="13065" width="4" style="137" bestFit="1" customWidth="1"/>
    <col min="13066" max="13068" width="6.5546875" style="137" bestFit="1" customWidth="1"/>
    <col min="13069" max="13069" width="6.5546875" style="137" customWidth="1"/>
    <col min="13070" max="13072" width="6.5546875" style="137" bestFit="1" customWidth="1"/>
    <col min="13073" max="13073" width="4" style="137" bestFit="1" customWidth="1"/>
    <col min="13074" max="13074" width="3.5546875" style="137" bestFit="1" customWidth="1"/>
    <col min="13075" max="13075" width="4" style="137" bestFit="1" customWidth="1"/>
    <col min="13076" max="13076" width="5.5546875" style="137" bestFit="1" customWidth="1"/>
    <col min="13077" max="13077" width="4" style="137" bestFit="1" customWidth="1"/>
    <col min="13078" max="13078" width="5.5546875" style="137" bestFit="1" customWidth="1"/>
    <col min="13079" max="13079" width="0.6640625" style="137" customWidth="1"/>
    <col min="13080" max="13080" width="9.109375" style="137" bestFit="1" customWidth="1"/>
    <col min="13081" max="13081" width="0.88671875" style="137" customWidth="1"/>
    <col min="13082" max="13082" width="7.5546875" style="137" bestFit="1" customWidth="1"/>
    <col min="13083" max="13312" width="11.44140625" style="137"/>
    <col min="13313" max="13313" width="0.109375" style="137" customWidth="1"/>
    <col min="13314" max="13314" width="2.6640625" style="137" customWidth="1"/>
    <col min="13315" max="13315" width="15.44140625" style="137" customWidth="1"/>
    <col min="13316" max="13316" width="1.33203125" style="137" customWidth="1"/>
    <col min="13317" max="13317" width="71.44140625" style="137" customWidth="1"/>
    <col min="13318" max="13318" width="6.5546875" style="137" bestFit="1" customWidth="1"/>
    <col min="13319" max="13320" width="6.5546875" style="137" customWidth="1"/>
    <col min="13321" max="13321" width="4" style="137" bestFit="1" customWidth="1"/>
    <col min="13322" max="13324" width="6.5546875" style="137" bestFit="1" customWidth="1"/>
    <col min="13325" max="13325" width="6.5546875" style="137" customWidth="1"/>
    <col min="13326" max="13328" width="6.5546875" style="137" bestFit="1" customWidth="1"/>
    <col min="13329" max="13329" width="4" style="137" bestFit="1" customWidth="1"/>
    <col min="13330" max="13330" width="3.5546875" style="137" bestFit="1" customWidth="1"/>
    <col min="13331" max="13331" width="4" style="137" bestFit="1" customWidth="1"/>
    <col min="13332" max="13332" width="5.5546875" style="137" bestFit="1" customWidth="1"/>
    <col min="13333" max="13333" width="4" style="137" bestFit="1" customWidth="1"/>
    <col min="13334" max="13334" width="5.5546875" style="137" bestFit="1" customWidth="1"/>
    <col min="13335" max="13335" width="0.6640625" style="137" customWidth="1"/>
    <col min="13336" max="13336" width="9.109375" style="137" bestFit="1" customWidth="1"/>
    <col min="13337" max="13337" width="0.88671875" style="137" customWidth="1"/>
    <col min="13338" max="13338" width="7.5546875" style="137" bestFit="1" customWidth="1"/>
    <col min="13339" max="13568" width="11.44140625" style="137"/>
    <col min="13569" max="13569" width="0.109375" style="137" customWidth="1"/>
    <col min="13570" max="13570" width="2.6640625" style="137" customWidth="1"/>
    <col min="13571" max="13571" width="15.44140625" style="137" customWidth="1"/>
    <col min="13572" max="13572" width="1.33203125" style="137" customWidth="1"/>
    <col min="13573" max="13573" width="71.44140625" style="137" customWidth="1"/>
    <col min="13574" max="13574" width="6.5546875" style="137" bestFit="1" customWidth="1"/>
    <col min="13575" max="13576" width="6.5546875" style="137" customWidth="1"/>
    <col min="13577" max="13577" width="4" style="137" bestFit="1" customWidth="1"/>
    <col min="13578" max="13580" width="6.5546875" style="137" bestFit="1" customWidth="1"/>
    <col min="13581" max="13581" width="6.5546875" style="137" customWidth="1"/>
    <col min="13582" max="13584" width="6.5546875" style="137" bestFit="1" customWidth="1"/>
    <col min="13585" max="13585" width="4" style="137" bestFit="1" customWidth="1"/>
    <col min="13586" max="13586" width="3.5546875" style="137" bestFit="1" customWidth="1"/>
    <col min="13587" max="13587" width="4" style="137" bestFit="1" customWidth="1"/>
    <col min="13588" max="13588" width="5.5546875" style="137" bestFit="1" customWidth="1"/>
    <col min="13589" max="13589" width="4" style="137" bestFit="1" customWidth="1"/>
    <col min="13590" max="13590" width="5.5546875" style="137" bestFit="1" customWidth="1"/>
    <col min="13591" max="13591" width="0.6640625" style="137" customWidth="1"/>
    <col min="13592" max="13592" width="9.109375" style="137" bestFit="1" customWidth="1"/>
    <col min="13593" max="13593" width="0.88671875" style="137" customWidth="1"/>
    <col min="13594" max="13594" width="7.5546875" style="137" bestFit="1" customWidth="1"/>
    <col min="13595" max="13824" width="11.44140625" style="137"/>
    <col min="13825" max="13825" width="0.109375" style="137" customWidth="1"/>
    <col min="13826" max="13826" width="2.6640625" style="137" customWidth="1"/>
    <col min="13827" max="13827" width="15.44140625" style="137" customWidth="1"/>
    <col min="13828" max="13828" width="1.33203125" style="137" customWidth="1"/>
    <col min="13829" max="13829" width="71.44140625" style="137" customWidth="1"/>
    <col min="13830" max="13830" width="6.5546875" style="137" bestFit="1" customWidth="1"/>
    <col min="13831" max="13832" width="6.5546875" style="137" customWidth="1"/>
    <col min="13833" max="13833" width="4" style="137" bestFit="1" customWidth="1"/>
    <col min="13834" max="13836" width="6.5546875" style="137" bestFit="1" customWidth="1"/>
    <col min="13837" max="13837" width="6.5546875" style="137" customWidth="1"/>
    <col min="13838" max="13840" width="6.5546875" style="137" bestFit="1" customWidth="1"/>
    <col min="13841" max="13841" width="4" style="137" bestFit="1" customWidth="1"/>
    <col min="13842" max="13842" width="3.5546875" style="137" bestFit="1" customWidth="1"/>
    <col min="13843" max="13843" width="4" style="137" bestFit="1" customWidth="1"/>
    <col min="13844" max="13844" width="5.5546875" style="137" bestFit="1" customWidth="1"/>
    <col min="13845" max="13845" width="4" style="137" bestFit="1" customWidth="1"/>
    <col min="13846" max="13846" width="5.5546875" style="137" bestFit="1" customWidth="1"/>
    <col min="13847" max="13847" width="0.6640625" style="137" customWidth="1"/>
    <col min="13848" max="13848" width="9.109375" style="137" bestFit="1" customWidth="1"/>
    <col min="13849" max="13849" width="0.88671875" style="137" customWidth="1"/>
    <col min="13850" max="13850" width="7.5546875" style="137" bestFit="1" customWidth="1"/>
    <col min="13851" max="14080" width="11.44140625" style="137"/>
    <col min="14081" max="14081" width="0.109375" style="137" customWidth="1"/>
    <col min="14082" max="14082" width="2.6640625" style="137" customWidth="1"/>
    <col min="14083" max="14083" width="15.44140625" style="137" customWidth="1"/>
    <col min="14084" max="14084" width="1.33203125" style="137" customWidth="1"/>
    <col min="14085" max="14085" width="71.44140625" style="137" customWidth="1"/>
    <col min="14086" max="14086" width="6.5546875" style="137" bestFit="1" customWidth="1"/>
    <col min="14087" max="14088" width="6.5546875" style="137" customWidth="1"/>
    <col min="14089" max="14089" width="4" style="137" bestFit="1" customWidth="1"/>
    <col min="14090" max="14092" width="6.5546875" style="137" bestFit="1" customWidth="1"/>
    <col min="14093" max="14093" width="6.5546875" style="137" customWidth="1"/>
    <col min="14094" max="14096" width="6.5546875" style="137" bestFit="1" customWidth="1"/>
    <col min="14097" max="14097" width="4" style="137" bestFit="1" customWidth="1"/>
    <col min="14098" max="14098" width="3.5546875" style="137" bestFit="1" customWidth="1"/>
    <col min="14099" max="14099" width="4" style="137" bestFit="1" customWidth="1"/>
    <col min="14100" max="14100" width="5.5546875" style="137" bestFit="1" customWidth="1"/>
    <col min="14101" max="14101" width="4" style="137" bestFit="1" customWidth="1"/>
    <col min="14102" max="14102" width="5.5546875" style="137" bestFit="1" customWidth="1"/>
    <col min="14103" max="14103" width="0.6640625" style="137" customWidth="1"/>
    <col min="14104" max="14104" width="9.109375" style="137" bestFit="1" customWidth="1"/>
    <col min="14105" max="14105" width="0.88671875" style="137" customWidth="1"/>
    <col min="14106" max="14106" width="7.5546875" style="137" bestFit="1" customWidth="1"/>
    <col min="14107" max="14336" width="11.44140625" style="137"/>
    <col min="14337" max="14337" width="0.109375" style="137" customWidth="1"/>
    <col min="14338" max="14338" width="2.6640625" style="137" customWidth="1"/>
    <col min="14339" max="14339" width="15.44140625" style="137" customWidth="1"/>
    <col min="14340" max="14340" width="1.33203125" style="137" customWidth="1"/>
    <col min="14341" max="14341" width="71.44140625" style="137" customWidth="1"/>
    <col min="14342" max="14342" width="6.5546875" style="137" bestFit="1" customWidth="1"/>
    <col min="14343" max="14344" width="6.5546875" style="137" customWidth="1"/>
    <col min="14345" max="14345" width="4" style="137" bestFit="1" customWidth="1"/>
    <col min="14346" max="14348" width="6.5546875" style="137" bestFit="1" customWidth="1"/>
    <col min="14349" max="14349" width="6.5546875" style="137" customWidth="1"/>
    <col min="14350" max="14352" width="6.5546875" style="137" bestFit="1" customWidth="1"/>
    <col min="14353" max="14353" width="4" style="137" bestFit="1" customWidth="1"/>
    <col min="14354" max="14354" width="3.5546875" style="137" bestFit="1" customWidth="1"/>
    <col min="14355" max="14355" width="4" style="137" bestFit="1" customWidth="1"/>
    <col min="14356" max="14356" width="5.5546875" style="137" bestFit="1" customWidth="1"/>
    <col min="14357" max="14357" width="4" style="137" bestFit="1" customWidth="1"/>
    <col min="14358" max="14358" width="5.5546875" style="137" bestFit="1" customWidth="1"/>
    <col min="14359" max="14359" width="0.6640625" style="137" customWidth="1"/>
    <col min="14360" max="14360" width="9.109375" style="137" bestFit="1" customWidth="1"/>
    <col min="14361" max="14361" width="0.88671875" style="137" customWidth="1"/>
    <col min="14362" max="14362" width="7.5546875" style="137" bestFit="1" customWidth="1"/>
    <col min="14363" max="14592" width="11.44140625" style="137"/>
    <col min="14593" max="14593" width="0.109375" style="137" customWidth="1"/>
    <col min="14594" max="14594" width="2.6640625" style="137" customWidth="1"/>
    <col min="14595" max="14595" width="15.44140625" style="137" customWidth="1"/>
    <col min="14596" max="14596" width="1.33203125" style="137" customWidth="1"/>
    <col min="14597" max="14597" width="71.44140625" style="137" customWidth="1"/>
    <col min="14598" max="14598" width="6.5546875" style="137" bestFit="1" customWidth="1"/>
    <col min="14599" max="14600" width="6.5546875" style="137" customWidth="1"/>
    <col min="14601" max="14601" width="4" style="137" bestFit="1" customWidth="1"/>
    <col min="14602" max="14604" width="6.5546875" style="137" bestFit="1" customWidth="1"/>
    <col min="14605" max="14605" width="6.5546875" style="137" customWidth="1"/>
    <col min="14606" max="14608" width="6.5546875" style="137" bestFit="1" customWidth="1"/>
    <col min="14609" max="14609" width="4" style="137" bestFit="1" customWidth="1"/>
    <col min="14610" max="14610" width="3.5546875" style="137" bestFit="1" customWidth="1"/>
    <col min="14611" max="14611" width="4" style="137" bestFit="1" customWidth="1"/>
    <col min="14612" max="14612" width="5.5546875" style="137" bestFit="1" customWidth="1"/>
    <col min="14613" max="14613" width="4" style="137" bestFit="1" customWidth="1"/>
    <col min="14614" max="14614" width="5.5546875" style="137" bestFit="1" customWidth="1"/>
    <col min="14615" max="14615" width="0.6640625" style="137" customWidth="1"/>
    <col min="14616" max="14616" width="9.109375" style="137" bestFit="1" customWidth="1"/>
    <col min="14617" max="14617" width="0.88671875" style="137" customWidth="1"/>
    <col min="14618" max="14618" width="7.5546875" style="137" bestFit="1" customWidth="1"/>
    <col min="14619" max="14848" width="11.44140625" style="137"/>
    <col min="14849" max="14849" width="0.109375" style="137" customWidth="1"/>
    <col min="14850" max="14850" width="2.6640625" style="137" customWidth="1"/>
    <col min="14851" max="14851" width="15.44140625" style="137" customWidth="1"/>
    <col min="14852" max="14852" width="1.33203125" style="137" customWidth="1"/>
    <col min="14853" max="14853" width="71.44140625" style="137" customWidth="1"/>
    <col min="14854" max="14854" width="6.5546875" style="137" bestFit="1" customWidth="1"/>
    <col min="14855" max="14856" width="6.5546875" style="137" customWidth="1"/>
    <col min="14857" max="14857" width="4" style="137" bestFit="1" customWidth="1"/>
    <col min="14858" max="14860" width="6.5546875" style="137" bestFit="1" customWidth="1"/>
    <col min="14861" max="14861" width="6.5546875" style="137" customWidth="1"/>
    <col min="14862" max="14864" width="6.5546875" style="137" bestFit="1" customWidth="1"/>
    <col min="14865" max="14865" width="4" style="137" bestFit="1" customWidth="1"/>
    <col min="14866" max="14866" width="3.5546875" style="137" bestFit="1" customWidth="1"/>
    <col min="14867" max="14867" width="4" style="137" bestFit="1" customWidth="1"/>
    <col min="14868" max="14868" width="5.5546875" style="137" bestFit="1" customWidth="1"/>
    <col min="14869" max="14869" width="4" style="137" bestFit="1" customWidth="1"/>
    <col min="14870" max="14870" width="5.5546875" style="137" bestFit="1" customWidth="1"/>
    <col min="14871" max="14871" width="0.6640625" style="137" customWidth="1"/>
    <col min="14872" max="14872" width="9.109375" style="137" bestFit="1" customWidth="1"/>
    <col min="14873" max="14873" width="0.88671875" style="137" customWidth="1"/>
    <col min="14874" max="14874" width="7.5546875" style="137" bestFit="1" customWidth="1"/>
    <col min="14875" max="15104" width="11.44140625" style="137"/>
    <col min="15105" max="15105" width="0.109375" style="137" customWidth="1"/>
    <col min="15106" max="15106" width="2.6640625" style="137" customWidth="1"/>
    <col min="15107" max="15107" width="15.44140625" style="137" customWidth="1"/>
    <col min="15108" max="15108" width="1.33203125" style="137" customWidth="1"/>
    <col min="15109" max="15109" width="71.44140625" style="137" customWidth="1"/>
    <col min="15110" max="15110" width="6.5546875" style="137" bestFit="1" customWidth="1"/>
    <col min="15111" max="15112" width="6.5546875" style="137" customWidth="1"/>
    <col min="15113" max="15113" width="4" style="137" bestFit="1" customWidth="1"/>
    <col min="15114" max="15116" width="6.5546875" style="137" bestFit="1" customWidth="1"/>
    <col min="15117" max="15117" width="6.5546875" style="137" customWidth="1"/>
    <col min="15118" max="15120" width="6.5546875" style="137" bestFit="1" customWidth="1"/>
    <col min="15121" max="15121" width="4" style="137" bestFit="1" customWidth="1"/>
    <col min="15122" max="15122" width="3.5546875" style="137" bestFit="1" customWidth="1"/>
    <col min="15123" max="15123" width="4" style="137" bestFit="1" customWidth="1"/>
    <col min="15124" max="15124" width="5.5546875" style="137" bestFit="1" customWidth="1"/>
    <col min="15125" max="15125" width="4" style="137" bestFit="1" customWidth="1"/>
    <col min="15126" max="15126" width="5.5546875" style="137" bestFit="1" customWidth="1"/>
    <col min="15127" max="15127" width="0.6640625" style="137" customWidth="1"/>
    <col min="15128" max="15128" width="9.109375" style="137" bestFit="1" customWidth="1"/>
    <col min="15129" max="15129" width="0.88671875" style="137" customWidth="1"/>
    <col min="15130" max="15130" width="7.5546875" style="137" bestFit="1" customWidth="1"/>
    <col min="15131" max="15360" width="11.44140625" style="137"/>
    <col min="15361" max="15361" width="0.109375" style="137" customWidth="1"/>
    <col min="15362" max="15362" width="2.6640625" style="137" customWidth="1"/>
    <col min="15363" max="15363" width="15.44140625" style="137" customWidth="1"/>
    <col min="15364" max="15364" width="1.33203125" style="137" customWidth="1"/>
    <col min="15365" max="15365" width="71.44140625" style="137" customWidth="1"/>
    <col min="15366" max="15366" width="6.5546875" style="137" bestFit="1" customWidth="1"/>
    <col min="15367" max="15368" width="6.5546875" style="137" customWidth="1"/>
    <col min="15369" max="15369" width="4" style="137" bestFit="1" customWidth="1"/>
    <col min="15370" max="15372" width="6.5546875" style="137" bestFit="1" customWidth="1"/>
    <col min="15373" max="15373" width="6.5546875" style="137" customWidth="1"/>
    <col min="15374" max="15376" width="6.5546875" style="137" bestFit="1" customWidth="1"/>
    <col min="15377" max="15377" width="4" style="137" bestFit="1" customWidth="1"/>
    <col min="15378" max="15378" width="3.5546875" style="137" bestFit="1" customWidth="1"/>
    <col min="15379" max="15379" width="4" style="137" bestFit="1" customWidth="1"/>
    <col min="15380" max="15380" width="5.5546875" style="137" bestFit="1" customWidth="1"/>
    <col min="15381" max="15381" width="4" style="137" bestFit="1" customWidth="1"/>
    <col min="15382" max="15382" width="5.5546875" style="137" bestFit="1" customWidth="1"/>
    <col min="15383" max="15383" width="0.6640625" style="137" customWidth="1"/>
    <col min="15384" max="15384" width="9.109375" style="137" bestFit="1" customWidth="1"/>
    <col min="15385" max="15385" width="0.88671875" style="137" customWidth="1"/>
    <col min="15386" max="15386" width="7.5546875" style="137" bestFit="1" customWidth="1"/>
    <col min="15387" max="15616" width="11.44140625" style="137"/>
    <col min="15617" max="15617" width="0.109375" style="137" customWidth="1"/>
    <col min="15618" max="15618" width="2.6640625" style="137" customWidth="1"/>
    <col min="15619" max="15619" width="15.44140625" style="137" customWidth="1"/>
    <col min="15620" max="15620" width="1.33203125" style="137" customWidth="1"/>
    <col min="15621" max="15621" width="71.44140625" style="137" customWidth="1"/>
    <col min="15622" max="15622" width="6.5546875" style="137" bestFit="1" customWidth="1"/>
    <col min="15623" max="15624" width="6.5546875" style="137" customWidth="1"/>
    <col min="15625" max="15625" width="4" style="137" bestFit="1" customWidth="1"/>
    <col min="15626" max="15628" width="6.5546875" style="137" bestFit="1" customWidth="1"/>
    <col min="15629" max="15629" width="6.5546875" style="137" customWidth="1"/>
    <col min="15630" max="15632" width="6.5546875" style="137" bestFit="1" customWidth="1"/>
    <col min="15633" max="15633" width="4" style="137" bestFit="1" customWidth="1"/>
    <col min="15634" max="15634" width="3.5546875" style="137" bestFit="1" customWidth="1"/>
    <col min="15635" max="15635" width="4" style="137" bestFit="1" customWidth="1"/>
    <col min="15636" max="15636" width="5.5546875" style="137" bestFit="1" customWidth="1"/>
    <col min="15637" max="15637" width="4" style="137" bestFit="1" customWidth="1"/>
    <col min="15638" max="15638" width="5.5546875" style="137" bestFit="1" customWidth="1"/>
    <col min="15639" max="15639" width="0.6640625" style="137" customWidth="1"/>
    <col min="15640" max="15640" width="9.109375" style="137" bestFit="1" customWidth="1"/>
    <col min="15641" max="15641" width="0.88671875" style="137" customWidth="1"/>
    <col min="15642" max="15642" width="7.5546875" style="137" bestFit="1" customWidth="1"/>
    <col min="15643" max="15872" width="11.44140625" style="137"/>
    <col min="15873" max="15873" width="0.109375" style="137" customWidth="1"/>
    <col min="15874" max="15874" width="2.6640625" style="137" customWidth="1"/>
    <col min="15875" max="15875" width="15.44140625" style="137" customWidth="1"/>
    <col min="15876" max="15876" width="1.33203125" style="137" customWidth="1"/>
    <col min="15877" max="15877" width="71.44140625" style="137" customWidth="1"/>
    <col min="15878" max="15878" width="6.5546875" style="137" bestFit="1" customWidth="1"/>
    <col min="15879" max="15880" width="6.5546875" style="137" customWidth="1"/>
    <col min="15881" max="15881" width="4" style="137" bestFit="1" customWidth="1"/>
    <col min="15882" max="15884" width="6.5546875" style="137" bestFit="1" customWidth="1"/>
    <col min="15885" max="15885" width="6.5546875" style="137" customWidth="1"/>
    <col min="15886" max="15888" width="6.5546875" style="137" bestFit="1" customWidth="1"/>
    <col min="15889" max="15889" width="4" style="137" bestFit="1" customWidth="1"/>
    <col min="15890" max="15890" width="3.5546875" style="137" bestFit="1" customWidth="1"/>
    <col min="15891" max="15891" width="4" style="137" bestFit="1" customWidth="1"/>
    <col min="15892" max="15892" width="5.5546875" style="137" bestFit="1" customWidth="1"/>
    <col min="15893" max="15893" width="4" style="137" bestFit="1" customWidth="1"/>
    <col min="15894" max="15894" width="5.5546875" style="137" bestFit="1" customWidth="1"/>
    <col min="15895" max="15895" width="0.6640625" style="137" customWidth="1"/>
    <col min="15896" max="15896" width="9.109375" style="137" bestFit="1" customWidth="1"/>
    <col min="15897" max="15897" width="0.88671875" style="137" customWidth="1"/>
    <col min="15898" max="15898" width="7.5546875" style="137" bestFit="1" customWidth="1"/>
    <col min="15899" max="16128" width="11.44140625" style="137"/>
    <col min="16129" max="16129" width="0.109375" style="137" customWidth="1"/>
    <col min="16130" max="16130" width="2.6640625" style="137" customWidth="1"/>
    <col min="16131" max="16131" width="15.44140625" style="137" customWidth="1"/>
    <col min="16132" max="16132" width="1.33203125" style="137" customWidth="1"/>
    <col min="16133" max="16133" width="71.44140625" style="137" customWidth="1"/>
    <col min="16134" max="16134" width="6.5546875" style="137" bestFit="1" customWidth="1"/>
    <col min="16135" max="16136" width="6.5546875" style="137" customWidth="1"/>
    <col min="16137" max="16137" width="4" style="137" bestFit="1" customWidth="1"/>
    <col min="16138" max="16140" width="6.5546875" style="137" bestFit="1" customWidth="1"/>
    <col min="16141" max="16141" width="6.5546875" style="137" customWidth="1"/>
    <col min="16142" max="16144" width="6.5546875" style="137" bestFit="1" customWidth="1"/>
    <col min="16145" max="16145" width="4" style="137" bestFit="1" customWidth="1"/>
    <col min="16146" max="16146" width="3.5546875" style="137" bestFit="1" customWidth="1"/>
    <col min="16147" max="16147" width="4" style="137" bestFit="1" customWidth="1"/>
    <col min="16148" max="16148" width="5.5546875" style="137" bestFit="1" customWidth="1"/>
    <col min="16149" max="16149" width="4" style="137" bestFit="1" customWidth="1"/>
    <col min="16150" max="16150" width="5.5546875" style="137" bestFit="1" customWidth="1"/>
    <col min="16151" max="16151" width="0.6640625" style="137" customWidth="1"/>
    <col min="16152" max="16152" width="9.109375" style="137" bestFit="1" customWidth="1"/>
    <col min="16153" max="16153" width="0.88671875" style="137" customWidth="1"/>
    <col min="16154" max="16154" width="7.5546875" style="137" bestFit="1" customWidth="1"/>
    <col min="16155" max="16384" width="11.44140625" style="137"/>
  </cols>
  <sheetData>
    <row r="1" spans="3:5" ht="0.75" customHeight="1"/>
    <row r="2" spans="3:5" ht="21" customHeight="1">
      <c r="E2" s="5" t="s">
        <v>6</v>
      </c>
    </row>
    <row r="3" spans="3:5" ht="15" customHeight="1">
      <c r="E3" s="5" t="s">
        <v>63</v>
      </c>
    </row>
    <row r="4" spans="3:5" ht="20.25" customHeight="1">
      <c r="C4" s="36" t="str">
        <f>Indice!C4</f>
        <v>Transporte de energía eléctrica</v>
      </c>
    </row>
    <row r="5" spans="3:5" ht="12.6" customHeight="1"/>
    <row r="6" spans="3:5" ht="12.6" customHeight="1"/>
    <row r="7" spans="3:5" ht="12.75" customHeight="1">
      <c r="C7" s="430" t="s">
        <v>208</v>
      </c>
      <c r="D7" s="430"/>
      <c r="E7" s="262"/>
    </row>
    <row r="8" spans="3:5" ht="12.75" customHeight="1">
      <c r="C8" s="430"/>
      <c r="D8" s="430"/>
      <c r="E8" s="262"/>
    </row>
    <row r="9" spans="3:5" ht="12.75" customHeight="1">
      <c r="C9" s="430"/>
      <c r="D9" s="430"/>
      <c r="E9" s="262"/>
    </row>
    <row r="10" spans="3:5" ht="12.75" customHeight="1">
      <c r="C10" s="430"/>
      <c r="D10" s="430"/>
      <c r="E10" s="262"/>
    </row>
    <row r="11" spans="3:5" ht="12.75" customHeight="1">
      <c r="C11" s="430" t="s">
        <v>232</v>
      </c>
      <c r="E11" s="262"/>
    </row>
    <row r="12" spans="3:5" ht="12.75" customHeight="1">
      <c r="C12" s="430"/>
      <c r="E12" s="262"/>
    </row>
    <row r="13" spans="3:5" ht="12.75" customHeight="1">
      <c r="C13" s="430"/>
      <c r="E13" s="262"/>
    </row>
    <row r="14" spans="3:5" ht="12.75" customHeight="1">
      <c r="C14" s="430"/>
      <c r="E14" s="262"/>
    </row>
    <row r="15" spans="3:5" ht="12.75" customHeight="1">
      <c r="E15" s="262"/>
    </row>
    <row r="16" spans="3:5" ht="12.75" customHeight="1">
      <c r="E16" s="262"/>
    </row>
    <row r="17" spans="3:13" ht="12.75" customHeight="1">
      <c r="C17" s="138"/>
      <c r="D17" s="138"/>
      <c r="E17" s="263"/>
      <c r="F17" s="138"/>
      <c r="G17" s="138"/>
      <c r="H17" s="138"/>
      <c r="I17" s="138"/>
      <c r="J17" s="138"/>
      <c r="K17" s="138"/>
      <c r="L17" s="138"/>
      <c r="M17" s="138"/>
    </row>
    <row r="18" spans="3:13" ht="12.75" customHeight="1">
      <c r="E18" s="262"/>
    </row>
    <row r="19" spans="3:13" ht="12.75" customHeight="1">
      <c r="E19" s="262"/>
    </row>
    <row r="20" spans="3:13" ht="12.75" customHeight="1">
      <c r="E20" s="262"/>
    </row>
    <row r="21" spans="3:13" ht="12.75" customHeight="1">
      <c r="E21" s="262"/>
    </row>
    <row r="22" spans="3:13" ht="12.75" customHeight="1">
      <c r="E22" s="262"/>
    </row>
    <row r="23" spans="3:13" ht="12.75" customHeight="1">
      <c r="E23" s="262"/>
    </row>
    <row r="24" spans="3:13" ht="15" customHeight="1">
      <c r="E24" s="429" t="s">
        <v>155</v>
      </c>
      <c r="F24" s="429"/>
      <c r="G24" s="429"/>
      <c r="H24" s="429"/>
      <c r="I24" s="429"/>
      <c r="J24" s="429"/>
      <c r="K24" s="429"/>
      <c r="L24" s="429"/>
    </row>
    <row r="25" spans="3:13" ht="12.75" customHeight="1">
      <c r="E25" s="139"/>
    </row>
    <row r="26" spans="3:13" ht="12.75" customHeight="1">
      <c r="E26" s="139"/>
    </row>
    <row r="27" spans="3:13">
      <c r="E27" s="139"/>
    </row>
  </sheetData>
  <mergeCells count="3">
    <mergeCell ref="E24:L24"/>
    <mergeCell ref="C11:C14"/>
    <mergeCell ref="C7:D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3">
    <pageSetUpPr autoPageBreaks="0" fitToPage="1"/>
  </sheetPr>
  <dimension ref="C1:Q52"/>
  <sheetViews>
    <sheetView showGridLines="0" showRowColHeaders="0" showOutlineSymbols="0" zoomScaleNormal="100" workbookViewId="0"/>
  </sheetViews>
  <sheetFormatPr baseColWidth="10" defaultRowHeight="10.199999999999999"/>
  <cols>
    <col min="1" max="1" width="0.109375" style="140" customWidth="1"/>
    <col min="2" max="2" width="2.6640625" style="140" customWidth="1"/>
    <col min="3" max="3" width="23.6640625" style="140" customWidth="1"/>
    <col min="4" max="4" width="3.33203125" style="140" customWidth="1"/>
    <col min="5" max="5" width="20.6640625" style="140" customWidth="1"/>
    <col min="6" max="8" width="18.6640625" style="140" customWidth="1"/>
    <col min="9" max="10" width="13.109375" style="140" customWidth="1"/>
    <col min="11" max="256" width="11.44140625" style="140"/>
    <col min="257" max="257" width="0.109375" style="140" customWidth="1"/>
    <col min="258" max="258" width="2.6640625" style="140" customWidth="1"/>
    <col min="259" max="259" width="15.44140625" style="140" customWidth="1"/>
    <col min="260" max="260" width="3.33203125" style="140" customWidth="1"/>
    <col min="261" max="261" width="20.6640625" style="140" customWidth="1"/>
    <col min="262" max="264" width="18.6640625" style="140" customWidth="1"/>
    <col min="265" max="266" width="13.109375" style="140" customWidth="1"/>
    <col min="267" max="512" width="11.44140625" style="140"/>
    <col min="513" max="513" width="0.109375" style="140" customWidth="1"/>
    <col min="514" max="514" width="2.6640625" style="140" customWidth="1"/>
    <col min="515" max="515" width="15.44140625" style="140" customWidth="1"/>
    <col min="516" max="516" width="3.33203125" style="140" customWidth="1"/>
    <col min="517" max="517" width="20.6640625" style="140" customWidth="1"/>
    <col min="518" max="520" width="18.6640625" style="140" customWidth="1"/>
    <col min="521" max="522" width="13.109375" style="140" customWidth="1"/>
    <col min="523" max="768" width="11.44140625" style="140"/>
    <col min="769" max="769" width="0.109375" style="140" customWidth="1"/>
    <col min="770" max="770" width="2.6640625" style="140" customWidth="1"/>
    <col min="771" max="771" width="15.44140625" style="140" customWidth="1"/>
    <col min="772" max="772" width="3.33203125" style="140" customWidth="1"/>
    <col min="773" max="773" width="20.6640625" style="140" customWidth="1"/>
    <col min="774" max="776" width="18.6640625" style="140" customWidth="1"/>
    <col min="777" max="778" width="13.109375" style="140" customWidth="1"/>
    <col min="779" max="1024" width="11.44140625" style="140"/>
    <col min="1025" max="1025" width="0.109375" style="140" customWidth="1"/>
    <col min="1026" max="1026" width="2.6640625" style="140" customWidth="1"/>
    <col min="1027" max="1027" width="15.44140625" style="140" customWidth="1"/>
    <col min="1028" max="1028" width="3.33203125" style="140" customWidth="1"/>
    <col min="1029" max="1029" width="20.6640625" style="140" customWidth="1"/>
    <col min="1030" max="1032" width="18.6640625" style="140" customWidth="1"/>
    <col min="1033" max="1034" width="13.109375" style="140" customWidth="1"/>
    <col min="1035" max="1280" width="11.44140625" style="140"/>
    <col min="1281" max="1281" width="0.109375" style="140" customWidth="1"/>
    <col min="1282" max="1282" width="2.6640625" style="140" customWidth="1"/>
    <col min="1283" max="1283" width="15.44140625" style="140" customWidth="1"/>
    <col min="1284" max="1284" width="3.33203125" style="140" customWidth="1"/>
    <col min="1285" max="1285" width="20.6640625" style="140" customWidth="1"/>
    <col min="1286" max="1288" width="18.6640625" style="140" customWidth="1"/>
    <col min="1289" max="1290" width="13.109375" style="140" customWidth="1"/>
    <col min="1291" max="1536" width="11.44140625" style="140"/>
    <col min="1537" max="1537" width="0.109375" style="140" customWidth="1"/>
    <col min="1538" max="1538" width="2.6640625" style="140" customWidth="1"/>
    <col min="1539" max="1539" width="15.44140625" style="140" customWidth="1"/>
    <col min="1540" max="1540" width="3.33203125" style="140" customWidth="1"/>
    <col min="1541" max="1541" width="20.6640625" style="140" customWidth="1"/>
    <col min="1542" max="1544" width="18.6640625" style="140" customWidth="1"/>
    <col min="1545" max="1546" width="13.109375" style="140" customWidth="1"/>
    <col min="1547" max="1792" width="11.44140625" style="140"/>
    <col min="1793" max="1793" width="0.109375" style="140" customWidth="1"/>
    <col min="1794" max="1794" width="2.6640625" style="140" customWidth="1"/>
    <col min="1795" max="1795" width="15.44140625" style="140" customWidth="1"/>
    <col min="1796" max="1796" width="3.33203125" style="140" customWidth="1"/>
    <col min="1797" max="1797" width="20.6640625" style="140" customWidth="1"/>
    <col min="1798" max="1800" width="18.6640625" style="140" customWidth="1"/>
    <col min="1801" max="1802" width="13.109375" style="140" customWidth="1"/>
    <col min="1803" max="2048" width="11.44140625" style="140"/>
    <col min="2049" max="2049" width="0.109375" style="140" customWidth="1"/>
    <col min="2050" max="2050" width="2.6640625" style="140" customWidth="1"/>
    <col min="2051" max="2051" width="15.44140625" style="140" customWidth="1"/>
    <col min="2052" max="2052" width="3.33203125" style="140" customWidth="1"/>
    <col min="2053" max="2053" width="20.6640625" style="140" customWidth="1"/>
    <col min="2054" max="2056" width="18.6640625" style="140" customWidth="1"/>
    <col min="2057" max="2058" width="13.109375" style="140" customWidth="1"/>
    <col min="2059" max="2304" width="11.44140625" style="140"/>
    <col min="2305" max="2305" width="0.109375" style="140" customWidth="1"/>
    <col min="2306" max="2306" width="2.6640625" style="140" customWidth="1"/>
    <col min="2307" max="2307" width="15.44140625" style="140" customWidth="1"/>
    <col min="2308" max="2308" width="3.33203125" style="140" customWidth="1"/>
    <col min="2309" max="2309" width="20.6640625" style="140" customWidth="1"/>
    <col min="2310" max="2312" width="18.6640625" style="140" customWidth="1"/>
    <col min="2313" max="2314" width="13.109375" style="140" customWidth="1"/>
    <col min="2315" max="2560" width="11.44140625" style="140"/>
    <col min="2561" max="2561" width="0.109375" style="140" customWidth="1"/>
    <col min="2562" max="2562" width="2.6640625" style="140" customWidth="1"/>
    <col min="2563" max="2563" width="15.44140625" style="140" customWidth="1"/>
    <col min="2564" max="2564" width="3.33203125" style="140" customWidth="1"/>
    <col min="2565" max="2565" width="20.6640625" style="140" customWidth="1"/>
    <col min="2566" max="2568" width="18.6640625" style="140" customWidth="1"/>
    <col min="2569" max="2570" width="13.109375" style="140" customWidth="1"/>
    <col min="2571" max="2816" width="11.44140625" style="140"/>
    <col min="2817" max="2817" width="0.109375" style="140" customWidth="1"/>
    <col min="2818" max="2818" width="2.6640625" style="140" customWidth="1"/>
    <col min="2819" max="2819" width="15.44140625" style="140" customWidth="1"/>
    <col min="2820" max="2820" width="3.33203125" style="140" customWidth="1"/>
    <col min="2821" max="2821" width="20.6640625" style="140" customWidth="1"/>
    <col min="2822" max="2824" width="18.6640625" style="140" customWidth="1"/>
    <col min="2825" max="2826" width="13.109375" style="140" customWidth="1"/>
    <col min="2827" max="3072" width="11.44140625" style="140"/>
    <col min="3073" max="3073" width="0.109375" style="140" customWidth="1"/>
    <col min="3074" max="3074" width="2.6640625" style="140" customWidth="1"/>
    <col min="3075" max="3075" width="15.44140625" style="140" customWidth="1"/>
    <col min="3076" max="3076" width="3.33203125" style="140" customWidth="1"/>
    <col min="3077" max="3077" width="20.6640625" style="140" customWidth="1"/>
    <col min="3078" max="3080" width="18.6640625" style="140" customWidth="1"/>
    <col min="3081" max="3082" width="13.109375" style="140" customWidth="1"/>
    <col min="3083" max="3328" width="11.44140625" style="140"/>
    <col min="3329" max="3329" width="0.109375" style="140" customWidth="1"/>
    <col min="3330" max="3330" width="2.6640625" style="140" customWidth="1"/>
    <col min="3331" max="3331" width="15.44140625" style="140" customWidth="1"/>
    <col min="3332" max="3332" width="3.33203125" style="140" customWidth="1"/>
    <col min="3333" max="3333" width="20.6640625" style="140" customWidth="1"/>
    <col min="3334" max="3336" width="18.6640625" style="140" customWidth="1"/>
    <col min="3337" max="3338" width="13.109375" style="140" customWidth="1"/>
    <col min="3339" max="3584" width="11.44140625" style="140"/>
    <col min="3585" max="3585" width="0.109375" style="140" customWidth="1"/>
    <col min="3586" max="3586" width="2.6640625" style="140" customWidth="1"/>
    <col min="3587" max="3587" width="15.44140625" style="140" customWidth="1"/>
    <col min="3588" max="3588" width="3.33203125" style="140" customWidth="1"/>
    <col min="3589" max="3589" width="20.6640625" style="140" customWidth="1"/>
    <col min="3590" max="3592" width="18.6640625" style="140" customWidth="1"/>
    <col min="3593" max="3594" width="13.109375" style="140" customWidth="1"/>
    <col min="3595" max="3840" width="11.44140625" style="140"/>
    <col min="3841" max="3841" width="0.109375" style="140" customWidth="1"/>
    <col min="3842" max="3842" width="2.6640625" style="140" customWidth="1"/>
    <col min="3843" max="3843" width="15.44140625" style="140" customWidth="1"/>
    <col min="3844" max="3844" width="3.33203125" style="140" customWidth="1"/>
    <col min="3845" max="3845" width="20.6640625" style="140" customWidth="1"/>
    <col min="3846" max="3848" width="18.6640625" style="140" customWidth="1"/>
    <col min="3849" max="3850" width="13.109375" style="140" customWidth="1"/>
    <col min="3851" max="4096" width="11.44140625" style="140"/>
    <col min="4097" max="4097" width="0.109375" style="140" customWidth="1"/>
    <col min="4098" max="4098" width="2.6640625" style="140" customWidth="1"/>
    <col min="4099" max="4099" width="15.44140625" style="140" customWidth="1"/>
    <col min="4100" max="4100" width="3.33203125" style="140" customWidth="1"/>
    <col min="4101" max="4101" width="20.6640625" style="140" customWidth="1"/>
    <col min="4102" max="4104" width="18.6640625" style="140" customWidth="1"/>
    <col min="4105" max="4106" width="13.109375" style="140" customWidth="1"/>
    <col min="4107" max="4352" width="11.44140625" style="140"/>
    <col min="4353" max="4353" width="0.109375" style="140" customWidth="1"/>
    <col min="4354" max="4354" width="2.6640625" style="140" customWidth="1"/>
    <col min="4355" max="4355" width="15.44140625" style="140" customWidth="1"/>
    <col min="4356" max="4356" width="3.33203125" style="140" customWidth="1"/>
    <col min="4357" max="4357" width="20.6640625" style="140" customWidth="1"/>
    <col min="4358" max="4360" width="18.6640625" style="140" customWidth="1"/>
    <col min="4361" max="4362" width="13.109375" style="140" customWidth="1"/>
    <col min="4363" max="4608" width="11.44140625" style="140"/>
    <col min="4609" max="4609" width="0.109375" style="140" customWidth="1"/>
    <col min="4610" max="4610" width="2.6640625" style="140" customWidth="1"/>
    <col min="4611" max="4611" width="15.44140625" style="140" customWidth="1"/>
    <col min="4612" max="4612" width="3.33203125" style="140" customWidth="1"/>
    <col min="4613" max="4613" width="20.6640625" style="140" customWidth="1"/>
    <col min="4614" max="4616" width="18.6640625" style="140" customWidth="1"/>
    <col min="4617" max="4618" width="13.109375" style="140" customWidth="1"/>
    <col min="4619" max="4864" width="11.44140625" style="140"/>
    <col min="4865" max="4865" width="0.109375" style="140" customWidth="1"/>
    <col min="4866" max="4866" width="2.6640625" style="140" customWidth="1"/>
    <col min="4867" max="4867" width="15.44140625" style="140" customWidth="1"/>
    <col min="4868" max="4868" width="3.33203125" style="140" customWidth="1"/>
    <col min="4869" max="4869" width="20.6640625" style="140" customWidth="1"/>
    <col min="4870" max="4872" width="18.6640625" style="140" customWidth="1"/>
    <col min="4873" max="4874" width="13.109375" style="140" customWidth="1"/>
    <col min="4875" max="5120" width="11.44140625" style="140"/>
    <col min="5121" max="5121" width="0.109375" style="140" customWidth="1"/>
    <col min="5122" max="5122" width="2.6640625" style="140" customWidth="1"/>
    <col min="5123" max="5123" width="15.44140625" style="140" customWidth="1"/>
    <col min="5124" max="5124" width="3.33203125" style="140" customWidth="1"/>
    <col min="5125" max="5125" width="20.6640625" style="140" customWidth="1"/>
    <col min="5126" max="5128" width="18.6640625" style="140" customWidth="1"/>
    <col min="5129" max="5130" width="13.109375" style="140" customWidth="1"/>
    <col min="5131" max="5376" width="11.44140625" style="140"/>
    <col min="5377" max="5377" width="0.109375" style="140" customWidth="1"/>
    <col min="5378" max="5378" width="2.6640625" style="140" customWidth="1"/>
    <col min="5379" max="5379" width="15.44140625" style="140" customWidth="1"/>
    <col min="5380" max="5380" width="3.33203125" style="140" customWidth="1"/>
    <col min="5381" max="5381" width="20.6640625" style="140" customWidth="1"/>
    <col min="5382" max="5384" width="18.6640625" style="140" customWidth="1"/>
    <col min="5385" max="5386" width="13.109375" style="140" customWidth="1"/>
    <col min="5387" max="5632" width="11.44140625" style="140"/>
    <col min="5633" max="5633" width="0.109375" style="140" customWidth="1"/>
    <col min="5634" max="5634" width="2.6640625" style="140" customWidth="1"/>
    <col min="5635" max="5635" width="15.44140625" style="140" customWidth="1"/>
    <col min="5636" max="5636" width="3.33203125" style="140" customWidth="1"/>
    <col min="5637" max="5637" width="20.6640625" style="140" customWidth="1"/>
    <col min="5638" max="5640" width="18.6640625" style="140" customWidth="1"/>
    <col min="5641" max="5642" width="13.109375" style="140" customWidth="1"/>
    <col min="5643" max="5888" width="11.44140625" style="140"/>
    <col min="5889" max="5889" width="0.109375" style="140" customWidth="1"/>
    <col min="5890" max="5890" width="2.6640625" style="140" customWidth="1"/>
    <col min="5891" max="5891" width="15.44140625" style="140" customWidth="1"/>
    <col min="5892" max="5892" width="3.33203125" style="140" customWidth="1"/>
    <col min="5893" max="5893" width="20.6640625" style="140" customWidth="1"/>
    <col min="5894" max="5896" width="18.6640625" style="140" customWidth="1"/>
    <col min="5897" max="5898" width="13.109375" style="140" customWidth="1"/>
    <col min="5899" max="6144" width="11.44140625" style="140"/>
    <col min="6145" max="6145" width="0.109375" style="140" customWidth="1"/>
    <col min="6146" max="6146" width="2.6640625" style="140" customWidth="1"/>
    <col min="6147" max="6147" width="15.44140625" style="140" customWidth="1"/>
    <col min="6148" max="6148" width="3.33203125" style="140" customWidth="1"/>
    <col min="6149" max="6149" width="20.6640625" style="140" customWidth="1"/>
    <col min="6150" max="6152" width="18.6640625" style="140" customWidth="1"/>
    <col min="6153" max="6154" width="13.109375" style="140" customWidth="1"/>
    <col min="6155" max="6400" width="11.44140625" style="140"/>
    <col min="6401" max="6401" width="0.109375" style="140" customWidth="1"/>
    <col min="6402" max="6402" width="2.6640625" style="140" customWidth="1"/>
    <col min="6403" max="6403" width="15.44140625" style="140" customWidth="1"/>
    <col min="6404" max="6404" width="3.33203125" style="140" customWidth="1"/>
    <col min="6405" max="6405" width="20.6640625" style="140" customWidth="1"/>
    <col min="6406" max="6408" width="18.6640625" style="140" customWidth="1"/>
    <col min="6409" max="6410" width="13.109375" style="140" customWidth="1"/>
    <col min="6411" max="6656" width="11.44140625" style="140"/>
    <col min="6657" max="6657" width="0.109375" style="140" customWidth="1"/>
    <col min="6658" max="6658" width="2.6640625" style="140" customWidth="1"/>
    <col min="6659" max="6659" width="15.44140625" style="140" customWidth="1"/>
    <col min="6660" max="6660" width="3.33203125" style="140" customWidth="1"/>
    <col min="6661" max="6661" width="20.6640625" style="140" customWidth="1"/>
    <col min="6662" max="6664" width="18.6640625" style="140" customWidth="1"/>
    <col min="6665" max="6666" width="13.109375" style="140" customWidth="1"/>
    <col min="6667" max="6912" width="11.44140625" style="140"/>
    <col min="6913" max="6913" width="0.109375" style="140" customWidth="1"/>
    <col min="6914" max="6914" width="2.6640625" style="140" customWidth="1"/>
    <col min="6915" max="6915" width="15.44140625" style="140" customWidth="1"/>
    <col min="6916" max="6916" width="3.33203125" style="140" customWidth="1"/>
    <col min="6917" max="6917" width="20.6640625" style="140" customWidth="1"/>
    <col min="6918" max="6920" width="18.6640625" style="140" customWidth="1"/>
    <col min="6921" max="6922" width="13.109375" style="140" customWidth="1"/>
    <col min="6923" max="7168" width="11.44140625" style="140"/>
    <col min="7169" max="7169" width="0.109375" style="140" customWidth="1"/>
    <col min="7170" max="7170" width="2.6640625" style="140" customWidth="1"/>
    <col min="7171" max="7171" width="15.44140625" style="140" customWidth="1"/>
    <col min="7172" max="7172" width="3.33203125" style="140" customWidth="1"/>
    <col min="7173" max="7173" width="20.6640625" style="140" customWidth="1"/>
    <col min="7174" max="7176" width="18.6640625" style="140" customWidth="1"/>
    <col min="7177" max="7178" width="13.109375" style="140" customWidth="1"/>
    <col min="7179" max="7424" width="11.44140625" style="140"/>
    <col min="7425" max="7425" width="0.109375" style="140" customWidth="1"/>
    <col min="7426" max="7426" width="2.6640625" style="140" customWidth="1"/>
    <col min="7427" max="7427" width="15.44140625" style="140" customWidth="1"/>
    <col min="7428" max="7428" width="3.33203125" style="140" customWidth="1"/>
    <col min="7429" max="7429" width="20.6640625" style="140" customWidth="1"/>
    <col min="7430" max="7432" width="18.6640625" style="140" customWidth="1"/>
    <col min="7433" max="7434" width="13.109375" style="140" customWidth="1"/>
    <col min="7435" max="7680" width="11.44140625" style="140"/>
    <col min="7681" max="7681" width="0.109375" style="140" customWidth="1"/>
    <col min="7682" max="7682" width="2.6640625" style="140" customWidth="1"/>
    <col min="7683" max="7683" width="15.44140625" style="140" customWidth="1"/>
    <col min="7684" max="7684" width="3.33203125" style="140" customWidth="1"/>
    <col min="7685" max="7685" width="20.6640625" style="140" customWidth="1"/>
    <col min="7686" max="7688" width="18.6640625" style="140" customWidth="1"/>
    <col min="7689" max="7690" width="13.109375" style="140" customWidth="1"/>
    <col min="7691" max="7936" width="11.44140625" style="140"/>
    <col min="7937" max="7937" width="0.109375" style="140" customWidth="1"/>
    <col min="7938" max="7938" width="2.6640625" style="140" customWidth="1"/>
    <col min="7939" max="7939" width="15.44140625" style="140" customWidth="1"/>
    <col min="7940" max="7940" width="3.33203125" style="140" customWidth="1"/>
    <col min="7941" max="7941" width="20.6640625" style="140" customWidth="1"/>
    <col min="7942" max="7944" width="18.6640625" style="140" customWidth="1"/>
    <col min="7945" max="7946" width="13.109375" style="140" customWidth="1"/>
    <col min="7947" max="8192" width="11.44140625" style="140"/>
    <col min="8193" max="8193" width="0.109375" style="140" customWidth="1"/>
    <col min="8194" max="8194" width="2.6640625" style="140" customWidth="1"/>
    <col min="8195" max="8195" width="15.44140625" style="140" customWidth="1"/>
    <col min="8196" max="8196" width="3.33203125" style="140" customWidth="1"/>
    <col min="8197" max="8197" width="20.6640625" style="140" customWidth="1"/>
    <col min="8198" max="8200" width="18.6640625" style="140" customWidth="1"/>
    <col min="8201" max="8202" width="13.109375" style="140" customWidth="1"/>
    <col min="8203" max="8448" width="11.44140625" style="140"/>
    <col min="8449" max="8449" width="0.109375" style="140" customWidth="1"/>
    <col min="8450" max="8450" width="2.6640625" style="140" customWidth="1"/>
    <col min="8451" max="8451" width="15.44140625" style="140" customWidth="1"/>
    <col min="8452" max="8452" width="3.33203125" style="140" customWidth="1"/>
    <col min="8453" max="8453" width="20.6640625" style="140" customWidth="1"/>
    <col min="8454" max="8456" width="18.6640625" style="140" customWidth="1"/>
    <col min="8457" max="8458" width="13.109375" style="140" customWidth="1"/>
    <col min="8459" max="8704" width="11.44140625" style="140"/>
    <col min="8705" max="8705" width="0.109375" style="140" customWidth="1"/>
    <col min="8706" max="8706" width="2.6640625" style="140" customWidth="1"/>
    <col min="8707" max="8707" width="15.44140625" style="140" customWidth="1"/>
    <col min="8708" max="8708" width="3.33203125" style="140" customWidth="1"/>
    <col min="8709" max="8709" width="20.6640625" style="140" customWidth="1"/>
    <col min="8710" max="8712" width="18.6640625" style="140" customWidth="1"/>
    <col min="8713" max="8714" width="13.109375" style="140" customWidth="1"/>
    <col min="8715" max="8960" width="11.44140625" style="140"/>
    <col min="8961" max="8961" width="0.109375" style="140" customWidth="1"/>
    <col min="8962" max="8962" width="2.6640625" style="140" customWidth="1"/>
    <col min="8963" max="8963" width="15.44140625" style="140" customWidth="1"/>
    <col min="8964" max="8964" width="3.33203125" style="140" customWidth="1"/>
    <col min="8965" max="8965" width="20.6640625" style="140" customWidth="1"/>
    <col min="8966" max="8968" width="18.6640625" style="140" customWidth="1"/>
    <col min="8969" max="8970" width="13.109375" style="140" customWidth="1"/>
    <col min="8971" max="9216" width="11.44140625" style="140"/>
    <col min="9217" max="9217" width="0.109375" style="140" customWidth="1"/>
    <col min="9218" max="9218" width="2.6640625" style="140" customWidth="1"/>
    <col min="9219" max="9219" width="15.44140625" style="140" customWidth="1"/>
    <col min="9220" max="9220" width="3.33203125" style="140" customWidth="1"/>
    <col min="9221" max="9221" width="20.6640625" style="140" customWidth="1"/>
    <col min="9222" max="9224" width="18.6640625" style="140" customWidth="1"/>
    <col min="9225" max="9226" width="13.109375" style="140" customWidth="1"/>
    <col min="9227" max="9472" width="11.44140625" style="140"/>
    <col min="9473" max="9473" width="0.109375" style="140" customWidth="1"/>
    <col min="9474" max="9474" width="2.6640625" style="140" customWidth="1"/>
    <col min="9475" max="9475" width="15.44140625" style="140" customWidth="1"/>
    <col min="9476" max="9476" width="3.33203125" style="140" customWidth="1"/>
    <col min="9477" max="9477" width="20.6640625" style="140" customWidth="1"/>
    <col min="9478" max="9480" width="18.6640625" style="140" customWidth="1"/>
    <col min="9481" max="9482" width="13.109375" style="140" customWidth="1"/>
    <col min="9483" max="9728" width="11.44140625" style="140"/>
    <col min="9729" max="9729" width="0.109375" style="140" customWidth="1"/>
    <col min="9730" max="9730" width="2.6640625" style="140" customWidth="1"/>
    <col min="9731" max="9731" width="15.44140625" style="140" customWidth="1"/>
    <col min="9732" max="9732" width="3.33203125" style="140" customWidth="1"/>
    <col min="9733" max="9733" width="20.6640625" style="140" customWidth="1"/>
    <col min="9734" max="9736" width="18.6640625" style="140" customWidth="1"/>
    <col min="9737" max="9738" width="13.109375" style="140" customWidth="1"/>
    <col min="9739" max="9984" width="11.44140625" style="140"/>
    <col min="9985" max="9985" width="0.109375" style="140" customWidth="1"/>
    <col min="9986" max="9986" width="2.6640625" style="140" customWidth="1"/>
    <col min="9987" max="9987" width="15.44140625" style="140" customWidth="1"/>
    <col min="9988" max="9988" width="3.33203125" style="140" customWidth="1"/>
    <col min="9989" max="9989" width="20.6640625" style="140" customWidth="1"/>
    <col min="9990" max="9992" width="18.6640625" style="140" customWidth="1"/>
    <col min="9993" max="9994" width="13.109375" style="140" customWidth="1"/>
    <col min="9995" max="10240" width="11.44140625" style="140"/>
    <col min="10241" max="10241" width="0.109375" style="140" customWidth="1"/>
    <col min="10242" max="10242" width="2.6640625" style="140" customWidth="1"/>
    <col min="10243" max="10243" width="15.44140625" style="140" customWidth="1"/>
    <col min="10244" max="10244" width="3.33203125" style="140" customWidth="1"/>
    <col min="10245" max="10245" width="20.6640625" style="140" customWidth="1"/>
    <col min="10246" max="10248" width="18.6640625" style="140" customWidth="1"/>
    <col min="10249" max="10250" width="13.109375" style="140" customWidth="1"/>
    <col min="10251" max="10496" width="11.44140625" style="140"/>
    <col min="10497" max="10497" width="0.109375" style="140" customWidth="1"/>
    <col min="10498" max="10498" width="2.6640625" style="140" customWidth="1"/>
    <col min="10499" max="10499" width="15.44140625" style="140" customWidth="1"/>
    <col min="10500" max="10500" width="3.33203125" style="140" customWidth="1"/>
    <col min="10501" max="10501" width="20.6640625" style="140" customWidth="1"/>
    <col min="10502" max="10504" width="18.6640625" style="140" customWidth="1"/>
    <col min="10505" max="10506" width="13.109375" style="140" customWidth="1"/>
    <col min="10507" max="10752" width="11.44140625" style="140"/>
    <col min="10753" max="10753" width="0.109375" style="140" customWidth="1"/>
    <col min="10754" max="10754" width="2.6640625" style="140" customWidth="1"/>
    <col min="10755" max="10755" width="15.44140625" style="140" customWidth="1"/>
    <col min="10756" max="10756" width="3.33203125" style="140" customWidth="1"/>
    <col min="10757" max="10757" width="20.6640625" style="140" customWidth="1"/>
    <col min="10758" max="10760" width="18.6640625" style="140" customWidth="1"/>
    <col min="10761" max="10762" width="13.109375" style="140" customWidth="1"/>
    <col min="10763" max="11008" width="11.44140625" style="140"/>
    <col min="11009" max="11009" width="0.109375" style="140" customWidth="1"/>
    <col min="11010" max="11010" width="2.6640625" style="140" customWidth="1"/>
    <col min="11011" max="11011" width="15.44140625" style="140" customWidth="1"/>
    <col min="11012" max="11012" width="3.33203125" style="140" customWidth="1"/>
    <col min="11013" max="11013" width="20.6640625" style="140" customWidth="1"/>
    <col min="11014" max="11016" width="18.6640625" style="140" customWidth="1"/>
    <col min="11017" max="11018" width="13.109375" style="140" customWidth="1"/>
    <col min="11019" max="11264" width="11.44140625" style="140"/>
    <col min="11265" max="11265" width="0.109375" style="140" customWidth="1"/>
    <col min="11266" max="11266" width="2.6640625" style="140" customWidth="1"/>
    <col min="11267" max="11267" width="15.44140625" style="140" customWidth="1"/>
    <col min="11268" max="11268" width="3.33203125" style="140" customWidth="1"/>
    <col min="11269" max="11269" width="20.6640625" style="140" customWidth="1"/>
    <col min="11270" max="11272" width="18.6640625" style="140" customWidth="1"/>
    <col min="11273" max="11274" width="13.109375" style="140" customWidth="1"/>
    <col min="11275" max="11520" width="11.44140625" style="140"/>
    <col min="11521" max="11521" width="0.109375" style="140" customWidth="1"/>
    <col min="11522" max="11522" width="2.6640625" style="140" customWidth="1"/>
    <col min="11523" max="11523" width="15.44140625" style="140" customWidth="1"/>
    <col min="11524" max="11524" width="3.33203125" style="140" customWidth="1"/>
    <col min="11525" max="11525" width="20.6640625" style="140" customWidth="1"/>
    <col min="11526" max="11528" width="18.6640625" style="140" customWidth="1"/>
    <col min="11529" max="11530" width="13.109375" style="140" customWidth="1"/>
    <col min="11531" max="11776" width="11.44140625" style="140"/>
    <col min="11777" max="11777" width="0.109375" style="140" customWidth="1"/>
    <col min="11778" max="11778" width="2.6640625" style="140" customWidth="1"/>
    <col min="11779" max="11779" width="15.44140625" style="140" customWidth="1"/>
    <col min="11780" max="11780" width="3.33203125" style="140" customWidth="1"/>
    <col min="11781" max="11781" width="20.6640625" style="140" customWidth="1"/>
    <col min="11782" max="11784" width="18.6640625" style="140" customWidth="1"/>
    <col min="11785" max="11786" width="13.109375" style="140" customWidth="1"/>
    <col min="11787" max="12032" width="11.44140625" style="140"/>
    <col min="12033" max="12033" width="0.109375" style="140" customWidth="1"/>
    <col min="12034" max="12034" width="2.6640625" style="140" customWidth="1"/>
    <col min="12035" max="12035" width="15.44140625" style="140" customWidth="1"/>
    <col min="12036" max="12036" width="3.33203125" style="140" customWidth="1"/>
    <col min="12037" max="12037" width="20.6640625" style="140" customWidth="1"/>
    <col min="12038" max="12040" width="18.6640625" style="140" customWidth="1"/>
    <col min="12041" max="12042" width="13.109375" style="140" customWidth="1"/>
    <col min="12043" max="12288" width="11.44140625" style="140"/>
    <col min="12289" max="12289" width="0.109375" style="140" customWidth="1"/>
    <col min="12290" max="12290" width="2.6640625" style="140" customWidth="1"/>
    <col min="12291" max="12291" width="15.44140625" style="140" customWidth="1"/>
    <col min="12292" max="12292" width="3.33203125" style="140" customWidth="1"/>
    <col min="12293" max="12293" width="20.6640625" style="140" customWidth="1"/>
    <col min="12294" max="12296" width="18.6640625" style="140" customWidth="1"/>
    <col min="12297" max="12298" width="13.109375" style="140" customWidth="1"/>
    <col min="12299" max="12544" width="11.44140625" style="140"/>
    <col min="12545" max="12545" width="0.109375" style="140" customWidth="1"/>
    <col min="12546" max="12546" width="2.6640625" style="140" customWidth="1"/>
    <col min="12547" max="12547" width="15.44140625" style="140" customWidth="1"/>
    <col min="12548" max="12548" width="3.33203125" style="140" customWidth="1"/>
    <col min="12549" max="12549" width="20.6640625" style="140" customWidth="1"/>
    <col min="12550" max="12552" width="18.6640625" style="140" customWidth="1"/>
    <col min="12553" max="12554" width="13.109375" style="140" customWidth="1"/>
    <col min="12555" max="12800" width="11.44140625" style="140"/>
    <col min="12801" max="12801" width="0.109375" style="140" customWidth="1"/>
    <col min="12802" max="12802" width="2.6640625" style="140" customWidth="1"/>
    <col min="12803" max="12803" width="15.44140625" style="140" customWidth="1"/>
    <col min="12804" max="12804" width="3.33203125" style="140" customWidth="1"/>
    <col min="12805" max="12805" width="20.6640625" style="140" customWidth="1"/>
    <col min="12806" max="12808" width="18.6640625" style="140" customWidth="1"/>
    <col min="12809" max="12810" width="13.109375" style="140" customWidth="1"/>
    <col min="12811" max="13056" width="11.44140625" style="140"/>
    <col min="13057" max="13057" width="0.109375" style="140" customWidth="1"/>
    <col min="13058" max="13058" width="2.6640625" style="140" customWidth="1"/>
    <col min="13059" max="13059" width="15.44140625" style="140" customWidth="1"/>
    <col min="13060" max="13060" width="3.33203125" style="140" customWidth="1"/>
    <col min="13061" max="13061" width="20.6640625" style="140" customWidth="1"/>
    <col min="13062" max="13064" width="18.6640625" style="140" customWidth="1"/>
    <col min="13065" max="13066" width="13.109375" style="140" customWidth="1"/>
    <col min="13067" max="13312" width="11.44140625" style="140"/>
    <col min="13313" max="13313" width="0.109375" style="140" customWidth="1"/>
    <col min="13314" max="13314" width="2.6640625" style="140" customWidth="1"/>
    <col min="13315" max="13315" width="15.44140625" style="140" customWidth="1"/>
    <col min="13316" max="13316" width="3.33203125" style="140" customWidth="1"/>
    <col min="13317" max="13317" width="20.6640625" style="140" customWidth="1"/>
    <col min="13318" max="13320" width="18.6640625" style="140" customWidth="1"/>
    <col min="13321" max="13322" width="13.109375" style="140" customWidth="1"/>
    <col min="13323" max="13568" width="11.44140625" style="140"/>
    <col min="13569" max="13569" width="0.109375" style="140" customWidth="1"/>
    <col min="13570" max="13570" width="2.6640625" style="140" customWidth="1"/>
    <col min="13571" max="13571" width="15.44140625" style="140" customWidth="1"/>
    <col min="13572" max="13572" width="3.33203125" style="140" customWidth="1"/>
    <col min="13573" max="13573" width="20.6640625" style="140" customWidth="1"/>
    <col min="13574" max="13576" width="18.6640625" style="140" customWidth="1"/>
    <col min="13577" max="13578" width="13.109375" style="140" customWidth="1"/>
    <col min="13579" max="13824" width="11.44140625" style="140"/>
    <col min="13825" max="13825" width="0.109375" style="140" customWidth="1"/>
    <col min="13826" max="13826" width="2.6640625" style="140" customWidth="1"/>
    <col min="13827" max="13827" width="15.44140625" style="140" customWidth="1"/>
    <col min="13828" max="13828" width="3.33203125" style="140" customWidth="1"/>
    <col min="13829" max="13829" width="20.6640625" style="140" customWidth="1"/>
    <col min="13830" max="13832" width="18.6640625" style="140" customWidth="1"/>
    <col min="13833" max="13834" width="13.109375" style="140" customWidth="1"/>
    <col min="13835" max="14080" width="11.44140625" style="140"/>
    <col min="14081" max="14081" width="0.109375" style="140" customWidth="1"/>
    <col min="14082" max="14082" width="2.6640625" style="140" customWidth="1"/>
    <col min="14083" max="14083" width="15.44140625" style="140" customWidth="1"/>
    <col min="14084" max="14084" width="3.33203125" style="140" customWidth="1"/>
    <col min="14085" max="14085" width="20.6640625" style="140" customWidth="1"/>
    <col min="14086" max="14088" width="18.6640625" style="140" customWidth="1"/>
    <col min="14089" max="14090" width="13.109375" style="140" customWidth="1"/>
    <col min="14091" max="14336" width="11.44140625" style="140"/>
    <col min="14337" max="14337" width="0.109375" style="140" customWidth="1"/>
    <col min="14338" max="14338" width="2.6640625" style="140" customWidth="1"/>
    <col min="14339" max="14339" width="15.44140625" style="140" customWidth="1"/>
    <col min="14340" max="14340" width="3.33203125" style="140" customWidth="1"/>
    <col min="14341" max="14341" width="20.6640625" style="140" customWidth="1"/>
    <col min="14342" max="14344" width="18.6640625" style="140" customWidth="1"/>
    <col min="14345" max="14346" width="13.109375" style="140" customWidth="1"/>
    <col min="14347" max="14592" width="11.44140625" style="140"/>
    <col min="14593" max="14593" width="0.109375" style="140" customWidth="1"/>
    <col min="14594" max="14594" width="2.6640625" style="140" customWidth="1"/>
    <col min="14595" max="14595" width="15.44140625" style="140" customWidth="1"/>
    <col min="14596" max="14596" width="3.33203125" style="140" customWidth="1"/>
    <col min="14597" max="14597" width="20.6640625" style="140" customWidth="1"/>
    <col min="14598" max="14600" width="18.6640625" style="140" customWidth="1"/>
    <col min="14601" max="14602" width="13.109375" style="140" customWidth="1"/>
    <col min="14603" max="14848" width="11.44140625" style="140"/>
    <col min="14849" max="14849" width="0.109375" style="140" customWidth="1"/>
    <col min="14850" max="14850" width="2.6640625" style="140" customWidth="1"/>
    <col min="14851" max="14851" width="15.44140625" style="140" customWidth="1"/>
    <col min="14852" max="14852" width="3.33203125" style="140" customWidth="1"/>
    <col min="14853" max="14853" width="20.6640625" style="140" customWidth="1"/>
    <col min="14854" max="14856" width="18.6640625" style="140" customWidth="1"/>
    <col min="14857" max="14858" width="13.109375" style="140" customWidth="1"/>
    <col min="14859" max="15104" width="11.44140625" style="140"/>
    <col min="15105" max="15105" width="0.109375" style="140" customWidth="1"/>
    <col min="15106" max="15106" width="2.6640625" style="140" customWidth="1"/>
    <col min="15107" max="15107" width="15.44140625" style="140" customWidth="1"/>
    <col min="15108" max="15108" width="3.33203125" style="140" customWidth="1"/>
    <col min="15109" max="15109" width="20.6640625" style="140" customWidth="1"/>
    <col min="15110" max="15112" width="18.6640625" style="140" customWidth="1"/>
    <col min="15113" max="15114" width="13.109375" style="140" customWidth="1"/>
    <col min="15115" max="15360" width="11.44140625" style="140"/>
    <col min="15361" max="15361" width="0.109375" style="140" customWidth="1"/>
    <col min="15362" max="15362" width="2.6640625" style="140" customWidth="1"/>
    <col min="15363" max="15363" width="15.44140625" style="140" customWidth="1"/>
    <col min="15364" max="15364" width="3.33203125" style="140" customWidth="1"/>
    <col min="15365" max="15365" width="20.6640625" style="140" customWidth="1"/>
    <col min="15366" max="15368" width="18.6640625" style="140" customWidth="1"/>
    <col min="15369" max="15370" width="13.109375" style="140" customWidth="1"/>
    <col min="15371" max="15616" width="11.44140625" style="140"/>
    <col min="15617" max="15617" width="0.109375" style="140" customWidth="1"/>
    <col min="15618" max="15618" width="2.6640625" style="140" customWidth="1"/>
    <col min="15619" max="15619" width="15.44140625" style="140" customWidth="1"/>
    <col min="15620" max="15620" width="3.33203125" style="140" customWidth="1"/>
    <col min="15621" max="15621" width="20.6640625" style="140" customWidth="1"/>
    <col min="15622" max="15624" width="18.6640625" style="140" customWidth="1"/>
    <col min="15625" max="15626" width="13.109375" style="140" customWidth="1"/>
    <col min="15627" max="15872" width="11.44140625" style="140"/>
    <col min="15873" max="15873" width="0.109375" style="140" customWidth="1"/>
    <col min="15874" max="15874" width="2.6640625" style="140" customWidth="1"/>
    <col min="15875" max="15875" width="15.44140625" style="140" customWidth="1"/>
    <col min="15876" max="15876" width="3.33203125" style="140" customWidth="1"/>
    <col min="15877" max="15877" width="20.6640625" style="140" customWidth="1"/>
    <col min="15878" max="15880" width="18.6640625" style="140" customWidth="1"/>
    <col min="15881" max="15882" width="13.109375" style="140" customWidth="1"/>
    <col min="15883" max="16128" width="11.44140625" style="140"/>
    <col min="16129" max="16129" width="0.109375" style="140" customWidth="1"/>
    <col min="16130" max="16130" width="2.6640625" style="140" customWidth="1"/>
    <col min="16131" max="16131" width="15.44140625" style="140" customWidth="1"/>
    <col min="16132" max="16132" width="3.33203125" style="140" customWidth="1"/>
    <col min="16133" max="16133" width="20.6640625" style="140" customWidth="1"/>
    <col min="16134" max="16136" width="18.6640625" style="140" customWidth="1"/>
    <col min="16137" max="16138" width="13.109375" style="140" customWidth="1"/>
    <col min="16139" max="16384" width="11.44140625" style="140"/>
  </cols>
  <sheetData>
    <row r="1" spans="3:13" ht="0.75" customHeight="1"/>
    <row r="2" spans="3:13" ht="21" customHeight="1">
      <c r="E2" s="5"/>
      <c r="H2" s="5" t="s">
        <v>6</v>
      </c>
    </row>
    <row r="3" spans="3:13" ht="15" customHeight="1">
      <c r="F3" s="168"/>
      <c r="G3" s="168"/>
      <c r="H3" s="198" t="s">
        <v>63</v>
      </c>
      <c r="I3" s="168"/>
      <c r="J3" s="168"/>
    </row>
    <row r="4" spans="3:13" ht="20.25" customHeight="1">
      <c r="C4" s="36" t="str">
        <f>Indice!C4</f>
        <v>Transporte de energía eléctrica</v>
      </c>
    </row>
    <row r="5" spans="3:13" ht="12.6" customHeight="1"/>
    <row r="6" spans="3:13" ht="12.6" customHeight="1">
      <c r="I6"/>
    </row>
    <row r="7" spans="3:13" s="141" customFormat="1" ht="40.799999999999997">
      <c r="C7" s="398" t="s">
        <v>225</v>
      </c>
      <c r="E7" s="193" t="s">
        <v>66</v>
      </c>
      <c r="F7" s="142" t="s">
        <v>85</v>
      </c>
      <c r="G7" s="142" t="s">
        <v>86</v>
      </c>
      <c r="H7" s="142" t="s">
        <v>87</v>
      </c>
      <c r="I7"/>
      <c r="J7" s="140"/>
      <c r="K7" s="143"/>
      <c r="L7"/>
      <c r="M7"/>
    </row>
    <row r="8" spans="3:13" s="141" customFormat="1" ht="12.75" customHeight="1">
      <c r="C8" s="144"/>
      <c r="E8" s="255" t="s">
        <v>70</v>
      </c>
      <c r="F8" s="256">
        <v>8</v>
      </c>
      <c r="G8" s="257">
        <v>3799.4450000000002</v>
      </c>
      <c r="H8" s="257">
        <v>3799.4450000000002</v>
      </c>
      <c r="I8"/>
      <c r="J8" s="140"/>
      <c r="K8" s="145"/>
      <c r="L8" s="146"/>
    </row>
    <row r="9" spans="3:13" s="141" customFormat="1" ht="12.75" customHeight="1">
      <c r="C9" s="147"/>
      <c r="D9" s="148"/>
      <c r="E9" s="255" t="s">
        <v>71</v>
      </c>
      <c r="F9" s="256">
        <v>7</v>
      </c>
      <c r="G9" s="257">
        <v>6630.9950000000008</v>
      </c>
      <c r="H9" s="257">
        <v>6630.9950000000008</v>
      </c>
      <c r="I9"/>
      <c r="J9" s="140"/>
      <c r="K9" s="145"/>
      <c r="L9" s="146"/>
    </row>
    <row r="10" spans="3:13" s="141" customFormat="1" ht="12.75" customHeight="1">
      <c r="C10" s="147"/>
      <c r="D10" s="137"/>
      <c r="E10" s="255" t="s">
        <v>72</v>
      </c>
      <c r="F10" s="256">
        <v>5</v>
      </c>
      <c r="G10" s="257">
        <v>2460.42</v>
      </c>
      <c r="H10" s="257">
        <v>2114.17</v>
      </c>
      <c r="I10"/>
      <c r="J10" s="140"/>
      <c r="K10" s="145"/>
      <c r="L10" s="146"/>
    </row>
    <row r="11" spans="3:13" s="141" customFormat="1" ht="12.75" customHeight="1">
      <c r="C11" s="147"/>
      <c r="D11" s="137"/>
      <c r="E11" s="255" t="s">
        <v>73</v>
      </c>
      <c r="F11" s="256">
        <v>4</v>
      </c>
      <c r="G11" s="257">
        <v>2885.5</v>
      </c>
      <c r="H11" s="257">
        <v>2885.5</v>
      </c>
      <c r="I11"/>
      <c r="J11" s="140"/>
      <c r="K11" s="145"/>
      <c r="L11" s="146"/>
    </row>
    <row r="12" spans="3:13" ht="12.75" customHeight="1">
      <c r="D12" s="137"/>
      <c r="E12" s="255" t="s">
        <v>74</v>
      </c>
      <c r="F12" s="256">
        <v>1</v>
      </c>
      <c r="G12" s="257">
        <v>993.72</v>
      </c>
      <c r="H12" s="257">
        <v>993.72</v>
      </c>
      <c r="I12"/>
      <c r="K12" s="145"/>
    </row>
    <row r="13" spans="3:13" ht="12.75" customHeight="1">
      <c r="C13" s="149"/>
      <c r="D13" s="137"/>
      <c r="E13" s="255" t="s">
        <v>75</v>
      </c>
      <c r="F13" s="256">
        <v>3</v>
      </c>
      <c r="G13" s="257">
        <v>1316.7</v>
      </c>
      <c r="H13" s="257">
        <v>1316.7</v>
      </c>
      <c r="I13"/>
      <c r="K13" s="145"/>
    </row>
    <row r="14" spans="3:13" ht="12.75" customHeight="1">
      <c r="D14" s="137"/>
      <c r="E14" s="255" t="s">
        <v>76</v>
      </c>
      <c r="F14" s="256">
        <v>5</v>
      </c>
      <c r="G14" s="257">
        <v>2397</v>
      </c>
      <c r="H14" s="257">
        <v>2253</v>
      </c>
      <c r="I14"/>
      <c r="K14" s="145"/>
    </row>
    <row r="15" spans="3:13" ht="12.75" customHeight="1">
      <c r="D15" s="150"/>
      <c r="E15" s="255" t="s">
        <v>77</v>
      </c>
      <c r="F15" s="256">
        <v>8</v>
      </c>
      <c r="G15" s="257">
        <v>8564.2099999999991</v>
      </c>
      <c r="H15" s="257">
        <v>8564.2099999999991</v>
      </c>
      <c r="I15"/>
      <c r="K15" s="145"/>
    </row>
    <row r="16" spans="3:13" ht="12.75" customHeight="1">
      <c r="C16" s="151"/>
      <c r="D16" s="148"/>
      <c r="E16" s="255" t="s">
        <v>78</v>
      </c>
      <c r="F16" s="256">
        <v>1</v>
      </c>
      <c r="G16" s="257">
        <v>850</v>
      </c>
      <c r="H16" s="257">
        <v>850</v>
      </c>
      <c r="I16"/>
      <c r="K16" s="145"/>
    </row>
    <row r="17" spans="3:11" ht="12.75" customHeight="1">
      <c r="C17" s="151"/>
      <c r="D17" s="148"/>
      <c r="E17" s="255" t="s">
        <v>79</v>
      </c>
      <c r="F17" s="256">
        <v>8</v>
      </c>
      <c r="G17" s="257">
        <v>3943.3199999999997</v>
      </c>
      <c r="H17" s="257">
        <v>4060.38</v>
      </c>
      <c r="I17"/>
      <c r="K17" s="145"/>
    </row>
    <row r="18" spans="3:11" ht="12.75" customHeight="1">
      <c r="C18" s="151"/>
      <c r="D18" s="148"/>
      <c r="E18" s="255" t="s">
        <v>80</v>
      </c>
      <c r="F18" s="256">
        <v>1</v>
      </c>
      <c r="G18" s="257">
        <v>784.7</v>
      </c>
      <c r="H18" s="257">
        <v>784.7</v>
      </c>
      <c r="I18"/>
      <c r="K18" s="145"/>
    </row>
    <row r="19" spans="3:11" ht="12.75" customHeight="1">
      <c r="D19" s="148"/>
      <c r="E19" s="255" t="s">
        <v>81</v>
      </c>
      <c r="F19" s="256">
        <v>0</v>
      </c>
      <c r="G19" s="257">
        <v>0</v>
      </c>
      <c r="H19" s="257">
        <v>0</v>
      </c>
      <c r="I19"/>
      <c r="K19" s="145"/>
    </row>
    <row r="20" spans="3:11" ht="12.75" customHeight="1">
      <c r="C20" s="151"/>
      <c r="D20" s="148"/>
      <c r="E20" s="255" t="s">
        <v>0</v>
      </c>
      <c r="F20" s="256">
        <v>0</v>
      </c>
      <c r="G20" s="257">
        <v>0</v>
      </c>
      <c r="H20" s="257">
        <v>0</v>
      </c>
      <c r="I20"/>
      <c r="K20" s="145"/>
    </row>
    <row r="21" spans="3:11" ht="12.75" customHeight="1">
      <c r="C21" s="151"/>
      <c r="D21" s="148"/>
      <c r="E21" s="255" t="s">
        <v>82</v>
      </c>
      <c r="F21" s="256">
        <v>3</v>
      </c>
      <c r="G21" s="257">
        <v>878.46</v>
      </c>
      <c r="H21" s="257">
        <v>878.46</v>
      </c>
      <c r="I21"/>
      <c r="K21" s="145"/>
    </row>
    <row r="22" spans="3:11" ht="12.75" customHeight="1">
      <c r="C22" s="151"/>
      <c r="D22" s="148"/>
      <c r="E22" s="255" t="s">
        <v>83</v>
      </c>
      <c r="F22" s="256">
        <v>1</v>
      </c>
      <c r="G22" s="257">
        <v>1100</v>
      </c>
      <c r="H22" s="257">
        <v>1100</v>
      </c>
      <c r="I22"/>
      <c r="K22" s="145"/>
    </row>
    <row r="23" spans="3:11" ht="16.5" customHeight="1">
      <c r="C23" s="151"/>
      <c r="D23" s="148"/>
      <c r="E23" s="258" t="s">
        <v>88</v>
      </c>
      <c r="F23" s="259">
        <f>SUM(F8:F22)</f>
        <v>55</v>
      </c>
      <c r="G23" s="260">
        <f>SUM(G8:G22)</f>
        <v>36604.469999999994</v>
      </c>
      <c r="H23" s="260">
        <f>SUM(H8:H22)</f>
        <v>36231.279999999999</v>
      </c>
      <c r="I23"/>
      <c r="K23" s="145"/>
    </row>
    <row r="24" spans="3:11" ht="12.75" customHeight="1">
      <c r="C24" s="151"/>
      <c r="D24" s="148"/>
      <c r="E24" s="255" t="s">
        <v>3</v>
      </c>
      <c r="F24" s="256">
        <v>19</v>
      </c>
      <c r="G24" s="257">
        <v>980.46</v>
      </c>
      <c r="H24" s="257">
        <v>980.46</v>
      </c>
      <c r="I24"/>
      <c r="K24" s="145"/>
    </row>
    <row r="25" spans="3:11" ht="12.75" customHeight="1">
      <c r="C25" s="151"/>
      <c r="D25" s="148"/>
      <c r="E25" s="255" t="s">
        <v>4</v>
      </c>
      <c r="F25" s="256">
        <v>19</v>
      </c>
      <c r="G25" s="257">
        <v>1954.0199999999993</v>
      </c>
      <c r="H25" s="257">
        <v>1645.12</v>
      </c>
      <c r="I25"/>
      <c r="K25" s="145"/>
    </row>
    <row r="26" spans="3:11" ht="16.5" customHeight="1">
      <c r="C26" s="151"/>
      <c r="D26" s="148"/>
      <c r="E26" s="258" t="s">
        <v>89</v>
      </c>
      <c r="F26" s="259">
        <f>SUM(F24:F25)</f>
        <v>38</v>
      </c>
      <c r="G26" s="260">
        <f>SUM(G24:G25)</f>
        <v>2934.4799999999996</v>
      </c>
      <c r="H26" s="260">
        <f>SUM(H24:H25)</f>
        <v>2625.58</v>
      </c>
      <c r="I26"/>
      <c r="K26" s="145"/>
    </row>
    <row r="27" spans="3:11" ht="18" customHeight="1">
      <c r="C27" s="151"/>
      <c r="D27" s="148"/>
      <c r="E27" s="258" t="s">
        <v>90</v>
      </c>
      <c r="F27" s="259">
        <f>F23+F26</f>
        <v>93</v>
      </c>
      <c r="G27" s="260">
        <f>G23+G26</f>
        <v>39538.949999999997</v>
      </c>
      <c r="H27" s="260">
        <f>H23+H26</f>
        <v>38856.86</v>
      </c>
      <c r="I27"/>
      <c r="K27" s="145"/>
    </row>
    <row r="28" spans="3:11" ht="6.75" customHeight="1">
      <c r="C28" s="151"/>
      <c r="D28" s="148"/>
      <c r="G28" s="146"/>
      <c r="H28" s="146"/>
      <c r="I28"/>
    </row>
    <row r="29" spans="3:11" ht="24" customHeight="1">
      <c r="C29" s="151"/>
      <c r="D29" s="148"/>
      <c r="E29" s="431" t="s">
        <v>223</v>
      </c>
      <c r="F29" s="431"/>
      <c r="G29" s="431"/>
      <c r="H29" s="431"/>
      <c r="I29" s="152"/>
      <c r="J29" s="152"/>
      <c r="K29" s="152"/>
    </row>
    <row r="30" spans="3:11" ht="12.75" customHeight="1">
      <c r="E30" s="432" t="s">
        <v>224</v>
      </c>
      <c r="F30" s="432"/>
      <c r="G30" s="432"/>
      <c r="H30" s="432"/>
      <c r="I30" s="153"/>
      <c r="J30" s="153"/>
      <c r="K30" s="153"/>
    </row>
    <row r="31" spans="3:11" ht="12.75" customHeight="1">
      <c r="E31" s="432"/>
      <c r="F31" s="432"/>
      <c r="G31" s="432"/>
      <c r="H31" s="432"/>
      <c r="I31" s="154"/>
      <c r="J31" s="154"/>
      <c r="K31" s="154"/>
    </row>
    <row r="32" spans="3:11" ht="12.75" customHeight="1">
      <c r="E32" s="432"/>
      <c r="F32" s="432"/>
      <c r="G32" s="432"/>
      <c r="H32" s="432"/>
      <c r="I32"/>
    </row>
    <row r="33" spans="5:17" ht="12.75" customHeight="1">
      <c r="E33" s="432"/>
      <c r="F33" s="432"/>
      <c r="G33" s="432"/>
      <c r="H33" s="432"/>
      <c r="I33"/>
    </row>
    <row r="34" spans="5:17" ht="12.75" customHeight="1">
      <c r="E34" s="432"/>
      <c r="F34" s="432"/>
      <c r="G34" s="432"/>
      <c r="H34" s="432"/>
      <c r="I34"/>
    </row>
    <row r="35" spans="5:17" ht="12.75" customHeight="1">
      <c r="E35"/>
      <c r="F35"/>
      <c r="G35"/>
      <c r="H35"/>
      <c r="I35"/>
      <c r="Q35" s="155"/>
    </row>
    <row r="36" spans="5:17" ht="12.75" customHeight="1">
      <c r="E36"/>
      <c r="F36"/>
      <c r="G36"/>
      <c r="H36"/>
      <c r="I36"/>
      <c r="Q36" s="155"/>
    </row>
    <row r="37" spans="5:17" ht="12.75" customHeight="1">
      <c r="E37"/>
      <c r="F37"/>
      <c r="G37"/>
      <c r="H37"/>
      <c r="I37"/>
      <c r="Q37" s="155"/>
    </row>
    <row r="38" spans="5:17" ht="12.75" customHeight="1">
      <c r="E38"/>
      <c r="F38"/>
      <c r="G38"/>
      <c r="H38"/>
      <c r="I38"/>
      <c r="Q38" s="155"/>
    </row>
    <row r="39" spans="5:17" ht="12.75" customHeight="1">
      <c r="E39"/>
      <c r="F39"/>
      <c r="G39"/>
      <c r="H39"/>
      <c r="I39"/>
      <c r="Q39" s="155"/>
    </row>
    <row r="40" spans="5:17" ht="16.5" customHeight="1">
      <c r="E40"/>
      <c r="F40"/>
      <c r="G40"/>
      <c r="H40"/>
      <c r="I40"/>
      <c r="Q40" s="155"/>
    </row>
    <row r="41" spans="5:17">
      <c r="G41" s="146"/>
      <c r="Q41" s="155"/>
    </row>
    <row r="42" spans="5:17">
      <c r="G42" s="146"/>
      <c r="H42" s="146"/>
    </row>
    <row r="43" spans="5:17">
      <c r="G43" s="146"/>
    </row>
    <row r="44" spans="5:17">
      <c r="H44" s="146"/>
    </row>
    <row r="46" spans="5:17">
      <c r="H46" s="146"/>
    </row>
    <row r="47" spans="5:17">
      <c r="J47" s="146"/>
    </row>
    <row r="48" spans="5:17">
      <c r="H48" s="146"/>
    </row>
    <row r="50" spans="8:8">
      <c r="H50" s="146"/>
    </row>
    <row r="52" spans="8:8">
      <c r="H52" s="146"/>
    </row>
  </sheetData>
  <mergeCells count="2">
    <mergeCell ref="E29:H29"/>
    <mergeCell ref="E30:H34"/>
  </mergeCells>
  <hyperlinks>
    <hyperlink ref="C4" location="Indice!A1" display="Indice!A1"/>
  </hyperlinks>
  <printOptions horizontalCentered="1" verticalCentered="1"/>
  <pageMargins left="0.39370078740157483" right="0.75" top="0.39370078740157483" bottom="0.77" header="0" footer="0"/>
  <pageSetup paperSize="9" orientation="landscape" verticalDpi="4294967292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4">
    <pageSetUpPr autoPageBreaks="0"/>
  </sheetPr>
  <dimension ref="C1:Q54"/>
  <sheetViews>
    <sheetView showGridLines="0" showRowColHeaders="0" showOutlineSymbols="0" zoomScaleNormal="100" workbookViewId="0"/>
  </sheetViews>
  <sheetFormatPr baseColWidth="10" defaultRowHeight="10.199999999999999"/>
  <cols>
    <col min="1" max="1" width="0.109375" style="140" customWidth="1"/>
    <col min="2" max="2" width="2.6640625" style="140" customWidth="1"/>
    <col min="3" max="3" width="23.6640625" style="140" customWidth="1"/>
    <col min="4" max="4" width="3.33203125" style="140" customWidth="1"/>
    <col min="5" max="5" width="20.6640625" style="140" customWidth="1"/>
    <col min="6" max="8" width="18.6640625" style="140" customWidth="1"/>
    <col min="9" max="10" width="13.109375" style="140" customWidth="1"/>
    <col min="11" max="256" width="11.44140625" style="140"/>
    <col min="257" max="257" width="0.109375" style="140" customWidth="1"/>
    <col min="258" max="258" width="2.6640625" style="140" customWidth="1"/>
    <col min="259" max="259" width="15.44140625" style="140" customWidth="1"/>
    <col min="260" max="260" width="3.33203125" style="140" customWidth="1"/>
    <col min="261" max="261" width="20.6640625" style="140" customWidth="1"/>
    <col min="262" max="264" width="18.6640625" style="140" customWidth="1"/>
    <col min="265" max="266" width="13.109375" style="140" customWidth="1"/>
    <col min="267" max="512" width="11.44140625" style="140"/>
    <col min="513" max="513" width="0.109375" style="140" customWidth="1"/>
    <col min="514" max="514" width="2.6640625" style="140" customWidth="1"/>
    <col min="515" max="515" width="15.44140625" style="140" customWidth="1"/>
    <col min="516" max="516" width="3.33203125" style="140" customWidth="1"/>
    <col min="517" max="517" width="20.6640625" style="140" customWidth="1"/>
    <col min="518" max="520" width="18.6640625" style="140" customWidth="1"/>
    <col min="521" max="522" width="13.109375" style="140" customWidth="1"/>
    <col min="523" max="768" width="11.44140625" style="140"/>
    <col min="769" max="769" width="0.109375" style="140" customWidth="1"/>
    <col min="770" max="770" width="2.6640625" style="140" customWidth="1"/>
    <col min="771" max="771" width="15.44140625" style="140" customWidth="1"/>
    <col min="772" max="772" width="3.33203125" style="140" customWidth="1"/>
    <col min="773" max="773" width="20.6640625" style="140" customWidth="1"/>
    <col min="774" max="776" width="18.6640625" style="140" customWidth="1"/>
    <col min="777" max="778" width="13.109375" style="140" customWidth="1"/>
    <col min="779" max="1024" width="11.44140625" style="140"/>
    <col min="1025" max="1025" width="0.109375" style="140" customWidth="1"/>
    <col min="1026" max="1026" width="2.6640625" style="140" customWidth="1"/>
    <col min="1027" max="1027" width="15.44140625" style="140" customWidth="1"/>
    <col min="1028" max="1028" width="3.33203125" style="140" customWidth="1"/>
    <col min="1029" max="1029" width="20.6640625" style="140" customWidth="1"/>
    <col min="1030" max="1032" width="18.6640625" style="140" customWidth="1"/>
    <col min="1033" max="1034" width="13.109375" style="140" customWidth="1"/>
    <col min="1035" max="1280" width="11.44140625" style="140"/>
    <col min="1281" max="1281" width="0.109375" style="140" customWidth="1"/>
    <col min="1282" max="1282" width="2.6640625" style="140" customWidth="1"/>
    <col min="1283" max="1283" width="15.44140625" style="140" customWidth="1"/>
    <col min="1284" max="1284" width="3.33203125" style="140" customWidth="1"/>
    <col min="1285" max="1285" width="20.6640625" style="140" customWidth="1"/>
    <col min="1286" max="1288" width="18.6640625" style="140" customWidth="1"/>
    <col min="1289" max="1290" width="13.109375" style="140" customWidth="1"/>
    <col min="1291" max="1536" width="11.44140625" style="140"/>
    <col min="1537" max="1537" width="0.109375" style="140" customWidth="1"/>
    <col min="1538" max="1538" width="2.6640625" style="140" customWidth="1"/>
    <col min="1539" max="1539" width="15.44140625" style="140" customWidth="1"/>
    <col min="1540" max="1540" width="3.33203125" style="140" customWidth="1"/>
    <col min="1541" max="1541" width="20.6640625" style="140" customWidth="1"/>
    <col min="1542" max="1544" width="18.6640625" style="140" customWidth="1"/>
    <col min="1545" max="1546" width="13.109375" style="140" customWidth="1"/>
    <col min="1547" max="1792" width="11.44140625" style="140"/>
    <col min="1793" max="1793" width="0.109375" style="140" customWidth="1"/>
    <col min="1794" max="1794" width="2.6640625" style="140" customWidth="1"/>
    <col min="1795" max="1795" width="15.44140625" style="140" customWidth="1"/>
    <col min="1796" max="1796" width="3.33203125" style="140" customWidth="1"/>
    <col min="1797" max="1797" width="20.6640625" style="140" customWidth="1"/>
    <col min="1798" max="1800" width="18.6640625" style="140" customWidth="1"/>
    <col min="1801" max="1802" width="13.109375" style="140" customWidth="1"/>
    <col min="1803" max="2048" width="11.44140625" style="140"/>
    <col min="2049" max="2049" width="0.109375" style="140" customWidth="1"/>
    <col min="2050" max="2050" width="2.6640625" style="140" customWidth="1"/>
    <col min="2051" max="2051" width="15.44140625" style="140" customWidth="1"/>
    <col min="2052" max="2052" width="3.33203125" style="140" customWidth="1"/>
    <col min="2053" max="2053" width="20.6640625" style="140" customWidth="1"/>
    <col min="2054" max="2056" width="18.6640625" style="140" customWidth="1"/>
    <col min="2057" max="2058" width="13.109375" style="140" customWidth="1"/>
    <col min="2059" max="2304" width="11.44140625" style="140"/>
    <col min="2305" max="2305" width="0.109375" style="140" customWidth="1"/>
    <col min="2306" max="2306" width="2.6640625" style="140" customWidth="1"/>
    <col min="2307" max="2307" width="15.44140625" style="140" customWidth="1"/>
    <col min="2308" max="2308" width="3.33203125" style="140" customWidth="1"/>
    <col min="2309" max="2309" width="20.6640625" style="140" customWidth="1"/>
    <col min="2310" max="2312" width="18.6640625" style="140" customWidth="1"/>
    <col min="2313" max="2314" width="13.109375" style="140" customWidth="1"/>
    <col min="2315" max="2560" width="11.44140625" style="140"/>
    <col min="2561" max="2561" width="0.109375" style="140" customWidth="1"/>
    <col min="2562" max="2562" width="2.6640625" style="140" customWidth="1"/>
    <col min="2563" max="2563" width="15.44140625" style="140" customWidth="1"/>
    <col min="2564" max="2564" width="3.33203125" style="140" customWidth="1"/>
    <col min="2565" max="2565" width="20.6640625" style="140" customWidth="1"/>
    <col min="2566" max="2568" width="18.6640625" style="140" customWidth="1"/>
    <col min="2569" max="2570" width="13.109375" style="140" customWidth="1"/>
    <col min="2571" max="2816" width="11.44140625" style="140"/>
    <col min="2817" max="2817" width="0.109375" style="140" customWidth="1"/>
    <col min="2818" max="2818" width="2.6640625" style="140" customWidth="1"/>
    <col min="2819" max="2819" width="15.44140625" style="140" customWidth="1"/>
    <col min="2820" max="2820" width="3.33203125" style="140" customWidth="1"/>
    <col min="2821" max="2821" width="20.6640625" style="140" customWidth="1"/>
    <col min="2822" max="2824" width="18.6640625" style="140" customWidth="1"/>
    <col min="2825" max="2826" width="13.109375" style="140" customWidth="1"/>
    <col min="2827" max="3072" width="11.44140625" style="140"/>
    <col min="3073" max="3073" width="0.109375" style="140" customWidth="1"/>
    <col min="3074" max="3074" width="2.6640625" style="140" customWidth="1"/>
    <col min="3075" max="3075" width="15.44140625" style="140" customWidth="1"/>
    <col min="3076" max="3076" width="3.33203125" style="140" customWidth="1"/>
    <col min="3077" max="3077" width="20.6640625" style="140" customWidth="1"/>
    <col min="3078" max="3080" width="18.6640625" style="140" customWidth="1"/>
    <col min="3081" max="3082" width="13.109375" style="140" customWidth="1"/>
    <col min="3083" max="3328" width="11.44140625" style="140"/>
    <col min="3329" max="3329" width="0.109375" style="140" customWidth="1"/>
    <col min="3330" max="3330" width="2.6640625" style="140" customWidth="1"/>
    <col min="3331" max="3331" width="15.44140625" style="140" customWidth="1"/>
    <col min="3332" max="3332" width="3.33203125" style="140" customWidth="1"/>
    <col min="3333" max="3333" width="20.6640625" style="140" customWidth="1"/>
    <col min="3334" max="3336" width="18.6640625" style="140" customWidth="1"/>
    <col min="3337" max="3338" width="13.109375" style="140" customWidth="1"/>
    <col min="3339" max="3584" width="11.44140625" style="140"/>
    <col min="3585" max="3585" width="0.109375" style="140" customWidth="1"/>
    <col min="3586" max="3586" width="2.6640625" style="140" customWidth="1"/>
    <col min="3587" max="3587" width="15.44140625" style="140" customWidth="1"/>
    <col min="3588" max="3588" width="3.33203125" style="140" customWidth="1"/>
    <col min="3589" max="3589" width="20.6640625" style="140" customWidth="1"/>
    <col min="3590" max="3592" width="18.6640625" style="140" customWidth="1"/>
    <col min="3593" max="3594" width="13.109375" style="140" customWidth="1"/>
    <col min="3595" max="3840" width="11.44140625" style="140"/>
    <col min="3841" max="3841" width="0.109375" style="140" customWidth="1"/>
    <col min="3842" max="3842" width="2.6640625" style="140" customWidth="1"/>
    <col min="3843" max="3843" width="15.44140625" style="140" customWidth="1"/>
    <col min="3844" max="3844" width="3.33203125" style="140" customWidth="1"/>
    <col min="3845" max="3845" width="20.6640625" style="140" customWidth="1"/>
    <col min="3846" max="3848" width="18.6640625" style="140" customWidth="1"/>
    <col min="3849" max="3850" width="13.109375" style="140" customWidth="1"/>
    <col min="3851" max="4096" width="11.44140625" style="140"/>
    <col min="4097" max="4097" width="0.109375" style="140" customWidth="1"/>
    <col min="4098" max="4098" width="2.6640625" style="140" customWidth="1"/>
    <col min="4099" max="4099" width="15.44140625" style="140" customWidth="1"/>
    <col min="4100" max="4100" width="3.33203125" style="140" customWidth="1"/>
    <col min="4101" max="4101" width="20.6640625" style="140" customWidth="1"/>
    <col min="4102" max="4104" width="18.6640625" style="140" customWidth="1"/>
    <col min="4105" max="4106" width="13.109375" style="140" customWidth="1"/>
    <col min="4107" max="4352" width="11.44140625" style="140"/>
    <col min="4353" max="4353" width="0.109375" style="140" customWidth="1"/>
    <col min="4354" max="4354" width="2.6640625" style="140" customWidth="1"/>
    <col min="4355" max="4355" width="15.44140625" style="140" customWidth="1"/>
    <col min="4356" max="4356" width="3.33203125" style="140" customWidth="1"/>
    <col min="4357" max="4357" width="20.6640625" style="140" customWidth="1"/>
    <col min="4358" max="4360" width="18.6640625" style="140" customWidth="1"/>
    <col min="4361" max="4362" width="13.109375" style="140" customWidth="1"/>
    <col min="4363" max="4608" width="11.44140625" style="140"/>
    <col min="4609" max="4609" width="0.109375" style="140" customWidth="1"/>
    <col min="4610" max="4610" width="2.6640625" style="140" customWidth="1"/>
    <col min="4611" max="4611" width="15.44140625" style="140" customWidth="1"/>
    <col min="4612" max="4612" width="3.33203125" style="140" customWidth="1"/>
    <col min="4613" max="4613" width="20.6640625" style="140" customWidth="1"/>
    <col min="4614" max="4616" width="18.6640625" style="140" customWidth="1"/>
    <col min="4617" max="4618" width="13.109375" style="140" customWidth="1"/>
    <col min="4619" max="4864" width="11.44140625" style="140"/>
    <col min="4865" max="4865" width="0.109375" style="140" customWidth="1"/>
    <col min="4866" max="4866" width="2.6640625" style="140" customWidth="1"/>
    <col min="4867" max="4867" width="15.44140625" style="140" customWidth="1"/>
    <col min="4868" max="4868" width="3.33203125" style="140" customWidth="1"/>
    <col min="4869" max="4869" width="20.6640625" style="140" customWidth="1"/>
    <col min="4870" max="4872" width="18.6640625" style="140" customWidth="1"/>
    <col min="4873" max="4874" width="13.109375" style="140" customWidth="1"/>
    <col min="4875" max="5120" width="11.44140625" style="140"/>
    <col min="5121" max="5121" width="0.109375" style="140" customWidth="1"/>
    <col min="5122" max="5122" width="2.6640625" style="140" customWidth="1"/>
    <col min="5123" max="5123" width="15.44140625" style="140" customWidth="1"/>
    <col min="5124" max="5124" width="3.33203125" style="140" customWidth="1"/>
    <col min="5125" max="5125" width="20.6640625" style="140" customWidth="1"/>
    <col min="5126" max="5128" width="18.6640625" style="140" customWidth="1"/>
    <col min="5129" max="5130" width="13.109375" style="140" customWidth="1"/>
    <col min="5131" max="5376" width="11.44140625" style="140"/>
    <col min="5377" max="5377" width="0.109375" style="140" customWidth="1"/>
    <col min="5378" max="5378" width="2.6640625" style="140" customWidth="1"/>
    <col min="5379" max="5379" width="15.44140625" style="140" customWidth="1"/>
    <col min="5380" max="5380" width="3.33203125" style="140" customWidth="1"/>
    <col min="5381" max="5381" width="20.6640625" style="140" customWidth="1"/>
    <col min="5382" max="5384" width="18.6640625" style="140" customWidth="1"/>
    <col min="5385" max="5386" width="13.109375" style="140" customWidth="1"/>
    <col min="5387" max="5632" width="11.44140625" style="140"/>
    <col min="5633" max="5633" width="0.109375" style="140" customWidth="1"/>
    <col min="5634" max="5634" width="2.6640625" style="140" customWidth="1"/>
    <col min="5635" max="5635" width="15.44140625" style="140" customWidth="1"/>
    <col min="5636" max="5636" width="3.33203125" style="140" customWidth="1"/>
    <col min="5637" max="5637" width="20.6640625" style="140" customWidth="1"/>
    <col min="5638" max="5640" width="18.6640625" style="140" customWidth="1"/>
    <col min="5641" max="5642" width="13.109375" style="140" customWidth="1"/>
    <col min="5643" max="5888" width="11.44140625" style="140"/>
    <col min="5889" max="5889" width="0.109375" style="140" customWidth="1"/>
    <col min="5890" max="5890" width="2.6640625" style="140" customWidth="1"/>
    <col min="5891" max="5891" width="15.44140625" style="140" customWidth="1"/>
    <col min="5892" max="5892" width="3.33203125" style="140" customWidth="1"/>
    <col min="5893" max="5893" width="20.6640625" style="140" customWidth="1"/>
    <col min="5894" max="5896" width="18.6640625" style="140" customWidth="1"/>
    <col min="5897" max="5898" width="13.109375" style="140" customWidth="1"/>
    <col min="5899" max="6144" width="11.44140625" style="140"/>
    <col min="6145" max="6145" width="0.109375" style="140" customWidth="1"/>
    <col min="6146" max="6146" width="2.6640625" style="140" customWidth="1"/>
    <col min="6147" max="6147" width="15.44140625" style="140" customWidth="1"/>
    <col min="6148" max="6148" width="3.33203125" style="140" customWidth="1"/>
    <col min="6149" max="6149" width="20.6640625" style="140" customWidth="1"/>
    <col min="6150" max="6152" width="18.6640625" style="140" customWidth="1"/>
    <col min="6153" max="6154" width="13.109375" style="140" customWidth="1"/>
    <col min="6155" max="6400" width="11.44140625" style="140"/>
    <col min="6401" max="6401" width="0.109375" style="140" customWidth="1"/>
    <col min="6402" max="6402" width="2.6640625" style="140" customWidth="1"/>
    <col min="6403" max="6403" width="15.44140625" style="140" customWidth="1"/>
    <col min="6404" max="6404" width="3.33203125" style="140" customWidth="1"/>
    <col min="6405" max="6405" width="20.6640625" style="140" customWidth="1"/>
    <col min="6406" max="6408" width="18.6640625" style="140" customWidth="1"/>
    <col min="6409" max="6410" width="13.109375" style="140" customWidth="1"/>
    <col min="6411" max="6656" width="11.44140625" style="140"/>
    <col min="6657" max="6657" width="0.109375" style="140" customWidth="1"/>
    <col min="6658" max="6658" width="2.6640625" style="140" customWidth="1"/>
    <col min="6659" max="6659" width="15.44140625" style="140" customWidth="1"/>
    <col min="6660" max="6660" width="3.33203125" style="140" customWidth="1"/>
    <col min="6661" max="6661" width="20.6640625" style="140" customWidth="1"/>
    <col min="6662" max="6664" width="18.6640625" style="140" customWidth="1"/>
    <col min="6665" max="6666" width="13.109375" style="140" customWidth="1"/>
    <col min="6667" max="6912" width="11.44140625" style="140"/>
    <col min="6913" max="6913" width="0.109375" style="140" customWidth="1"/>
    <col min="6914" max="6914" width="2.6640625" style="140" customWidth="1"/>
    <col min="6915" max="6915" width="15.44140625" style="140" customWidth="1"/>
    <col min="6916" max="6916" width="3.33203125" style="140" customWidth="1"/>
    <col min="6917" max="6917" width="20.6640625" style="140" customWidth="1"/>
    <col min="6918" max="6920" width="18.6640625" style="140" customWidth="1"/>
    <col min="6921" max="6922" width="13.109375" style="140" customWidth="1"/>
    <col min="6923" max="7168" width="11.44140625" style="140"/>
    <col min="7169" max="7169" width="0.109375" style="140" customWidth="1"/>
    <col min="7170" max="7170" width="2.6640625" style="140" customWidth="1"/>
    <col min="7171" max="7171" width="15.44140625" style="140" customWidth="1"/>
    <col min="7172" max="7172" width="3.33203125" style="140" customWidth="1"/>
    <col min="7173" max="7173" width="20.6640625" style="140" customWidth="1"/>
    <col min="7174" max="7176" width="18.6640625" style="140" customWidth="1"/>
    <col min="7177" max="7178" width="13.109375" style="140" customWidth="1"/>
    <col min="7179" max="7424" width="11.44140625" style="140"/>
    <col min="7425" max="7425" width="0.109375" style="140" customWidth="1"/>
    <col min="7426" max="7426" width="2.6640625" style="140" customWidth="1"/>
    <col min="7427" max="7427" width="15.44140625" style="140" customWidth="1"/>
    <col min="7428" max="7428" width="3.33203125" style="140" customWidth="1"/>
    <col min="7429" max="7429" width="20.6640625" style="140" customWidth="1"/>
    <col min="7430" max="7432" width="18.6640625" style="140" customWidth="1"/>
    <col min="7433" max="7434" width="13.109375" style="140" customWidth="1"/>
    <col min="7435" max="7680" width="11.44140625" style="140"/>
    <col min="7681" max="7681" width="0.109375" style="140" customWidth="1"/>
    <col min="7682" max="7682" width="2.6640625" style="140" customWidth="1"/>
    <col min="7683" max="7683" width="15.44140625" style="140" customWidth="1"/>
    <col min="7684" max="7684" width="3.33203125" style="140" customWidth="1"/>
    <col min="7685" max="7685" width="20.6640625" style="140" customWidth="1"/>
    <col min="7686" max="7688" width="18.6640625" style="140" customWidth="1"/>
    <col min="7689" max="7690" width="13.109375" style="140" customWidth="1"/>
    <col min="7691" max="7936" width="11.44140625" style="140"/>
    <col min="7937" max="7937" width="0.109375" style="140" customWidth="1"/>
    <col min="7938" max="7938" width="2.6640625" style="140" customWidth="1"/>
    <col min="7939" max="7939" width="15.44140625" style="140" customWidth="1"/>
    <col min="7940" max="7940" width="3.33203125" style="140" customWidth="1"/>
    <col min="7941" max="7941" width="20.6640625" style="140" customWidth="1"/>
    <col min="7942" max="7944" width="18.6640625" style="140" customWidth="1"/>
    <col min="7945" max="7946" width="13.109375" style="140" customWidth="1"/>
    <col min="7947" max="8192" width="11.44140625" style="140"/>
    <col min="8193" max="8193" width="0.109375" style="140" customWidth="1"/>
    <col min="8194" max="8194" width="2.6640625" style="140" customWidth="1"/>
    <col min="8195" max="8195" width="15.44140625" style="140" customWidth="1"/>
    <col min="8196" max="8196" width="3.33203125" style="140" customWidth="1"/>
    <col min="8197" max="8197" width="20.6640625" style="140" customWidth="1"/>
    <col min="8198" max="8200" width="18.6640625" style="140" customWidth="1"/>
    <col min="8201" max="8202" width="13.109375" style="140" customWidth="1"/>
    <col min="8203" max="8448" width="11.44140625" style="140"/>
    <col min="8449" max="8449" width="0.109375" style="140" customWidth="1"/>
    <col min="8450" max="8450" width="2.6640625" style="140" customWidth="1"/>
    <col min="8451" max="8451" width="15.44140625" style="140" customWidth="1"/>
    <col min="8452" max="8452" width="3.33203125" style="140" customWidth="1"/>
    <col min="8453" max="8453" width="20.6640625" style="140" customWidth="1"/>
    <col min="8454" max="8456" width="18.6640625" style="140" customWidth="1"/>
    <col min="8457" max="8458" width="13.109375" style="140" customWidth="1"/>
    <col min="8459" max="8704" width="11.44140625" style="140"/>
    <col min="8705" max="8705" width="0.109375" style="140" customWidth="1"/>
    <col min="8706" max="8706" width="2.6640625" style="140" customWidth="1"/>
    <col min="8707" max="8707" width="15.44140625" style="140" customWidth="1"/>
    <col min="8708" max="8708" width="3.33203125" style="140" customWidth="1"/>
    <col min="8709" max="8709" width="20.6640625" style="140" customWidth="1"/>
    <col min="8710" max="8712" width="18.6640625" style="140" customWidth="1"/>
    <col min="8713" max="8714" width="13.109375" style="140" customWidth="1"/>
    <col min="8715" max="8960" width="11.44140625" style="140"/>
    <col min="8961" max="8961" width="0.109375" style="140" customWidth="1"/>
    <col min="8962" max="8962" width="2.6640625" style="140" customWidth="1"/>
    <col min="8963" max="8963" width="15.44140625" style="140" customWidth="1"/>
    <col min="8964" max="8964" width="3.33203125" style="140" customWidth="1"/>
    <col min="8965" max="8965" width="20.6640625" style="140" customWidth="1"/>
    <col min="8966" max="8968" width="18.6640625" style="140" customWidth="1"/>
    <col min="8969" max="8970" width="13.109375" style="140" customWidth="1"/>
    <col min="8971" max="9216" width="11.44140625" style="140"/>
    <col min="9217" max="9217" width="0.109375" style="140" customWidth="1"/>
    <col min="9218" max="9218" width="2.6640625" style="140" customWidth="1"/>
    <col min="9219" max="9219" width="15.44140625" style="140" customWidth="1"/>
    <col min="9220" max="9220" width="3.33203125" style="140" customWidth="1"/>
    <col min="9221" max="9221" width="20.6640625" style="140" customWidth="1"/>
    <col min="9222" max="9224" width="18.6640625" style="140" customWidth="1"/>
    <col min="9225" max="9226" width="13.109375" style="140" customWidth="1"/>
    <col min="9227" max="9472" width="11.44140625" style="140"/>
    <col min="9473" max="9473" width="0.109375" style="140" customWidth="1"/>
    <col min="9474" max="9474" width="2.6640625" style="140" customWidth="1"/>
    <col min="9475" max="9475" width="15.44140625" style="140" customWidth="1"/>
    <col min="9476" max="9476" width="3.33203125" style="140" customWidth="1"/>
    <col min="9477" max="9477" width="20.6640625" style="140" customWidth="1"/>
    <col min="9478" max="9480" width="18.6640625" style="140" customWidth="1"/>
    <col min="9481" max="9482" width="13.109375" style="140" customWidth="1"/>
    <col min="9483" max="9728" width="11.44140625" style="140"/>
    <col min="9729" max="9729" width="0.109375" style="140" customWidth="1"/>
    <col min="9730" max="9730" width="2.6640625" style="140" customWidth="1"/>
    <col min="9731" max="9731" width="15.44140625" style="140" customWidth="1"/>
    <col min="9732" max="9732" width="3.33203125" style="140" customWidth="1"/>
    <col min="9733" max="9733" width="20.6640625" style="140" customWidth="1"/>
    <col min="9734" max="9736" width="18.6640625" style="140" customWidth="1"/>
    <col min="9737" max="9738" width="13.109375" style="140" customWidth="1"/>
    <col min="9739" max="9984" width="11.44140625" style="140"/>
    <col min="9985" max="9985" width="0.109375" style="140" customWidth="1"/>
    <col min="9986" max="9986" width="2.6640625" style="140" customWidth="1"/>
    <col min="9987" max="9987" width="15.44140625" style="140" customWidth="1"/>
    <col min="9988" max="9988" width="3.33203125" style="140" customWidth="1"/>
    <col min="9989" max="9989" width="20.6640625" style="140" customWidth="1"/>
    <col min="9990" max="9992" width="18.6640625" style="140" customWidth="1"/>
    <col min="9993" max="9994" width="13.109375" style="140" customWidth="1"/>
    <col min="9995" max="10240" width="11.44140625" style="140"/>
    <col min="10241" max="10241" width="0.109375" style="140" customWidth="1"/>
    <col min="10242" max="10242" width="2.6640625" style="140" customWidth="1"/>
    <col min="10243" max="10243" width="15.44140625" style="140" customWidth="1"/>
    <col min="10244" max="10244" width="3.33203125" style="140" customWidth="1"/>
    <col min="10245" max="10245" width="20.6640625" style="140" customWidth="1"/>
    <col min="10246" max="10248" width="18.6640625" style="140" customWidth="1"/>
    <col min="10249" max="10250" width="13.109375" style="140" customWidth="1"/>
    <col min="10251" max="10496" width="11.44140625" style="140"/>
    <col min="10497" max="10497" width="0.109375" style="140" customWidth="1"/>
    <col min="10498" max="10498" width="2.6640625" style="140" customWidth="1"/>
    <col min="10499" max="10499" width="15.44140625" style="140" customWidth="1"/>
    <col min="10500" max="10500" width="3.33203125" style="140" customWidth="1"/>
    <col min="10501" max="10501" width="20.6640625" style="140" customWidth="1"/>
    <col min="10502" max="10504" width="18.6640625" style="140" customWidth="1"/>
    <col min="10505" max="10506" width="13.109375" style="140" customWidth="1"/>
    <col min="10507" max="10752" width="11.44140625" style="140"/>
    <col min="10753" max="10753" width="0.109375" style="140" customWidth="1"/>
    <col min="10754" max="10754" width="2.6640625" style="140" customWidth="1"/>
    <col min="10755" max="10755" width="15.44140625" style="140" customWidth="1"/>
    <col min="10756" max="10756" width="3.33203125" style="140" customWidth="1"/>
    <col min="10757" max="10757" width="20.6640625" style="140" customWidth="1"/>
    <col min="10758" max="10760" width="18.6640625" style="140" customWidth="1"/>
    <col min="10761" max="10762" width="13.109375" style="140" customWidth="1"/>
    <col min="10763" max="11008" width="11.44140625" style="140"/>
    <col min="11009" max="11009" width="0.109375" style="140" customWidth="1"/>
    <col min="11010" max="11010" width="2.6640625" style="140" customWidth="1"/>
    <col min="11011" max="11011" width="15.44140625" style="140" customWidth="1"/>
    <col min="11012" max="11012" width="3.33203125" style="140" customWidth="1"/>
    <col min="11013" max="11013" width="20.6640625" style="140" customWidth="1"/>
    <col min="11014" max="11016" width="18.6640625" style="140" customWidth="1"/>
    <col min="11017" max="11018" width="13.109375" style="140" customWidth="1"/>
    <col min="11019" max="11264" width="11.44140625" style="140"/>
    <col min="11265" max="11265" width="0.109375" style="140" customWidth="1"/>
    <col min="11266" max="11266" width="2.6640625" style="140" customWidth="1"/>
    <col min="11267" max="11267" width="15.44140625" style="140" customWidth="1"/>
    <col min="11268" max="11268" width="3.33203125" style="140" customWidth="1"/>
    <col min="11269" max="11269" width="20.6640625" style="140" customWidth="1"/>
    <col min="11270" max="11272" width="18.6640625" style="140" customWidth="1"/>
    <col min="11273" max="11274" width="13.109375" style="140" customWidth="1"/>
    <col min="11275" max="11520" width="11.44140625" style="140"/>
    <col min="11521" max="11521" width="0.109375" style="140" customWidth="1"/>
    <col min="11522" max="11522" width="2.6640625" style="140" customWidth="1"/>
    <col min="11523" max="11523" width="15.44140625" style="140" customWidth="1"/>
    <col min="11524" max="11524" width="3.33203125" style="140" customWidth="1"/>
    <col min="11525" max="11525" width="20.6640625" style="140" customWidth="1"/>
    <col min="11526" max="11528" width="18.6640625" style="140" customWidth="1"/>
    <col min="11529" max="11530" width="13.109375" style="140" customWidth="1"/>
    <col min="11531" max="11776" width="11.44140625" style="140"/>
    <col min="11777" max="11777" width="0.109375" style="140" customWidth="1"/>
    <col min="11778" max="11778" width="2.6640625" style="140" customWidth="1"/>
    <col min="11779" max="11779" width="15.44140625" style="140" customWidth="1"/>
    <col min="11780" max="11780" width="3.33203125" style="140" customWidth="1"/>
    <col min="11781" max="11781" width="20.6640625" style="140" customWidth="1"/>
    <col min="11782" max="11784" width="18.6640625" style="140" customWidth="1"/>
    <col min="11785" max="11786" width="13.109375" style="140" customWidth="1"/>
    <col min="11787" max="12032" width="11.44140625" style="140"/>
    <col min="12033" max="12033" width="0.109375" style="140" customWidth="1"/>
    <col min="12034" max="12034" width="2.6640625" style="140" customWidth="1"/>
    <col min="12035" max="12035" width="15.44140625" style="140" customWidth="1"/>
    <col min="12036" max="12036" width="3.33203125" style="140" customWidth="1"/>
    <col min="12037" max="12037" width="20.6640625" style="140" customWidth="1"/>
    <col min="12038" max="12040" width="18.6640625" style="140" customWidth="1"/>
    <col min="12041" max="12042" width="13.109375" style="140" customWidth="1"/>
    <col min="12043" max="12288" width="11.44140625" style="140"/>
    <col min="12289" max="12289" width="0.109375" style="140" customWidth="1"/>
    <col min="12290" max="12290" width="2.6640625" style="140" customWidth="1"/>
    <col min="12291" max="12291" width="15.44140625" style="140" customWidth="1"/>
    <col min="12292" max="12292" width="3.33203125" style="140" customWidth="1"/>
    <col min="12293" max="12293" width="20.6640625" style="140" customWidth="1"/>
    <col min="12294" max="12296" width="18.6640625" style="140" customWidth="1"/>
    <col min="12297" max="12298" width="13.109375" style="140" customWidth="1"/>
    <col min="12299" max="12544" width="11.44140625" style="140"/>
    <col min="12545" max="12545" width="0.109375" style="140" customWidth="1"/>
    <col min="12546" max="12546" width="2.6640625" style="140" customWidth="1"/>
    <col min="12547" max="12547" width="15.44140625" style="140" customWidth="1"/>
    <col min="12548" max="12548" width="3.33203125" style="140" customWidth="1"/>
    <col min="12549" max="12549" width="20.6640625" style="140" customWidth="1"/>
    <col min="12550" max="12552" width="18.6640625" style="140" customWidth="1"/>
    <col min="12553" max="12554" width="13.109375" style="140" customWidth="1"/>
    <col min="12555" max="12800" width="11.44140625" style="140"/>
    <col min="12801" max="12801" width="0.109375" style="140" customWidth="1"/>
    <col min="12802" max="12802" width="2.6640625" style="140" customWidth="1"/>
    <col min="12803" max="12803" width="15.44140625" style="140" customWidth="1"/>
    <col min="12804" max="12804" width="3.33203125" style="140" customWidth="1"/>
    <col min="12805" max="12805" width="20.6640625" style="140" customWidth="1"/>
    <col min="12806" max="12808" width="18.6640625" style="140" customWidth="1"/>
    <col min="12809" max="12810" width="13.109375" style="140" customWidth="1"/>
    <col min="12811" max="13056" width="11.44140625" style="140"/>
    <col min="13057" max="13057" width="0.109375" style="140" customWidth="1"/>
    <col min="13058" max="13058" width="2.6640625" style="140" customWidth="1"/>
    <col min="13059" max="13059" width="15.44140625" style="140" customWidth="1"/>
    <col min="13060" max="13060" width="3.33203125" style="140" customWidth="1"/>
    <col min="13061" max="13061" width="20.6640625" style="140" customWidth="1"/>
    <col min="13062" max="13064" width="18.6640625" style="140" customWidth="1"/>
    <col min="13065" max="13066" width="13.109375" style="140" customWidth="1"/>
    <col min="13067" max="13312" width="11.44140625" style="140"/>
    <col min="13313" max="13313" width="0.109375" style="140" customWidth="1"/>
    <col min="13314" max="13314" width="2.6640625" style="140" customWidth="1"/>
    <col min="13315" max="13315" width="15.44140625" style="140" customWidth="1"/>
    <col min="13316" max="13316" width="3.33203125" style="140" customWidth="1"/>
    <col min="13317" max="13317" width="20.6640625" style="140" customWidth="1"/>
    <col min="13318" max="13320" width="18.6640625" style="140" customWidth="1"/>
    <col min="13321" max="13322" width="13.109375" style="140" customWidth="1"/>
    <col min="13323" max="13568" width="11.44140625" style="140"/>
    <col min="13569" max="13569" width="0.109375" style="140" customWidth="1"/>
    <col min="13570" max="13570" width="2.6640625" style="140" customWidth="1"/>
    <col min="13571" max="13571" width="15.44140625" style="140" customWidth="1"/>
    <col min="13572" max="13572" width="3.33203125" style="140" customWidth="1"/>
    <col min="13573" max="13573" width="20.6640625" style="140" customWidth="1"/>
    <col min="13574" max="13576" width="18.6640625" style="140" customWidth="1"/>
    <col min="13577" max="13578" width="13.109375" style="140" customWidth="1"/>
    <col min="13579" max="13824" width="11.44140625" style="140"/>
    <col min="13825" max="13825" width="0.109375" style="140" customWidth="1"/>
    <col min="13826" max="13826" width="2.6640625" style="140" customWidth="1"/>
    <col min="13827" max="13827" width="15.44140625" style="140" customWidth="1"/>
    <col min="13828" max="13828" width="3.33203125" style="140" customWidth="1"/>
    <col min="13829" max="13829" width="20.6640625" style="140" customWidth="1"/>
    <col min="13830" max="13832" width="18.6640625" style="140" customWidth="1"/>
    <col min="13833" max="13834" width="13.109375" style="140" customWidth="1"/>
    <col min="13835" max="14080" width="11.44140625" style="140"/>
    <col min="14081" max="14081" width="0.109375" style="140" customWidth="1"/>
    <col min="14082" max="14082" width="2.6640625" style="140" customWidth="1"/>
    <col min="14083" max="14083" width="15.44140625" style="140" customWidth="1"/>
    <col min="14084" max="14084" width="3.33203125" style="140" customWidth="1"/>
    <col min="14085" max="14085" width="20.6640625" style="140" customWidth="1"/>
    <col min="14086" max="14088" width="18.6640625" style="140" customWidth="1"/>
    <col min="14089" max="14090" width="13.109375" style="140" customWidth="1"/>
    <col min="14091" max="14336" width="11.44140625" style="140"/>
    <col min="14337" max="14337" width="0.109375" style="140" customWidth="1"/>
    <col min="14338" max="14338" width="2.6640625" style="140" customWidth="1"/>
    <col min="14339" max="14339" width="15.44140625" style="140" customWidth="1"/>
    <col min="14340" max="14340" width="3.33203125" style="140" customWidth="1"/>
    <col min="14341" max="14341" width="20.6640625" style="140" customWidth="1"/>
    <col min="14342" max="14344" width="18.6640625" style="140" customWidth="1"/>
    <col min="14345" max="14346" width="13.109375" style="140" customWidth="1"/>
    <col min="14347" max="14592" width="11.44140625" style="140"/>
    <col min="14593" max="14593" width="0.109375" style="140" customWidth="1"/>
    <col min="14594" max="14594" width="2.6640625" style="140" customWidth="1"/>
    <col min="14595" max="14595" width="15.44140625" style="140" customWidth="1"/>
    <col min="14596" max="14596" width="3.33203125" style="140" customWidth="1"/>
    <col min="14597" max="14597" width="20.6640625" style="140" customWidth="1"/>
    <col min="14598" max="14600" width="18.6640625" style="140" customWidth="1"/>
    <col min="14601" max="14602" width="13.109375" style="140" customWidth="1"/>
    <col min="14603" max="14848" width="11.44140625" style="140"/>
    <col min="14849" max="14849" width="0.109375" style="140" customWidth="1"/>
    <col min="14850" max="14850" width="2.6640625" style="140" customWidth="1"/>
    <col min="14851" max="14851" width="15.44140625" style="140" customWidth="1"/>
    <col min="14852" max="14852" width="3.33203125" style="140" customWidth="1"/>
    <col min="14853" max="14853" width="20.6640625" style="140" customWidth="1"/>
    <col min="14854" max="14856" width="18.6640625" style="140" customWidth="1"/>
    <col min="14857" max="14858" width="13.109375" style="140" customWidth="1"/>
    <col min="14859" max="15104" width="11.44140625" style="140"/>
    <col min="15105" max="15105" width="0.109375" style="140" customWidth="1"/>
    <col min="15106" max="15106" width="2.6640625" style="140" customWidth="1"/>
    <col min="15107" max="15107" width="15.44140625" style="140" customWidth="1"/>
    <col min="15108" max="15108" width="3.33203125" style="140" customWidth="1"/>
    <col min="15109" max="15109" width="20.6640625" style="140" customWidth="1"/>
    <col min="15110" max="15112" width="18.6640625" style="140" customWidth="1"/>
    <col min="15113" max="15114" width="13.109375" style="140" customWidth="1"/>
    <col min="15115" max="15360" width="11.44140625" style="140"/>
    <col min="15361" max="15361" width="0.109375" style="140" customWidth="1"/>
    <col min="15362" max="15362" width="2.6640625" style="140" customWidth="1"/>
    <col min="15363" max="15363" width="15.44140625" style="140" customWidth="1"/>
    <col min="15364" max="15364" width="3.33203125" style="140" customWidth="1"/>
    <col min="15365" max="15365" width="20.6640625" style="140" customWidth="1"/>
    <col min="15366" max="15368" width="18.6640625" style="140" customWidth="1"/>
    <col min="15369" max="15370" width="13.109375" style="140" customWidth="1"/>
    <col min="15371" max="15616" width="11.44140625" style="140"/>
    <col min="15617" max="15617" width="0.109375" style="140" customWidth="1"/>
    <col min="15618" max="15618" width="2.6640625" style="140" customWidth="1"/>
    <col min="15619" max="15619" width="15.44140625" style="140" customWidth="1"/>
    <col min="15620" max="15620" width="3.33203125" style="140" customWidth="1"/>
    <col min="15621" max="15621" width="20.6640625" style="140" customWidth="1"/>
    <col min="15622" max="15624" width="18.6640625" style="140" customWidth="1"/>
    <col min="15625" max="15626" width="13.109375" style="140" customWidth="1"/>
    <col min="15627" max="15872" width="11.44140625" style="140"/>
    <col min="15873" max="15873" width="0.109375" style="140" customWidth="1"/>
    <col min="15874" max="15874" width="2.6640625" style="140" customWidth="1"/>
    <col min="15875" max="15875" width="15.44140625" style="140" customWidth="1"/>
    <col min="15876" max="15876" width="3.33203125" style="140" customWidth="1"/>
    <col min="15877" max="15877" width="20.6640625" style="140" customWidth="1"/>
    <col min="15878" max="15880" width="18.6640625" style="140" customWidth="1"/>
    <col min="15881" max="15882" width="13.109375" style="140" customWidth="1"/>
    <col min="15883" max="16128" width="11.44140625" style="140"/>
    <col min="16129" max="16129" width="0.109375" style="140" customWidth="1"/>
    <col min="16130" max="16130" width="2.6640625" style="140" customWidth="1"/>
    <col min="16131" max="16131" width="15.44140625" style="140" customWidth="1"/>
    <col min="16132" max="16132" width="3.33203125" style="140" customWidth="1"/>
    <col min="16133" max="16133" width="20.6640625" style="140" customWidth="1"/>
    <col min="16134" max="16136" width="18.6640625" style="140" customWidth="1"/>
    <col min="16137" max="16138" width="13.109375" style="140" customWidth="1"/>
    <col min="16139" max="16384" width="11.44140625" style="140"/>
  </cols>
  <sheetData>
    <row r="1" spans="3:13" ht="0.75" customHeight="1"/>
    <row r="2" spans="3:13" ht="21" customHeight="1">
      <c r="E2" s="5"/>
      <c r="H2" s="5" t="s">
        <v>6</v>
      </c>
    </row>
    <row r="3" spans="3:13" ht="15" customHeight="1">
      <c r="F3" s="168"/>
      <c r="G3" s="168"/>
      <c r="H3" s="198" t="s">
        <v>63</v>
      </c>
      <c r="I3" s="168"/>
      <c r="J3" s="168"/>
    </row>
    <row r="4" spans="3:13" ht="20.25" customHeight="1">
      <c r="C4" s="36" t="str">
        <f>Indice!C4</f>
        <v>Transporte de energía eléctrica</v>
      </c>
    </row>
    <row r="5" spans="3:13" ht="12.6" customHeight="1"/>
    <row r="6" spans="3:13" ht="12.6" customHeight="1">
      <c r="I6"/>
    </row>
    <row r="7" spans="3:13" s="141" customFormat="1" ht="67.5" customHeight="1">
      <c r="C7" s="436" t="s">
        <v>226</v>
      </c>
      <c r="E7" s="193" t="s">
        <v>66</v>
      </c>
      <c r="F7" s="142" t="s">
        <v>85</v>
      </c>
      <c r="G7" s="142" t="s">
        <v>86</v>
      </c>
      <c r="H7" s="142" t="s">
        <v>87</v>
      </c>
      <c r="I7"/>
      <c r="J7" s="140"/>
      <c r="K7" s="143"/>
      <c r="L7"/>
      <c r="M7"/>
    </row>
    <row r="8" spans="3:13" s="141" customFormat="1" ht="12.75" customHeight="1">
      <c r="C8" s="436"/>
      <c r="E8" s="255" t="s">
        <v>70</v>
      </c>
      <c r="F8" s="256">
        <v>142</v>
      </c>
      <c r="G8" s="257">
        <v>17952.560000000001</v>
      </c>
      <c r="H8" s="257">
        <v>16476.66</v>
      </c>
      <c r="I8"/>
      <c r="J8" s="140"/>
      <c r="K8" s="145"/>
    </row>
    <row r="9" spans="3:13" s="141" customFormat="1" ht="12.75" customHeight="1">
      <c r="C9" s="436"/>
      <c r="D9" s="148"/>
      <c r="E9" s="255" t="s">
        <v>71</v>
      </c>
      <c r="F9" s="256">
        <v>97</v>
      </c>
      <c r="G9" s="257">
        <v>8340.1000000000022</v>
      </c>
      <c r="H9" s="257">
        <v>7580.1000000000013</v>
      </c>
      <c r="I9"/>
      <c r="J9" s="140"/>
      <c r="K9" s="145"/>
    </row>
    <row r="10" spans="3:13" s="141" customFormat="1" ht="12.75" customHeight="1">
      <c r="C10" s="433"/>
      <c r="D10" s="137"/>
      <c r="E10" s="255" t="s">
        <v>72</v>
      </c>
      <c r="F10" s="256">
        <v>2</v>
      </c>
      <c r="G10" s="257">
        <v>226.9</v>
      </c>
      <c r="H10" s="257">
        <v>226.9</v>
      </c>
      <c r="I10"/>
      <c r="J10" s="140"/>
      <c r="K10" s="145"/>
    </row>
    <row r="11" spans="3:13" s="141" customFormat="1" ht="12.75" customHeight="1">
      <c r="C11" s="433"/>
      <c r="D11" s="137"/>
      <c r="E11" s="255" t="s">
        <v>73</v>
      </c>
      <c r="F11" s="256">
        <v>13</v>
      </c>
      <c r="G11" s="257">
        <v>2836.8</v>
      </c>
      <c r="H11" s="257">
        <v>2836.8</v>
      </c>
      <c r="I11"/>
      <c r="J11" s="140"/>
      <c r="K11" s="145"/>
    </row>
    <row r="12" spans="3:13" ht="12.75" customHeight="1">
      <c r="C12" s="156"/>
      <c r="D12" s="137"/>
      <c r="E12" s="255" t="s">
        <v>74</v>
      </c>
      <c r="F12" s="256">
        <v>9</v>
      </c>
      <c r="G12" s="257">
        <v>827.7</v>
      </c>
      <c r="H12" s="257">
        <v>725.7</v>
      </c>
      <c r="I12"/>
      <c r="K12" s="145"/>
    </row>
    <row r="13" spans="3:13" ht="12.75" customHeight="1">
      <c r="C13" s="147"/>
      <c r="D13" s="137"/>
      <c r="E13" s="255" t="s">
        <v>75</v>
      </c>
      <c r="F13" s="256">
        <v>71</v>
      </c>
      <c r="G13" s="257">
        <v>16483.63</v>
      </c>
      <c r="H13" s="257">
        <v>11575.029999999999</v>
      </c>
      <c r="I13"/>
      <c r="K13" s="145"/>
    </row>
    <row r="14" spans="3:13" ht="12.75" customHeight="1">
      <c r="D14" s="137"/>
      <c r="E14" s="255" t="s">
        <v>76</v>
      </c>
      <c r="F14" s="256">
        <v>145</v>
      </c>
      <c r="G14" s="257">
        <v>10524.164999999999</v>
      </c>
      <c r="H14" s="257">
        <v>7977.215000000002</v>
      </c>
      <c r="I14"/>
      <c r="K14" s="145"/>
    </row>
    <row r="15" spans="3:13" ht="12.75" customHeight="1">
      <c r="D15" s="150"/>
      <c r="E15" s="255" t="s">
        <v>77</v>
      </c>
      <c r="F15" s="256">
        <v>23</v>
      </c>
      <c r="G15" s="257">
        <v>1933.204</v>
      </c>
      <c r="H15" s="257">
        <v>1933.204</v>
      </c>
      <c r="I15"/>
      <c r="K15" s="145"/>
    </row>
    <row r="16" spans="3:13" ht="12.75" customHeight="1">
      <c r="C16" s="151"/>
      <c r="D16" s="148"/>
      <c r="E16" s="255" t="s">
        <v>78</v>
      </c>
      <c r="F16" s="256">
        <v>72</v>
      </c>
      <c r="G16" s="257">
        <v>14021.3</v>
      </c>
      <c r="H16" s="257">
        <v>13151.399999999998</v>
      </c>
      <c r="I16"/>
      <c r="K16" s="145"/>
    </row>
    <row r="17" spans="3:11" ht="12.75" customHeight="1">
      <c r="C17" s="151"/>
      <c r="D17" s="148"/>
      <c r="E17" s="255" t="s">
        <v>79</v>
      </c>
      <c r="F17" s="256">
        <v>68</v>
      </c>
      <c r="G17" s="257">
        <v>3847.7999999999988</v>
      </c>
      <c r="H17" s="257">
        <v>3847.7999999999988</v>
      </c>
      <c r="I17"/>
      <c r="K17" s="145"/>
    </row>
    <row r="18" spans="3:11" ht="12.75" customHeight="1">
      <c r="C18" s="151"/>
      <c r="D18" s="148"/>
      <c r="E18" s="255" t="s">
        <v>80</v>
      </c>
      <c r="F18" s="256">
        <v>10</v>
      </c>
      <c r="G18" s="257">
        <v>374.20000000000005</v>
      </c>
      <c r="H18" s="257">
        <v>374.20000000000005</v>
      </c>
      <c r="I18"/>
      <c r="K18" s="145"/>
    </row>
    <row r="19" spans="3:11" ht="12.75" customHeight="1">
      <c r="D19" s="148"/>
      <c r="E19" s="255" t="s">
        <v>81</v>
      </c>
      <c r="F19" s="256">
        <v>3</v>
      </c>
      <c r="G19" s="257">
        <v>485.38</v>
      </c>
      <c r="H19" s="257">
        <v>77.38</v>
      </c>
      <c r="I19"/>
      <c r="K19" s="145"/>
    </row>
    <row r="20" spans="3:11" ht="12.75" customHeight="1">
      <c r="C20" s="151"/>
      <c r="D20" s="148"/>
      <c r="E20" s="255" t="s">
        <v>0</v>
      </c>
      <c r="F20" s="256">
        <v>26</v>
      </c>
      <c r="G20" s="257">
        <v>7104.3199999999988</v>
      </c>
      <c r="H20" s="257">
        <v>5452.119999999999</v>
      </c>
      <c r="I20"/>
      <c r="K20" s="145"/>
    </row>
    <row r="21" spans="3:11" ht="12.75" customHeight="1">
      <c r="C21" s="151"/>
      <c r="D21" s="148"/>
      <c r="E21" s="255" t="s">
        <v>82</v>
      </c>
      <c r="F21" s="256">
        <v>28</v>
      </c>
      <c r="G21" s="257">
        <v>1128.1590000000001</v>
      </c>
      <c r="H21" s="257">
        <v>1021.7700000000001</v>
      </c>
      <c r="I21"/>
      <c r="K21" s="145"/>
    </row>
    <row r="22" spans="3:11" ht="12.75" customHeight="1">
      <c r="C22" s="151"/>
      <c r="D22" s="148"/>
      <c r="E22" s="255" t="s">
        <v>83</v>
      </c>
      <c r="F22" s="256">
        <v>1</v>
      </c>
      <c r="G22" s="257">
        <v>47</v>
      </c>
      <c r="H22" s="257">
        <v>47</v>
      </c>
      <c r="I22"/>
      <c r="K22" s="145"/>
    </row>
    <row r="23" spans="3:11" ht="16.5" customHeight="1">
      <c r="C23" s="151"/>
      <c r="D23" s="148"/>
      <c r="E23" s="258" t="s">
        <v>88</v>
      </c>
      <c r="F23" s="259">
        <f>SUM(F8:F22)</f>
        <v>710</v>
      </c>
      <c r="G23" s="260">
        <f>SUM(G8:G22)</f>
        <v>86133.217999999993</v>
      </c>
      <c r="H23" s="260">
        <f>SUM(H8:H22)</f>
        <v>73303.27900000001</v>
      </c>
      <c r="I23"/>
      <c r="K23" s="145"/>
    </row>
    <row r="24" spans="3:11" ht="12.75" customHeight="1">
      <c r="C24" s="151"/>
      <c r="D24" s="148"/>
      <c r="E24" s="255" t="s">
        <v>3</v>
      </c>
      <c r="F24" s="256">
        <v>10</v>
      </c>
      <c r="G24" s="257">
        <v>284.94399999999996</v>
      </c>
      <c r="H24" s="257">
        <v>205.14399999999998</v>
      </c>
      <c r="I24"/>
      <c r="K24" s="145"/>
    </row>
    <row r="25" spans="3:11" ht="12.75" customHeight="1">
      <c r="C25" s="151"/>
      <c r="D25" s="148"/>
      <c r="E25" s="255" t="s">
        <v>4</v>
      </c>
      <c r="F25" s="256">
        <v>133</v>
      </c>
      <c r="G25" s="257">
        <v>1963.55</v>
      </c>
      <c r="H25" s="257">
        <v>1318.0000000000002</v>
      </c>
      <c r="I25"/>
      <c r="K25" s="145"/>
    </row>
    <row r="26" spans="3:11" ht="16.5" customHeight="1">
      <c r="C26" s="151"/>
      <c r="D26" s="148"/>
      <c r="E26" s="258" t="s">
        <v>89</v>
      </c>
      <c r="F26" s="259">
        <f>SUM(F24:F25)</f>
        <v>143</v>
      </c>
      <c r="G26" s="260">
        <f>SUM(G24:G25)</f>
        <v>2248.4939999999997</v>
      </c>
      <c r="H26" s="260">
        <f>SUM(H24:H25)</f>
        <v>1523.1440000000002</v>
      </c>
      <c r="I26"/>
      <c r="K26" s="145"/>
    </row>
    <row r="27" spans="3:11" ht="18" customHeight="1">
      <c r="C27" s="151"/>
      <c r="D27" s="148"/>
      <c r="E27" s="258" t="s">
        <v>90</v>
      </c>
      <c r="F27" s="259">
        <f>F23+F26</f>
        <v>853</v>
      </c>
      <c r="G27" s="260">
        <f>G23+G26</f>
        <v>88381.712</v>
      </c>
      <c r="H27" s="260">
        <f>H23+H26</f>
        <v>74826.42300000001</v>
      </c>
      <c r="I27"/>
      <c r="K27" s="145"/>
    </row>
    <row r="28" spans="3:11" ht="6.75" customHeight="1">
      <c r="C28" s="151"/>
      <c r="D28" s="148"/>
      <c r="G28" s="146"/>
      <c r="H28" s="146"/>
      <c r="I28"/>
    </row>
    <row r="29" spans="3:11" ht="22.5" customHeight="1">
      <c r="C29" s="151"/>
      <c r="D29" s="148"/>
      <c r="E29" s="434" t="s">
        <v>223</v>
      </c>
      <c r="F29" s="434"/>
      <c r="G29" s="434"/>
      <c r="H29" s="434"/>
      <c r="I29" s="157"/>
      <c r="J29" s="157"/>
      <c r="K29" s="157"/>
    </row>
    <row r="30" spans="3:11" ht="10.199999999999999" customHeight="1">
      <c r="C30" s="151"/>
      <c r="D30" s="148"/>
      <c r="E30" s="435" t="s">
        <v>224</v>
      </c>
      <c r="F30" s="435"/>
      <c r="G30" s="435"/>
      <c r="H30" s="435"/>
      <c r="I30" s="157"/>
      <c r="J30" s="157"/>
      <c r="K30" s="157"/>
    </row>
    <row r="31" spans="3:11" ht="10.199999999999999" customHeight="1">
      <c r="C31" s="151"/>
      <c r="D31" s="148"/>
      <c r="E31" s="435"/>
      <c r="F31" s="435"/>
      <c r="G31" s="435"/>
      <c r="H31" s="435"/>
      <c r="I31"/>
    </row>
    <row r="32" spans="3:11" ht="10.199999999999999" customHeight="1">
      <c r="E32" s="435"/>
      <c r="F32" s="435"/>
      <c r="G32" s="435"/>
      <c r="H32" s="435"/>
      <c r="I32"/>
    </row>
    <row r="33" spans="5:17" ht="10.199999999999999" customHeight="1">
      <c r="E33" s="435"/>
      <c r="F33" s="435"/>
      <c r="G33" s="435"/>
      <c r="H33" s="435"/>
      <c r="I33"/>
    </row>
    <row r="34" spans="5:17" ht="10.199999999999999" customHeight="1">
      <c r="E34" s="435"/>
      <c r="F34" s="435"/>
      <c r="G34" s="435"/>
      <c r="H34" s="435"/>
      <c r="I34"/>
    </row>
    <row r="35" spans="5:17" ht="12.75" customHeight="1">
      <c r="E35"/>
      <c r="F35"/>
      <c r="G35"/>
      <c r="H35"/>
      <c r="I35"/>
    </row>
    <row r="36" spans="5:17" ht="12.75" customHeight="1">
      <c r="E36"/>
      <c r="F36"/>
      <c r="G36"/>
      <c r="H36"/>
      <c r="I36"/>
    </row>
    <row r="37" spans="5:17" ht="12.75" customHeight="1">
      <c r="E37"/>
      <c r="F37"/>
      <c r="G37"/>
      <c r="H37"/>
      <c r="I37"/>
      <c r="Q37" s="155"/>
    </row>
    <row r="38" spans="5:17" ht="12.75" customHeight="1">
      <c r="E38"/>
      <c r="F38"/>
      <c r="G38"/>
      <c r="H38"/>
      <c r="I38"/>
      <c r="Q38" s="155"/>
    </row>
    <row r="39" spans="5:17" ht="12.75" customHeight="1">
      <c r="E39"/>
      <c r="F39"/>
      <c r="G39"/>
      <c r="H39"/>
      <c r="I39"/>
      <c r="Q39" s="155"/>
    </row>
    <row r="40" spans="5:17" ht="12.75" customHeight="1">
      <c r="E40"/>
      <c r="F40"/>
      <c r="G40"/>
      <c r="H40"/>
      <c r="I40"/>
      <c r="Q40" s="155"/>
    </row>
    <row r="41" spans="5:17" ht="12.75" customHeight="1">
      <c r="E41"/>
      <c r="F41"/>
      <c r="G41"/>
      <c r="H41"/>
      <c r="I41"/>
      <c r="Q41" s="155"/>
    </row>
    <row r="42" spans="5:17" ht="16.5" customHeight="1">
      <c r="E42"/>
      <c r="F42"/>
      <c r="G42"/>
      <c r="H42"/>
      <c r="I42"/>
      <c r="Q42" s="155"/>
    </row>
    <row r="43" spans="5:17">
      <c r="G43" s="146"/>
      <c r="Q43" s="155"/>
    </row>
    <row r="44" spans="5:17">
      <c r="G44" s="146"/>
      <c r="H44" s="146"/>
    </row>
    <row r="45" spans="5:17">
      <c r="G45" s="146"/>
    </row>
    <row r="46" spans="5:17">
      <c r="H46" s="146"/>
    </row>
    <row r="48" spans="5:17">
      <c r="H48" s="146"/>
    </row>
    <row r="49" spans="8:10">
      <c r="J49" s="146"/>
    </row>
    <row r="50" spans="8:10">
      <c r="H50" s="146"/>
    </row>
    <row r="52" spans="8:10">
      <c r="H52" s="146"/>
    </row>
    <row r="54" spans="8:10">
      <c r="H54" s="146"/>
    </row>
  </sheetData>
  <mergeCells count="4">
    <mergeCell ref="C10:C11"/>
    <mergeCell ref="E29:H29"/>
    <mergeCell ref="E30:H34"/>
    <mergeCell ref="C7:C9"/>
  </mergeCells>
  <hyperlinks>
    <hyperlink ref="C4" location="Indice!A1" display="Indice!A1"/>
  </hyperlinks>
  <printOptions horizontalCentered="1" verticalCentered="1"/>
  <pageMargins left="0.39370078740157483" right="0.75" top="0.39370078740157483" bottom="0.6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6">
    <pageSetUpPr autoPageBreaks="0"/>
  </sheetPr>
  <dimension ref="C1:Q54"/>
  <sheetViews>
    <sheetView showGridLines="0" showRowColHeaders="0" showOutlineSymbols="0" zoomScaleNormal="100" workbookViewId="0"/>
  </sheetViews>
  <sheetFormatPr baseColWidth="10" defaultRowHeight="10.199999999999999"/>
  <cols>
    <col min="1" max="1" width="0.109375" style="140" customWidth="1"/>
    <col min="2" max="2" width="2.6640625" style="140" customWidth="1"/>
    <col min="3" max="3" width="23.6640625" style="140" customWidth="1"/>
    <col min="4" max="4" width="3.33203125" style="140" customWidth="1"/>
    <col min="5" max="5" width="20.6640625" style="140" customWidth="1"/>
    <col min="6" max="8" width="18.6640625" style="140" customWidth="1"/>
    <col min="9" max="10" width="13.109375" style="140" customWidth="1"/>
    <col min="11" max="256" width="11.44140625" style="140"/>
    <col min="257" max="257" width="0.109375" style="140" customWidth="1"/>
    <col min="258" max="258" width="2.6640625" style="140" customWidth="1"/>
    <col min="259" max="259" width="15.44140625" style="140" customWidth="1"/>
    <col min="260" max="260" width="3.33203125" style="140" customWidth="1"/>
    <col min="261" max="261" width="20.6640625" style="140" customWidth="1"/>
    <col min="262" max="264" width="18.6640625" style="140" customWidth="1"/>
    <col min="265" max="266" width="13.109375" style="140" customWidth="1"/>
    <col min="267" max="512" width="11.44140625" style="140"/>
    <col min="513" max="513" width="0.109375" style="140" customWidth="1"/>
    <col min="514" max="514" width="2.6640625" style="140" customWidth="1"/>
    <col min="515" max="515" width="15.44140625" style="140" customWidth="1"/>
    <col min="516" max="516" width="3.33203125" style="140" customWidth="1"/>
    <col min="517" max="517" width="20.6640625" style="140" customWidth="1"/>
    <col min="518" max="520" width="18.6640625" style="140" customWidth="1"/>
    <col min="521" max="522" width="13.109375" style="140" customWidth="1"/>
    <col min="523" max="768" width="11.44140625" style="140"/>
    <col min="769" max="769" width="0.109375" style="140" customWidth="1"/>
    <col min="770" max="770" width="2.6640625" style="140" customWidth="1"/>
    <col min="771" max="771" width="15.44140625" style="140" customWidth="1"/>
    <col min="772" max="772" width="3.33203125" style="140" customWidth="1"/>
    <col min="773" max="773" width="20.6640625" style="140" customWidth="1"/>
    <col min="774" max="776" width="18.6640625" style="140" customWidth="1"/>
    <col min="777" max="778" width="13.109375" style="140" customWidth="1"/>
    <col min="779" max="1024" width="11.44140625" style="140"/>
    <col min="1025" max="1025" width="0.109375" style="140" customWidth="1"/>
    <col min="1026" max="1026" width="2.6640625" style="140" customWidth="1"/>
    <col min="1027" max="1027" width="15.44140625" style="140" customWidth="1"/>
    <col min="1028" max="1028" width="3.33203125" style="140" customWidth="1"/>
    <col min="1029" max="1029" width="20.6640625" style="140" customWidth="1"/>
    <col min="1030" max="1032" width="18.6640625" style="140" customWidth="1"/>
    <col min="1033" max="1034" width="13.109375" style="140" customWidth="1"/>
    <col min="1035" max="1280" width="11.44140625" style="140"/>
    <col min="1281" max="1281" width="0.109375" style="140" customWidth="1"/>
    <col min="1282" max="1282" width="2.6640625" style="140" customWidth="1"/>
    <col min="1283" max="1283" width="15.44140625" style="140" customWidth="1"/>
    <col min="1284" max="1284" width="3.33203125" style="140" customWidth="1"/>
    <col min="1285" max="1285" width="20.6640625" style="140" customWidth="1"/>
    <col min="1286" max="1288" width="18.6640625" style="140" customWidth="1"/>
    <col min="1289" max="1290" width="13.109375" style="140" customWidth="1"/>
    <col min="1291" max="1536" width="11.44140625" style="140"/>
    <col min="1537" max="1537" width="0.109375" style="140" customWidth="1"/>
    <col min="1538" max="1538" width="2.6640625" style="140" customWidth="1"/>
    <col min="1539" max="1539" width="15.44140625" style="140" customWidth="1"/>
    <col min="1540" max="1540" width="3.33203125" style="140" customWidth="1"/>
    <col min="1541" max="1541" width="20.6640625" style="140" customWidth="1"/>
    <col min="1542" max="1544" width="18.6640625" style="140" customWidth="1"/>
    <col min="1545" max="1546" width="13.109375" style="140" customWidth="1"/>
    <col min="1547" max="1792" width="11.44140625" style="140"/>
    <col min="1793" max="1793" width="0.109375" style="140" customWidth="1"/>
    <col min="1794" max="1794" width="2.6640625" style="140" customWidth="1"/>
    <col min="1795" max="1795" width="15.44140625" style="140" customWidth="1"/>
    <col min="1796" max="1796" width="3.33203125" style="140" customWidth="1"/>
    <col min="1797" max="1797" width="20.6640625" style="140" customWidth="1"/>
    <col min="1798" max="1800" width="18.6640625" style="140" customWidth="1"/>
    <col min="1801" max="1802" width="13.109375" style="140" customWidth="1"/>
    <col min="1803" max="2048" width="11.44140625" style="140"/>
    <col min="2049" max="2049" width="0.109375" style="140" customWidth="1"/>
    <col min="2050" max="2050" width="2.6640625" style="140" customWidth="1"/>
    <col min="2051" max="2051" width="15.44140625" style="140" customWidth="1"/>
    <col min="2052" max="2052" width="3.33203125" style="140" customWidth="1"/>
    <col min="2053" max="2053" width="20.6640625" style="140" customWidth="1"/>
    <col min="2054" max="2056" width="18.6640625" style="140" customWidth="1"/>
    <col min="2057" max="2058" width="13.109375" style="140" customWidth="1"/>
    <col min="2059" max="2304" width="11.44140625" style="140"/>
    <col min="2305" max="2305" width="0.109375" style="140" customWidth="1"/>
    <col min="2306" max="2306" width="2.6640625" style="140" customWidth="1"/>
    <col min="2307" max="2307" width="15.44140625" style="140" customWidth="1"/>
    <col min="2308" max="2308" width="3.33203125" style="140" customWidth="1"/>
    <col min="2309" max="2309" width="20.6640625" style="140" customWidth="1"/>
    <col min="2310" max="2312" width="18.6640625" style="140" customWidth="1"/>
    <col min="2313" max="2314" width="13.109375" style="140" customWidth="1"/>
    <col min="2315" max="2560" width="11.44140625" style="140"/>
    <col min="2561" max="2561" width="0.109375" style="140" customWidth="1"/>
    <col min="2562" max="2562" width="2.6640625" style="140" customWidth="1"/>
    <col min="2563" max="2563" width="15.44140625" style="140" customWidth="1"/>
    <col min="2564" max="2564" width="3.33203125" style="140" customWidth="1"/>
    <col min="2565" max="2565" width="20.6640625" style="140" customWidth="1"/>
    <col min="2566" max="2568" width="18.6640625" style="140" customWidth="1"/>
    <col min="2569" max="2570" width="13.109375" style="140" customWidth="1"/>
    <col min="2571" max="2816" width="11.44140625" style="140"/>
    <col min="2817" max="2817" width="0.109375" style="140" customWidth="1"/>
    <col min="2818" max="2818" width="2.6640625" style="140" customWidth="1"/>
    <col min="2819" max="2819" width="15.44140625" style="140" customWidth="1"/>
    <col min="2820" max="2820" width="3.33203125" style="140" customWidth="1"/>
    <col min="2821" max="2821" width="20.6640625" style="140" customWidth="1"/>
    <col min="2822" max="2824" width="18.6640625" style="140" customWidth="1"/>
    <col min="2825" max="2826" width="13.109375" style="140" customWidth="1"/>
    <col min="2827" max="3072" width="11.44140625" style="140"/>
    <col min="3073" max="3073" width="0.109375" style="140" customWidth="1"/>
    <col min="3074" max="3074" width="2.6640625" style="140" customWidth="1"/>
    <col min="3075" max="3075" width="15.44140625" style="140" customWidth="1"/>
    <col min="3076" max="3076" width="3.33203125" style="140" customWidth="1"/>
    <col min="3077" max="3077" width="20.6640625" style="140" customWidth="1"/>
    <col min="3078" max="3080" width="18.6640625" style="140" customWidth="1"/>
    <col min="3081" max="3082" width="13.109375" style="140" customWidth="1"/>
    <col min="3083" max="3328" width="11.44140625" style="140"/>
    <col min="3329" max="3329" width="0.109375" style="140" customWidth="1"/>
    <col min="3330" max="3330" width="2.6640625" style="140" customWidth="1"/>
    <col min="3331" max="3331" width="15.44140625" style="140" customWidth="1"/>
    <col min="3332" max="3332" width="3.33203125" style="140" customWidth="1"/>
    <col min="3333" max="3333" width="20.6640625" style="140" customWidth="1"/>
    <col min="3334" max="3336" width="18.6640625" style="140" customWidth="1"/>
    <col min="3337" max="3338" width="13.109375" style="140" customWidth="1"/>
    <col min="3339" max="3584" width="11.44140625" style="140"/>
    <col min="3585" max="3585" width="0.109375" style="140" customWidth="1"/>
    <col min="3586" max="3586" width="2.6640625" style="140" customWidth="1"/>
    <col min="3587" max="3587" width="15.44140625" style="140" customWidth="1"/>
    <col min="3588" max="3588" width="3.33203125" style="140" customWidth="1"/>
    <col min="3589" max="3589" width="20.6640625" style="140" customWidth="1"/>
    <col min="3590" max="3592" width="18.6640625" style="140" customWidth="1"/>
    <col min="3593" max="3594" width="13.109375" style="140" customWidth="1"/>
    <col min="3595" max="3840" width="11.44140625" style="140"/>
    <col min="3841" max="3841" width="0.109375" style="140" customWidth="1"/>
    <col min="3842" max="3842" width="2.6640625" style="140" customWidth="1"/>
    <col min="3843" max="3843" width="15.44140625" style="140" customWidth="1"/>
    <col min="3844" max="3844" width="3.33203125" style="140" customWidth="1"/>
    <col min="3845" max="3845" width="20.6640625" style="140" customWidth="1"/>
    <col min="3846" max="3848" width="18.6640625" style="140" customWidth="1"/>
    <col min="3849" max="3850" width="13.109375" style="140" customWidth="1"/>
    <col min="3851" max="4096" width="11.44140625" style="140"/>
    <col min="4097" max="4097" width="0.109375" style="140" customWidth="1"/>
    <col min="4098" max="4098" width="2.6640625" style="140" customWidth="1"/>
    <col min="4099" max="4099" width="15.44140625" style="140" customWidth="1"/>
    <col min="4100" max="4100" width="3.33203125" style="140" customWidth="1"/>
    <col min="4101" max="4101" width="20.6640625" style="140" customWidth="1"/>
    <col min="4102" max="4104" width="18.6640625" style="140" customWidth="1"/>
    <col min="4105" max="4106" width="13.109375" style="140" customWidth="1"/>
    <col min="4107" max="4352" width="11.44140625" style="140"/>
    <col min="4353" max="4353" width="0.109375" style="140" customWidth="1"/>
    <col min="4354" max="4354" width="2.6640625" style="140" customWidth="1"/>
    <col min="4355" max="4355" width="15.44140625" style="140" customWidth="1"/>
    <col min="4356" max="4356" width="3.33203125" style="140" customWidth="1"/>
    <col min="4357" max="4357" width="20.6640625" style="140" customWidth="1"/>
    <col min="4358" max="4360" width="18.6640625" style="140" customWidth="1"/>
    <col min="4361" max="4362" width="13.109375" style="140" customWidth="1"/>
    <col min="4363" max="4608" width="11.44140625" style="140"/>
    <col min="4609" max="4609" width="0.109375" style="140" customWidth="1"/>
    <col min="4610" max="4610" width="2.6640625" style="140" customWidth="1"/>
    <col min="4611" max="4611" width="15.44140625" style="140" customWidth="1"/>
    <col min="4612" max="4612" width="3.33203125" style="140" customWidth="1"/>
    <col min="4613" max="4613" width="20.6640625" style="140" customWidth="1"/>
    <col min="4614" max="4616" width="18.6640625" style="140" customWidth="1"/>
    <col min="4617" max="4618" width="13.109375" style="140" customWidth="1"/>
    <col min="4619" max="4864" width="11.44140625" style="140"/>
    <col min="4865" max="4865" width="0.109375" style="140" customWidth="1"/>
    <col min="4866" max="4866" width="2.6640625" style="140" customWidth="1"/>
    <col min="4867" max="4867" width="15.44140625" style="140" customWidth="1"/>
    <col min="4868" max="4868" width="3.33203125" style="140" customWidth="1"/>
    <col min="4869" max="4869" width="20.6640625" style="140" customWidth="1"/>
    <col min="4870" max="4872" width="18.6640625" style="140" customWidth="1"/>
    <col min="4873" max="4874" width="13.109375" style="140" customWidth="1"/>
    <col min="4875" max="5120" width="11.44140625" style="140"/>
    <col min="5121" max="5121" width="0.109375" style="140" customWidth="1"/>
    <col min="5122" max="5122" width="2.6640625" style="140" customWidth="1"/>
    <col min="5123" max="5123" width="15.44140625" style="140" customWidth="1"/>
    <col min="5124" max="5124" width="3.33203125" style="140" customWidth="1"/>
    <col min="5125" max="5125" width="20.6640625" style="140" customWidth="1"/>
    <col min="5126" max="5128" width="18.6640625" style="140" customWidth="1"/>
    <col min="5129" max="5130" width="13.109375" style="140" customWidth="1"/>
    <col min="5131" max="5376" width="11.44140625" style="140"/>
    <col min="5377" max="5377" width="0.109375" style="140" customWidth="1"/>
    <col min="5378" max="5378" width="2.6640625" style="140" customWidth="1"/>
    <col min="5379" max="5379" width="15.44140625" style="140" customWidth="1"/>
    <col min="5380" max="5380" width="3.33203125" style="140" customWidth="1"/>
    <col min="5381" max="5381" width="20.6640625" style="140" customWidth="1"/>
    <col min="5382" max="5384" width="18.6640625" style="140" customWidth="1"/>
    <col min="5385" max="5386" width="13.109375" style="140" customWidth="1"/>
    <col min="5387" max="5632" width="11.44140625" style="140"/>
    <col min="5633" max="5633" width="0.109375" style="140" customWidth="1"/>
    <col min="5634" max="5634" width="2.6640625" style="140" customWidth="1"/>
    <col min="5635" max="5635" width="15.44140625" style="140" customWidth="1"/>
    <col min="5636" max="5636" width="3.33203125" style="140" customWidth="1"/>
    <col min="5637" max="5637" width="20.6640625" style="140" customWidth="1"/>
    <col min="5638" max="5640" width="18.6640625" style="140" customWidth="1"/>
    <col min="5641" max="5642" width="13.109375" style="140" customWidth="1"/>
    <col min="5643" max="5888" width="11.44140625" style="140"/>
    <col min="5889" max="5889" width="0.109375" style="140" customWidth="1"/>
    <col min="5890" max="5890" width="2.6640625" style="140" customWidth="1"/>
    <col min="5891" max="5891" width="15.44140625" style="140" customWidth="1"/>
    <col min="5892" max="5892" width="3.33203125" style="140" customWidth="1"/>
    <col min="5893" max="5893" width="20.6640625" style="140" customWidth="1"/>
    <col min="5894" max="5896" width="18.6640625" style="140" customWidth="1"/>
    <col min="5897" max="5898" width="13.109375" style="140" customWidth="1"/>
    <col min="5899" max="6144" width="11.44140625" style="140"/>
    <col min="6145" max="6145" width="0.109375" style="140" customWidth="1"/>
    <col min="6146" max="6146" width="2.6640625" style="140" customWidth="1"/>
    <col min="6147" max="6147" width="15.44140625" style="140" customWidth="1"/>
    <col min="6148" max="6148" width="3.33203125" style="140" customWidth="1"/>
    <col min="6149" max="6149" width="20.6640625" style="140" customWidth="1"/>
    <col min="6150" max="6152" width="18.6640625" style="140" customWidth="1"/>
    <col min="6153" max="6154" width="13.109375" style="140" customWidth="1"/>
    <col min="6155" max="6400" width="11.44140625" style="140"/>
    <col min="6401" max="6401" width="0.109375" style="140" customWidth="1"/>
    <col min="6402" max="6402" width="2.6640625" style="140" customWidth="1"/>
    <col min="6403" max="6403" width="15.44140625" style="140" customWidth="1"/>
    <col min="6404" max="6404" width="3.33203125" style="140" customWidth="1"/>
    <col min="6405" max="6405" width="20.6640625" style="140" customWidth="1"/>
    <col min="6406" max="6408" width="18.6640625" style="140" customWidth="1"/>
    <col min="6409" max="6410" width="13.109375" style="140" customWidth="1"/>
    <col min="6411" max="6656" width="11.44140625" style="140"/>
    <col min="6657" max="6657" width="0.109375" style="140" customWidth="1"/>
    <col min="6658" max="6658" width="2.6640625" style="140" customWidth="1"/>
    <col min="6659" max="6659" width="15.44140625" style="140" customWidth="1"/>
    <col min="6660" max="6660" width="3.33203125" style="140" customWidth="1"/>
    <col min="6661" max="6661" width="20.6640625" style="140" customWidth="1"/>
    <col min="6662" max="6664" width="18.6640625" style="140" customWidth="1"/>
    <col min="6665" max="6666" width="13.109375" style="140" customWidth="1"/>
    <col min="6667" max="6912" width="11.44140625" style="140"/>
    <col min="6913" max="6913" width="0.109375" style="140" customWidth="1"/>
    <col min="6914" max="6914" width="2.6640625" style="140" customWidth="1"/>
    <col min="6915" max="6915" width="15.44140625" style="140" customWidth="1"/>
    <col min="6916" max="6916" width="3.33203125" style="140" customWidth="1"/>
    <col min="6917" max="6917" width="20.6640625" style="140" customWidth="1"/>
    <col min="6918" max="6920" width="18.6640625" style="140" customWidth="1"/>
    <col min="6921" max="6922" width="13.109375" style="140" customWidth="1"/>
    <col min="6923" max="7168" width="11.44140625" style="140"/>
    <col min="7169" max="7169" width="0.109375" style="140" customWidth="1"/>
    <col min="7170" max="7170" width="2.6640625" style="140" customWidth="1"/>
    <col min="7171" max="7171" width="15.44140625" style="140" customWidth="1"/>
    <col min="7172" max="7172" width="3.33203125" style="140" customWidth="1"/>
    <col min="7173" max="7173" width="20.6640625" style="140" customWidth="1"/>
    <col min="7174" max="7176" width="18.6640625" style="140" customWidth="1"/>
    <col min="7177" max="7178" width="13.109375" style="140" customWidth="1"/>
    <col min="7179" max="7424" width="11.44140625" style="140"/>
    <col min="7425" max="7425" width="0.109375" style="140" customWidth="1"/>
    <col min="7426" max="7426" width="2.6640625" style="140" customWidth="1"/>
    <col min="7427" max="7427" width="15.44140625" style="140" customWidth="1"/>
    <col min="7428" max="7428" width="3.33203125" style="140" customWidth="1"/>
    <col min="7429" max="7429" width="20.6640625" style="140" customWidth="1"/>
    <col min="7430" max="7432" width="18.6640625" style="140" customWidth="1"/>
    <col min="7433" max="7434" width="13.109375" style="140" customWidth="1"/>
    <col min="7435" max="7680" width="11.44140625" style="140"/>
    <col min="7681" max="7681" width="0.109375" style="140" customWidth="1"/>
    <col min="7682" max="7682" width="2.6640625" style="140" customWidth="1"/>
    <col min="7683" max="7683" width="15.44140625" style="140" customWidth="1"/>
    <col min="7684" max="7684" width="3.33203125" style="140" customWidth="1"/>
    <col min="7685" max="7685" width="20.6640625" style="140" customWidth="1"/>
    <col min="7686" max="7688" width="18.6640625" style="140" customWidth="1"/>
    <col min="7689" max="7690" width="13.109375" style="140" customWidth="1"/>
    <col min="7691" max="7936" width="11.44140625" style="140"/>
    <col min="7937" max="7937" width="0.109375" style="140" customWidth="1"/>
    <col min="7938" max="7938" width="2.6640625" style="140" customWidth="1"/>
    <col min="7939" max="7939" width="15.44140625" style="140" customWidth="1"/>
    <col min="7940" max="7940" width="3.33203125" style="140" customWidth="1"/>
    <col min="7941" max="7941" width="20.6640625" style="140" customWidth="1"/>
    <col min="7942" max="7944" width="18.6640625" style="140" customWidth="1"/>
    <col min="7945" max="7946" width="13.109375" style="140" customWidth="1"/>
    <col min="7947" max="8192" width="11.44140625" style="140"/>
    <col min="8193" max="8193" width="0.109375" style="140" customWidth="1"/>
    <col min="8194" max="8194" width="2.6640625" style="140" customWidth="1"/>
    <col min="8195" max="8195" width="15.44140625" style="140" customWidth="1"/>
    <col min="8196" max="8196" width="3.33203125" style="140" customWidth="1"/>
    <col min="8197" max="8197" width="20.6640625" style="140" customWidth="1"/>
    <col min="8198" max="8200" width="18.6640625" style="140" customWidth="1"/>
    <col min="8201" max="8202" width="13.109375" style="140" customWidth="1"/>
    <col min="8203" max="8448" width="11.44140625" style="140"/>
    <col min="8449" max="8449" width="0.109375" style="140" customWidth="1"/>
    <col min="8450" max="8450" width="2.6640625" style="140" customWidth="1"/>
    <col min="8451" max="8451" width="15.44140625" style="140" customWidth="1"/>
    <col min="8452" max="8452" width="3.33203125" style="140" customWidth="1"/>
    <col min="8453" max="8453" width="20.6640625" style="140" customWidth="1"/>
    <col min="8454" max="8456" width="18.6640625" style="140" customWidth="1"/>
    <col min="8457" max="8458" width="13.109375" style="140" customWidth="1"/>
    <col min="8459" max="8704" width="11.44140625" style="140"/>
    <col min="8705" max="8705" width="0.109375" style="140" customWidth="1"/>
    <col min="8706" max="8706" width="2.6640625" style="140" customWidth="1"/>
    <col min="8707" max="8707" width="15.44140625" style="140" customWidth="1"/>
    <col min="8708" max="8708" width="3.33203125" style="140" customWidth="1"/>
    <col min="8709" max="8709" width="20.6640625" style="140" customWidth="1"/>
    <col min="8710" max="8712" width="18.6640625" style="140" customWidth="1"/>
    <col min="8713" max="8714" width="13.109375" style="140" customWidth="1"/>
    <col min="8715" max="8960" width="11.44140625" style="140"/>
    <col min="8961" max="8961" width="0.109375" style="140" customWidth="1"/>
    <col min="8962" max="8962" width="2.6640625" style="140" customWidth="1"/>
    <col min="8963" max="8963" width="15.44140625" style="140" customWidth="1"/>
    <col min="8964" max="8964" width="3.33203125" style="140" customWidth="1"/>
    <col min="8965" max="8965" width="20.6640625" style="140" customWidth="1"/>
    <col min="8966" max="8968" width="18.6640625" style="140" customWidth="1"/>
    <col min="8969" max="8970" width="13.109375" style="140" customWidth="1"/>
    <col min="8971" max="9216" width="11.44140625" style="140"/>
    <col min="9217" max="9217" width="0.109375" style="140" customWidth="1"/>
    <col min="9218" max="9218" width="2.6640625" style="140" customWidth="1"/>
    <col min="9219" max="9219" width="15.44140625" style="140" customWidth="1"/>
    <col min="9220" max="9220" width="3.33203125" style="140" customWidth="1"/>
    <col min="9221" max="9221" width="20.6640625" style="140" customWidth="1"/>
    <col min="9222" max="9224" width="18.6640625" style="140" customWidth="1"/>
    <col min="9225" max="9226" width="13.109375" style="140" customWidth="1"/>
    <col min="9227" max="9472" width="11.44140625" style="140"/>
    <col min="9473" max="9473" width="0.109375" style="140" customWidth="1"/>
    <col min="9474" max="9474" width="2.6640625" style="140" customWidth="1"/>
    <col min="9475" max="9475" width="15.44140625" style="140" customWidth="1"/>
    <col min="9476" max="9476" width="3.33203125" style="140" customWidth="1"/>
    <col min="9477" max="9477" width="20.6640625" style="140" customWidth="1"/>
    <col min="9478" max="9480" width="18.6640625" style="140" customWidth="1"/>
    <col min="9481" max="9482" width="13.109375" style="140" customWidth="1"/>
    <col min="9483" max="9728" width="11.44140625" style="140"/>
    <col min="9729" max="9729" width="0.109375" style="140" customWidth="1"/>
    <col min="9730" max="9730" width="2.6640625" style="140" customWidth="1"/>
    <col min="9731" max="9731" width="15.44140625" style="140" customWidth="1"/>
    <col min="9732" max="9732" width="3.33203125" style="140" customWidth="1"/>
    <col min="9733" max="9733" width="20.6640625" style="140" customWidth="1"/>
    <col min="9734" max="9736" width="18.6640625" style="140" customWidth="1"/>
    <col min="9737" max="9738" width="13.109375" style="140" customWidth="1"/>
    <col min="9739" max="9984" width="11.44140625" style="140"/>
    <col min="9985" max="9985" width="0.109375" style="140" customWidth="1"/>
    <col min="9986" max="9986" width="2.6640625" style="140" customWidth="1"/>
    <col min="9987" max="9987" width="15.44140625" style="140" customWidth="1"/>
    <col min="9988" max="9988" width="3.33203125" style="140" customWidth="1"/>
    <col min="9989" max="9989" width="20.6640625" style="140" customWidth="1"/>
    <col min="9990" max="9992" width="18.6640625" style="140" customWidth="1"/>
    <col min="9993" max="9994" width="13.109375" style="140" customWidth="1"/>
    <col min="9995" max="10240" width="11.44140625" style="140"/>
    <col min="10241" max="10241" width="0.109375" style="140" customWidth="1"/>
    <col min="10242" max="10242" width="2.6640625" style="140" customWidth="1"/>
    <col min="10243" max="10243" width="15.44140625" style="140" customWidth="1"/>
    <col min="10244" max="10244" width="3.33203125" style="140" customWidth="1"/>
    <col min="10245" max="10245" width="20.6640625" style="140" customWidth="1"/>
    <col min="10246" max="10248" width="18.6640625" style="140" customWidth="1"/>
    <col min="10249" max="10250" width="13.109375" style="140" customWidth="1"/>
    <col min="10251" max="10496" width="11.44140625" style="140"/>
    <col min="10497" max="10497" width="0.109375" style="140" customWidth="1"/>
    <col min="10498" max="10498" width="2.6640625" style="140" customWidth="1"/>
    <col min="10499" max="10499" width="15.44140625" style="140" customWidth="1"/>
    <col min="10500" max="10500" width="3.33203125" style="140" customWidth="1"/>
    <col min="10501" max="10501" width="20.6640625" style="140" customWidth="1"/>
    <col min="10502" max="10504" width="18.6640625" style="140" customWidth="1"/>
    <col min="10505" max="10506" width="13.109375" style="140" customWidth="1"/>
    <col min="10507" max="10752" width="11.44140625" style="140"/>
    <col min="10753" max="10753" width="0.109375" style="140" customWidth="1"/>
    <col min="10754" max="10754" width="2.6640625" style="140" customWidth="1"/>
    <col min="10755" max="10755" width="15.44140625" style="140" customWidth="1"/>
    <col min="10756" max="10756" width="3.33203125" style="140" customWidth="1"/>
    <col min="10757" max="10757" width="20.6640625" style="140" customWidth="1"/>
    <col min="10758" max="10760" width="18.6640625" style="140" customWidth="1"/>
    <col min="10761" max="10762" width="13.109375" style="140" customWidth="1"/>
    <col min="10763" max="11008" width="11.44140625" style="140"/>
    <col min="11009" max="11009" width="0.109375" style="140" customWidth="1"/>
    <col min="11010" max="11010" width="2.6640625" style="140" customWidth="1"/>
    <col min="11011" max="11011" width="15.44140625" style="140" customWidth="1"/>
    <col min="11012" max="11012" width="3.33203125" style="140" customWidth="1"/>
    <col min="11013" max="11013" width="20.6640625" style="140" customWidth="1"/>
    <col min="11014" max="11016" width="18.6640625" style="140" customWidth="1"/>
    <col min="11017" max="11018" width="13.109375" style="140" customWidth="1"/>
    <col min="11019" max="11264" width="11.44140625" style="140"/>
    <col min="11265" max="11265" width="0.109375" style="140" customWidth="1"/>
    <col min="11266" max="11266" width="2.6640625" style="140" customWidth="1"/>
    <col min="11267" max="11267" width="15.44140625" style="140" customWidth="1"/>
    <col min="11268" max="11268" width="3.33203125" style="140" customWidth="1"/>
    <col min="11269" max="11269" width="20.6640625" style="140" customWidth="1"/>
    <col min="11270" max="11272" width="18.6640625" style="140" customWidth="1"/>
    <col min="11273" max="11274" width="13.109375" style="140" customWidth="1"/>
    <col min="11275" max="11520" width="11.44140625" style="140"/>
    <col min="11521" max="11521" width="0.109375" style="140" customWidth="1"/>
    <col min="11522" max="11522" width="2.6640625" style="140" customWidth="1"/>
    <col min="11523" max="11523" width="15.44140625" style="140" customWidth="1"/>
    <col min="11524" max="11524" width="3.33203125" style="140" customWidth="1"/>
    <col min="11525" max="11525" width="20.6640625" style="140" customWidth="1"/>
    <col min="11526" max="11528" width="18.6640625" style="140" customWidth="1"/>
    <col min="11529" max="11530" width="13.109375" style="140" customWidth="1"/>
    <col min="11531" max="11776" width="11.44140625" style="140"/>
    <col min="11777" max="11777" width="0.109375" style="140" customWidth="1"/>
    <col min="11778" max="11778" width="2.6640625" style="140" customWidth="1"/>
    <col min="11779" max="11779" width="15.44140625" style="140" customWidth="1"/>
    <col min="11780" max="11780" width="3.33203125" style="140" customWidth="1"/>
    <col min="11781" max="11781" width="20.6640625" style="140" customWidth="1"/>
    <col min="11782" max="11784" width="18.6640625" style="140" customWidth="1"/>
    <col min="11785" max="11786" width="13.109375" style="140" customWidth="1"/>
    <col min="11787" max="12032" width="11.44140625" style="140"/>
    <col min="12033" max="12033" width="0.109375" style="140" customWidth="1"/>
    <col min="12034" max="12034" width="2.6640625" style="140" customWidth="1"/>
    <col min="12035" max="12035" width="15.44140625" style="140" customWidth="1"/>
    <col min="12036" max="12036" width="3.33203125" style="140" customWidth="1"/>
    <col min="12037" max="12037" width="20.6640625" style="140" customWidth="1"/>
    <col min="12038" max="12040" width="18.6640625" style="140" customWidth="1"/>
    <col min="12041" max="12042" width="13.109375" style="140" customWidth="1"/>
    <col min="12043" max="12288" width="11.44140625" style="140"/>
    <col min="12289" max="12289" width="0.109375" style="140" customWidth="1"/>
    <col min="12290" max="12290" width="2.6640625" style="140" customWidth="1"/>
    <col min="12291" max="12291" width="15.44140625" style="140" customWidth="1"/>
    <col min="12292" max="12292" width="3.33203125" style="140" customWidth="1"/>
    <col min="12293" max="12293" width="20.6640625" style="140" customWidth="1"/>
    <col min="12294" max="12296" width="18.6640625" style="140" customWidth="1"/>
    <col min="12297" max="12298" width="13.109375" style="140" customWidth="1"/>
    <col min="12299" max="12544" width="11.44140625" style="140"/>
    <col min="12545" max="12545" width="0.109375" style="140" customWidth="1"/>
    <col min="12546" max="12546" width="2.6640625" style="140" customWidth="1"/>
    <col min="12547" max="12547" width="15.44140625" style="140" customWidth="1"/>
    <col min="12548" max="12548" width="3.33203125" style="140" customWidth="1"/>
    <col min="12549" max="12549" width="20.6640625" style="140" customWidth="1"/>
    <col min="12550" max="12552" width="18.6640625" style="140" customWidth="1"/>
    <col min="12553" max="12554" width="13.109375" style="140" customWidth="1"/>
    <col min="12555" max="12800" width="11.44140625" style="140"/>
    <col min="12801" max="12801" width="0.109375" style="140" customWidth="1"/>
    <col min="12802" max="12802" width="2.6640625" style="140" customWidth="1"/>
    <col min="12803" max="12803" width="15.44140625" style="140" customWidth="1"/>
    <col min="12804" max="12804" width="3.33203125" style="140" customWidth="1"/>
    <col min="12805" max="12805" width="20.6640625" style="140" customWidth="1"/>
    <col min="12806" max="12808" width="18.6640625" style="140" customWidth="1"/>
    <col min="12809" max="12810" width="13.109375" style="140" customWidth="1"/>
    <col min="12811" max="13056" width="11.44140625" style="140"/>
    <col min="13057" max="13057" width="0.109375" style="140" customWidth="1"/>
    <col min="13058" max="13058" width="2.6640625" style="140" customWidth="1"/>
    <col min="13059" max="13059" width="15.44140625" style="140" customWidth="1"/>
    <col min="13060" max="13060" width="3.33203125" style="140" customWidth="1"/>
    <col min="13061" max="13061" width="20.6640625" style="140" customWidth="1"/>
    <col min="13062" max="13064" width="18.6640625" style="140" customWidth="1"/>
    <col min="13065" max="13066" width="13.109375" style="140" customWidth="1"/>
    <col min="13067" max="13312" width="11.44140625" style="140"/>
    <col min="13313" max="13313" width="0.109375" style="140" customWidth="1"/>
    <col min="13314" max="13314" width="2.6640625" style="140" customWidth="1"/>
    <col min="13315" max="13315" width="15.44140625" style="140" customWidth="1"/>
    <col min="13316" max="13316" width="3.33203125" style="140" customWidth="1"/>
    <col min="13317" max="13317" width="20.6640625" style="140" customWidth="1"/>
    <col min="13318" max="13320" width="18.6640625" style="140" customWidth="1"/>
    <col min="13321" max="13322" width="13.109375" style="140" customWidth="1"/>
    <col min="13323" max="13568" width="11.44140625" style="140"/>
    <col min="13569" max="13569" width="0.109375" style="140" customWidth="1"/>
    <col min="13570" max="13570" width="2.6640625" style="140" customWidth="1"/>
    <col min="13571" max="13571" width="15.44140625" style="140" customWidth="1"/>
    <col min="13572" max="13572" width="3.33203125" style="140" customWidth="1"/>
    <col min="13573" max="13573" width="20.6640625" style="140" customWidth="1"/>
    <col min="13574" max="13576" width="18.6640625" style="140" customWidth="1"/>
    <col min="13577" max="13578" width="13.109375" style="140" customWidth="1"/>
    <col min="13579" max="13824" width="11.44140625" style="140"/>
    <col min="13825" max="13825" width="0.109375" style="140" customWidth="1"/>
    <col min="13826" max="13826" width="2.6640625" style="140" customWidth="1"/>
    <col min="13827" max="13827" width="15.44140625" style="140" customWidth="1"/>
    <col min="13828" max="13828" width="3.33203125" style="140" customWidth="1"/>
    <col min="13829" max="13829" width="20.6640625" style="140" customWidth="1"/>
    <col min="13830" max="13832" width="18.6640625" style="140" customWidth="1"/>
    <col min="13833" max="13834" width="13.109375" style="140" customWidth="1"/>
    <col min="13835" max="14080" width="11.44140625" style="140"/>
    <col min="14081" max="14081" width="0.109375" style="140" customWidth="1"/>
    <col min="14082" max="14082" width="2.6640625" style="140" customWidth="1"/>
    <col min="14083" max="14083" width="15.44140625" style="140" customWidth="1"/>
    <col min="14084" max="14084" width="3.33203125" style="140" customWidth="1"/>
    <col min="14085" max="14085" width="20.6640625" style="140" customWidth="1"/>
    <col min="14086" max="14088" width="18.6640625" style="140" customWidth="1"/>
    <col min="14089" max="14090" width="13.109375" style="140" customWidth="1"/>
    <col min="14091" max="14336" width="11.44140625" style="140"/>
    <col min="14337" max="14337" width="0.109375" style="140" customWidth="1"/>
    <col min="14338" max="14338" width="2.6640625" style="140" customWidth="1"/>
    <col min="14339" max="14339" width="15.44140625" style="140" customWidth="1"/>
    <col min="14340" max="14340" width="3.33203125" style="140" customWidth="1"/>
    <col min="14341" max="14341" width="20.6640625" style="140" customWidth="1"/>
    <col min="14342" max="14344" width="18.6640625" style="140" customWidth="1"/>
    <col min="14345" max="14346" width="13.109375" style="140" customWidth="1"/>
    <col min="14347" max="14592" width="11.44140625" style="140"/>
    <col min="14593" max="14593" width="0.109375" style="140" customWidth="1"/>
    <col min="14594" max="14594" width="2.6640625" style="140" customWidth="1"/>
    <col min="14595" max="14595" width="15.44140625" style="140" customWidth="1"/>
    <col min="14596" max="14596" width="3.33203125" style="140" customWidth="1"/>
    <col min="14597" max="14597" width="20.6640625" style="140" customWidth="1"/>
    <col min="14598" max="14600" width="18.6640625" style="140" customWidth="1"/>
    <col min="14601" max="14602" width="13.109375" style="140" customWidth="1"/>
    <col min="14603" max="14848" width="11.44140625" style="140"/>
    <col min="14849" max="14849" width="0.109375" style="140" customWidth="1"/>
    <col min="14850" max="14850" width="2.6640625" style="140" customWidth="1"/>
    <col min="14851" max="14851" width="15.44140625" style="140" customWidth="1"/>
    <col min="14852" max="14852" width="3.33203125" style="140" customWidth="1"/>
    <col min="14853" max="14853" width="20.6640625" style="140" customWidth="1"/>
    <col min="14854" max="14856" width="18.6640625" style="140" customWidth="1"/>
    <col min="14857" max="14858" width="13.109375" style="140" customWidth="1"/>
    <col min="14859" max="15104" width="11.44140625" style="140"/>
    <col min="15105" max="15105" width="0.109375" style="140" customWidth="1"/>
    <col min="15106" max="15106" width="2.6640625" style="140" customWidth="1"/>
    <col min="15107" max="15107" width="15.44140625" style="140" customWidth="1"/>
    <col min="15108" max="15108" width="3.33203125" style="140" customWidth="1"/>
    <col min="15109" max="15109" width="20.6640625" style="140" customWidth="1"/>
    <col min="15110" max="15112" width="18.6640625" style="140" customWidth="1"/>
    <col min="15113" max="15114" width="13.109375" style="140" customWidth="1"/>
    <col min="15115" max="15360" width="11.44140625" style="140"/>
    <col min="15361" max="15361" width="0.109375" style="140" customWidth="1"/>
    <col min="15362" max="15362" width="2.6640625" style="140" customWidth="1"/>
    <col min="15363" max="15363" width="15.44140625" style="140" customWidth="1"/>
    <col min="15364" max="15364" width="3.33203125" style="140" customWidth="1"/>
    <col min="15365" max="15365" width="20.6640625" style="140" customWidth="1"/>
    <col min="15366" max="15368" width="18.6640625" style="140" customWidth="1"/>
    <col min="15369" max="15370" width="13.109375" style="140" customWidth="1"/>
    <col min="15371" max="15616" width="11.44140625" style="140"/>
    <col min="15617" max="15617" width="0.109375" style="140" customWidth="1"/>
    <col min="15618" max="15618" width="2.6640625" style="140" customWidth="1"/>
    <col min="15619" max="15619" width="15.44140625" style="140" customWidth="1"/>
    <col min="15620" max="15620" width="3.33203125" style="140" customWidth="1"/>
    <col min="15621" max="15621" width="20.6640625" style="140" customWidth="1"/>
    <col min="15622" max="15624" width="18.6640625" style="140" customWidth="1"/>
    <col min="15625" max="15626" width="13.109375" style="140" customWidth="1"/>
    <col min="15627" max="15872" width="11.44140625" style="140"/>
    <col min="15873" max="15873" width="0.109375" style="140" customWidth="1"/>
    <col min="15874" max="15874" width="2.6640625" style="140" customWidth="1"/>
    <col min="15875" max="15875" width="15.44140625" style="140" customWidth="1"/>
    <col min="15876" max="15876" width="3.33203125" style="140" customWidth="1"/>
    <col min="15877" max="15877" width="20.6640625" style="140" customWidth="1"/>
    <col min="15878" max="15880" width="18.6640625" style="140" customWidth="1"/>
    <col min="15881" max="15882" width="13.109375" style="140" customWidth="1"/>
    <col min="15883" max="16128" width="11.44140625" style="140"/>
    <col min="16129" max="16129" width="0.109375" style="140" customWidth="1"/>
    <col min="16130" max="16130" width="2.6640625" style="140" customWidth="1"/>
    <col min="16131" max="16131" width="15.44140625" style="140" customWidth="1"/>
    <col min="16132" max="16132" width="3.33203125" style="140" customWidth="1"/>
    <col min="16133" max="16133" width="20.6640625" style="140" customWidth="1"/>
    <col min="16134" max="16136" width="18.6640625" style="140" customWidth="1"/>
    <col min="16137" max="16138" width="13.109375" style="140" customWidth="1"/>
    <col min="16139" max="16384" width="11.44140625" style="140"/>
  </cols>
  <sheetData>
    <row r="1" spans="3:13" ht="0.75" customHeight="1"/>
    <row r="2" spans="3:13" ht="21" customHeight="1">
      <c r="E2" s="5"/>
      <c r="H2" s="5" t="s">
        <v>6</v>
      </c>
    </row>
    <row r="3" spans="3:13" ht="15" customHeight="1">
      <c r="E3" s="437" t="s">
        <v>63</v>
      </c>
      <c r="F3" s="437"/>
      <c r="G3" s="437"/>
      <c r="H3" s="437"/>
      <c r="I3" s="168"/>
      <c r="J3" s="168"/>
    </row>
    <row r="4" spans="3:13" ht="20.25" customHeight="1">
      <c r="C4" s="36" t="str">
        <f>Indice!C4</f>
        <v>Transporte de energía eléctrica</v>
      </c>
    </row>
    <row r="5" spans="3:13" ht="12.6" customHeight="1"/>
    <row r="6" spans="3:13" ht="12.6" customHeight="1">
      <c r="I6"/>
    </row>
    <row r="7" spans="3:13" s="141" customFormat="1" ht="31.2">
      <c r="C7" s="199" t="s">
        <v>236</v>
      </c>
      <c r="E7" s="193" t="s">
        <v>66</v>
      </c>
      <c r="F7" s="142" t="s">
        <v>85</v>
      </c>
      <c r="G7" s="142" t="s">
        <v>91</v>
      </c>
      <c r="H7" s="261" t="s">
        <v>92</v>
      </c>
      <c r="I7"/>
      <c r="J7" s="140"/>
      <c r="K7"/>
      <c r="L7"/>
      <c r="M7"/>
    </row>
    <row r="8" spans="3:13" s="141" customFormat="1" ht="12.75" customHeight="1">
      <c r="C8" s="144"/>
      <c r="E8" s="255" t="s">
        <v>70</v>
      </c>
      <c r="F8" s="256">
        <v>114</v>
      </c>
      <c r="G8" s="257">
        <v>14968</v>
      </c>
      <c r="H8" s="257">
        <v>14968</v>
      </c>
      <c r="I8"/>
      <c r="J8" s="140"/>
      <c r="K8" s="145"/>
    </row>
    <row r="9" spans="3:13" s="141" customFormat="1" ht="12.75" customHeight="1">
      <c r="C9" s="147"/>
      <c r="D9" s="148"/>
      <c r="E9" s="255" t="s">
        <v>71</v>
      </c>
      <c r="F9" s="256">
        <v>45</v>
      </c>
      <c r="G9" s="257">
        <v>5591</v>
      </c>
      <c r="H9" s="257">
        <v>5591</v>
      </c>
      <c r="I9"/>
      <c r="J9" s="140"/>
      <c r="K9" s="145"/>
    </row>
    <row r="10" spans="3:13" s="141" customFormat="1" ht="12.75" customHeight="1">
      <c r="C10" s="147"/>
      <c r="D10" s="137"/>
      <c r="E10" s="255" t="s">
        <v>72</v>
      </c>
      <c r="F10" s="256">
        <v>12</v>
      </c>
      <c r="G10" s="257">
        <v>2465</v>
      </c>
      <c r="H10" s="257">
        <v>2465</v>
      </c>
      <c r="I10"/>
      <c r="J10" s="140"/>
      <c r="K10" s="145"/>
    </row>
    <row r="11" spans="3:13" s="141" customFormat="1" ht="12.75" customHeight="1">
      <c r="C11" s="147"/>
      <c r="D11" s="137"/>
      <c r="E11" s="255" t="s">
        <v>73</v>
      </c>
      <c r="F11" s="256">
        <v>76</v>
      </c>
      <c r="G11" s="257">
        <v>8480</v>
      </c>
      <c r="H11" s="257">
        <v>8480</v>
      </c>
      <c r="I11"/>
      <c r="J11" s="140"/>
      <c r="K11" s="145"/>
    </row>
    <row r="12" spans="3:13" ht="12.75" customHeight="1">
      <c r="C12" s="147"/>
      <c r="D12" s="137"/>
      <c r="E12" s="255" t="s">
        <v>74</v>
      </c>
      <c r="F12" s="256">
        <v>8</v>
      </c>
      <c r="G12" s="257">
        <v>406</v>
      </c>
      <c r="H12" s="257">
        <v>406</v>
      </c>
      <c r="I12"/>
      <c r="K12" s="145"/>
    </row>
    <row r="13" spans="3:13" ht="12.75" customHeight="1">
      <c r="C13" s="147"/>
      <c r="D13" s="137"/>
      <c r="E13" s="255" t="s">
        <v>75</v>
      </c>
      <c r="F13" s="256">
        <v>31</v>
      </c>
      <c r="G13" s="257">
        <v>3473</v>
      </c>
      <c r="H13" s="257">
        <v>3473</v>
      </c>
      <c r="I13"/>
      <c r="K13" s="145"/>
    </row>
    <row r="14" spans="3:13" ht="12.75" customHeight="1">
      <c r="D14" s="137"/>
      <c r="E14" s="255" t="s">
        <v>76</v>
      </c>
      <c r="F14" s="256">
        <v>36</v>
      </c>
      <c r="G14" s="257">
        <v>3033</v>
      </c>
      <c r="H14" s="257">
        <v>2883</v>
      </c>
      <c r="I14"/>
      <c r="K14" s="145"/>
    </row>
    <row r="15" spans="3:13" ht="12.75" customHeight="1">
      <c r="D15" s="150"/>
      <c r="E15" s="255" t="s">
        <v>77</v>
      </c>
      <c r="F15" s="256">
        <v>143</v>
      </c>
      <c r="G15" s="257">
        <v>17433.5</v>
      </c>
      <c r="H15" s="257">
        <v>16863.5</v>
      </c>
      <c r="I15"/>
      <c r="K15" s="145"/>
    </row>
    <row r="16" spans="3:13" ht="12.75" customHeight="1">
      <c r="C16" s="151"/>
      <c r="D16" s="148"/>
      <c r="E16" s="255" t="s">
        <v>78</v>
      </c>
      <c r="F16" s="256">
        <v>25</v>
      </c>
      <c r="G16" s="257">
        <v>2538</v>
      </c>
      <c r="H16" s="257">
        <v>2538</v>
      </c>
      <c r="I16"/>
      <c r="K16" s="145"/>
    </row>
    <row r="17" spans="3:11" ht="12.75" customHeight="1">
      <c r="C17" s="151"/>
      <c r="D17" s="148"/>
      <c r="E17" s="255" t="s">
        <v>79</v>
      </c>
      <c r="F17" s="256">
        <v>47</v>
      </c>
      <c r="G17" s="257">
        <v>4537.8999999999996</v>
      </c>
      <c r="H17" s="257">
        <v>4382.8999999999996</v>
      </c>
      <c r="I17"/>
      <c r="K17" s="145"/>
    </row>
    <row r="18" spans="3:11" ht="12.75" customHeight="1">
      <c r="C18" s="151"/>
      <c r="D18" s="148"/>
      <c r="E18" s="255" t="s">
        <v>80</v>
      </c>
      <c r="F18" s="256">
        <v>6</v>
      </c>
      <c r="G18" s="257">
        <v>505</v>
      </c>
      <c r="H18" s="257">
        <v>505</v>
      </c>
      <c r="I18"/>
      <c r="K18" s="145"/>
    </row>
    <row r="19" spans="3:11" ht="12.75" customHeight="1">
      <c r="D19" s="148"/>
      <c r="E19" s="255" t="s">
        <v>81</v>
      </c>
      <c r="F19" s="256">
        <v>89</v>
      </c>
      <c r="G19" s="257">
        <v>10686.58</v>
      </c>
      <c r="H19" s="257">
        <v>10586.58</v>
      </c>
      <c r="I19"/>
      <c r="K19" s="145"/>
    </row>
    <row r="20" spans="3:11" ht="12.75" customHeight="1">
      <c r="C20" s="151"/>
      <c r="D20" s="148"/>
      <c r="E20" s="255" t="s">
        <v>0</v>
      </c>
      <c r="F20" s="256">
        <v>12</v>
      </c>
      <c r="G20" s="257">
        <v>2445</v>
      </c>
      <c r="H20" s="257">
        <v>2445</v>
      </c>
      <c r="I20"/>
      <c r="K20" s="145"/>
    </row>
    <row r="21" spans="3:11" ht="12.75" customHeight="1">
      <c r="C21" s="151"/>
      <c r="D21" s="148"/>
      <c r="E21" s="255" t="s">
        <v>82</v>
      </c>
      <c r="F21" s="256">
        <v>13</v>
      </c>
      <c r="G21" s="257">
        <v>1005</v>
      </c>
      <c r="H21" s="257">
        <v>1005</v>
      </c>
      <c r="I21"/>
      <c r="K21" s="145"/>
    </row>
    <row r="22" spans="3:11" ht="12.75" customHeight="1">
      <c r="C22" s="151"/>
      <c r="D22" s="148"/>
      <c r="E22" s="255" t="s">
        <v>83</v>
      </c>
      <c r="F22" s="256">
        <v>30</v>
      </c>
      <c r="G22" s="257">
        <v>2425</v>
      </c>
      <c r="H22" s="257">
        <v>2425</v>
      </c>
      <c r="I22"/>
      <c r="K22" s="145"/>
    </row>
    <row r="23" spans="3:11" ht="16.5" customHeight="1">
      <c r="C23" s="151"/>
      <c r="D23" s="148"/>
      <c r="E23" s="258" t="s">
        <v>88</v>
      </c>
      <c r="F23" s="259">
        <f>SUM(F8:F22)</f>
        <v>687</v>
      </c>
      <c r="G23" s="260">
        <f>SUM(G8:G22)</f>
        <v>79991.98</v>
      </c>
      <c r="H23" s="260">
        <f>SUM(H8:H22)</f>
        <v>79016.98</v>
      </c>
      <c r="I23"/>
      <c r="K23" s="145"/>
    </row>
    <row r="24" spans="3:11" ht="12.75" customHeight="1">
      <c r="C24" s="151"/>
      <c r="D24" s="148"/>
      <c r="E24" s="255" t="s">
        <v>3</v>
      </c>
      <c r="F24" s="256">
        <v>44</v>
      </c>
      <c r="G24" s="257">
        <v>1790.5</v>
      </c>
      <c r="H24" s="257">
        <v>1687.5</v>
      </c>
      <c r="I24"/>
      <c r="K24" s="145"/>
    </row>
    <row r="25" spans="3:11" ht="12.75" customHeight="1">
      <c r="C25" s="151"/>
      <c r="D25" s="148"/>
      <c r="E25" s="255" t="s">
        <v>4</v>
      </c>
      <c r="F25" s="256">
        <v>53</v>
      </c>
      <c r="G25" s="257">
        <v>1689.434</v>
      </c>
      <c r="H25" s="257">
        <v>1545.434</v>
      </c>
      <c r="I25"/>
      <c r="K25" s="145"/>
    </row>
    <row r="26" spans="3:11" ht="16.5" customHeight="1">
      <c r="C26" s="151"/>
      <c r="D26" s="148"/>
      <c r="E26" s="258" t="s">
        <v>93</v>
      </c>
      <c r="F26" s="259">
        <f>SUM(F24:F25)</f>
        <v>97</v>
      </c>
      <c r="G26" s="260">
        <f>SUM(G24:G25)</f>
        <v>3479.9340000000002</v>
      </c>
      <c r="H26" s="260">
        <f>SUM(H24:H25)</f>
        <v>3232.9340000000002</v>
      </c>
      <c r="I26"/>
      <c r="K26" s="145"/>
    </row>
    <row r="27" spans="3:11" ht="18" customHeight="1">
      <c r="C27" s="151"/>
      <c r="D27" s="148"/>
      <c r="E27" s="258" t="s">
        <v>90</v>
      </c>
      <c r="F27" s="259">
        <f>F23+F26</f>
        <v>784</v>
      </c>
      <c r="G27" s="260">
        <f>G23+G26</f>
        <v>83471.91399999999</v>
      </c>
      <c r="H27" s="260">
        <f>H23+H26</f>
        <v>82249.91399999999</v>
      </c>
      <c r="I27"/>
      <c r="K27" s="145"/>
    </row>
    <row r="28" spans="3:11" ht="6.75" customHeight="1">
      <c r="C28" s="151"/>
      <c r="D28" s="148"/>
      <c r="G28" s="146"/>
      <c r="H28" s="146"/>
    </row>
    <row r="29" spans="3:11" ht="22.5" customHeight="1">
      <c r="C29" s="151"/>
      <c r="D29" s="148"/>
      <c r="E29" s="432" t="s">
        <v>227</v>
      </c>
      <c r="F29" s="432"/>
      <c r="G29" s="432"/>
      <c r="H29" s="432"/>
      <c r="I29" s="157"/>
      <c r="J29" s="157"/>
    </row>
    <row r="30" spans="3:11" ht="12.75" customHeight="1">
      <c r="C30" s="151"/>
      <c r="D30" s="148"/>
      <c r="E30" s="158"/>
      <c r="F30" s="158"/>
      <c r="G30" s="158"/>
      <c r="H30" s="158"/>
      <c r="I30"/>
    </row>
    <row r="31" spans="3:11" ht="12.75" customHeight="1">
      <c r="C31" s="151"/>
      <c r="D31" s="148"/>
      <c r="E31"/>
      <c r="F31"/>
      <c r="G31"/>
      <c r="H31"/>
      <c r="I31"/>
    </row>
    <row r="32" spans="3:11" ht="12.75" customHeight="1">
      <c r="E32"/>
      <c r="F32"/>
      <c r="G32"/>
      <c r="H32"/>
      <c r="I32"/>
    </row>
    <row r="33" spans="5:17" ht="12.75" customHeight="1">
      <c r="E33"/>
      <c r="F33"/>
      <c r="G33"/>
      <c r="H33"/>
      <c r="I33"/>
    </row>
    <row r="34" spans="5:17" ht="12.75" customHeight="1">
      <c r="E34"/>
      <c r="F34"/>
      <c r="G34"/>
      <c r="H34"/>
      <c r="I34"/>
    </row>
    <row r="35" spans="5:17" ht="12.75" customHeight="1">
      <c r="E35"/>
      <c r="F35"/>
      <c r="G35"/>
      <c r="H35"/>
      <c r="I35"/>
    </row>
    <row r="36" spans="5:17" ht="12.75" customHeight="1">
      <c r="E36"/>
      <c r="F36"/>
      <c r="G36"/>
      <c r="H36"/>
      <c r="I36"/>
    </row>
    <row r="37" spans="5:17" ht="12.75" customHeight="1">
      <c r="E37"/>
      <c r="F37"/>
      <c r="G37"/>
      <c r="H37"/>
      <c r="I37"/>
      <c r="Q37" s="155"/>
    </row>
    <row r="38" spans="5:17" ht="12.75" customHeight="1">
      <c r="E38"/>
      <c r="F38"/>
      <c r="G38"/>
      <c r="H38"/>
      <c r="I38"/>
      <c r="Q38" s="155"/>
    </row>
    <row r="39" spans="5:17" ht="12.75" customHeight="1">
      <c r="E39"/>
      <c r="F39"/>
      <c r="G39"/>
      <c r="H39"/>
      <c r="I39"/>
      <c r="Q39" s="155"/>
    </row>
    <row r="40" spans="5:17" ht="12.75" customHeight="1">
      <c r="E40"/>
      <c r="F40"/>
      <c r="G40"/>
      <c r="H40"/>
      <c r="I40"/>
      <c r="Q40" s="155"/>
    </row>
    <row r="41" spans="5:17" ht="12.75" customHeight="1">
      <c r="E41"/>
      <c r="F41"/>
      <c r="G41"/>
      <c r="H41"/>
      <c r="I41"/>
      <c r="Q41" s="155"/>
    </row>
    <row r="42" spans="5:17" ht="16.5" customHeight="1">
      <c r="E42"/>
      <c r="F42"/>
      <c r="G42"/>
      <c r="H42"/>
      <c r="I42"/>
      <c r="Q42" s="155"/>
    </row>
    <row r="43" spans="5:17">
      <c r="G43" s="146"/>
      <c r="Q43" s="155"/>
    </row>
    <row r="44" spans="5:17">
      <c r="G44" s="146"/>
      <c r="H44" s="146"/>
    </row>
    <row r="45" spans="5:17">
      <c r="G45" s="146"/>
    </row>
    <row r="46" spans="5:17">
      <c r="H46" s="146"/>
    </row>
    <row r="48" spans="5:17">
      <c r="H48" s="146"/>
    </row>
    <row r="49" spans="8:10">
      <c r="J49" s="146"/>
    </row>
    <row r="50" spans="8:10">
      <c r="H50" s="146"/>
    </row>
    <row r="52" spans="8:10">
      <c r="H52" s="146"/>
    </row>
    <row r="54" spans="8:10">
      <c r="H54" s="146"/>
    </row>
  </sheetData>
  <mergeCells count="2">
    <mergeCell ref="E29:H29"/>
    <mergeCell ref="E3:H3"/>
  </mergeCells>
  <hyperlinks>
    <hyperlink ref="C4" location="Indice!A1" display="Indice!A1"/>
  </hyperlinks>
  <printOptions horizontalCentered="1" verticalCentered="1"/>
  <pageMargins left="0.39370078740157483" right="0.75" top="0.39370078740157483" bottom="0.63" header="0" footer="0"/>
  <pageSetup paperSize="9" orientation="landscape" verticalDpi="4294967292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280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169" customWidth="1"/>
    <col min="2" max="2" width="2.6640625" style="169" customWidth="1"/>
    <col min="3" max="3" width="34.88671875" style="169" customWidth="1"/>
    <col min="4" max="7" width="16" style="169" customWidth="1"/>
    <col min="8" max="16384" width="11.44140625" style="169"/>
  </cols>
  <sheetData>
    <row r="1" spans="1:14" ht="0.75" customHeigh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4" ht="21" customHeight="1">
      <c r="A2" s="170"/>
      <c r="B2" s="170"/>
      <c r="C2" s="170"/>
      <c r="D2" s="170"/>
      <c r="E2" s="170"/>
      <c r="F2" s="170"/>
      <c r="H2" s="170"/>
      <c r="I2" s="136" t="s">
        <v>6</v>
      </c>
      <c r="J2" s="170"/>
      <c r="K2" s="170"/>
    </row>
    <row r="3" spans="1:14" ht="15" customHeight="1">
      <c r="A3" s="170"/>
      <c r="B3" s="170"/>
      <c r="C3" s="170"/>
      <c r="D3" s="170"/>
      <c r="E3" s="170"/>
      <c r="F3" s="170"/>
      <c r="H3" s="170"/>
      <c r="I3" s="136" t="s">
        <v>63</v>
      </c>
      <c r="J3" s="170"/>
      <c r="K3" s="170"/>
    </row>
    <row r="4" spans="1:14" ht="19.95" customHeight="1">
      <c r="A4" s="170"/>
      <c r="B4" s="170"/>
      <c r="C4" s="36" t="str">
        <f>Indice!C4</f>
        <v>Transporte de energía eléctrica</v>
      </c>
      <c r="D4" s="170"/>
      <c r="E4" s="170"/>
      <c r="F4" s="170"/>
      <c r="G4" s="170"/>
      <c r="H4" s="170"/>
      <c r="I4" s="170"/>
      <c r="J4" s="170"/>
      <c r="K4" s="170"/>
    </row>
    <row r="5" spans="1:14" s="74" customFormat="1" ht="20.25" customHeight="1">
      <c r="A5" s="75"/>
      <c r="B5" s="171"/>
      <c r="C5" s="172" t="s">
        <v>64</v>
      </c>
      <c r="D5" s="171"/>
      <c r="E5" s="171"/>
      <c r="F5" s="171"/>
      <c r="G5" s="171"/>
      <c r="H5" s="171"/>
      <c r="I5" s="171"/>
      <c r="J5" s="171"/>
      <c r="K5" s="171"/>
      <c r="L5" s="11"/>
      <c r="M5" s="11"/>
      <c r="N5" s="11"/>
    </row>
    <row r="6" spans="1:14" ht="11.25" customHeight="1">
      <c r="A6" s="170"/>
      <c r="B6" s="173"/>
      <c r="C6" s="174" t="s">
        <v>65</v>
      </c>
      <c r="D6" s="175"/>
      <c r="E6" s="174"/>
      <c r="F6" s="172"/>
      <c r="G6" s="176"/>
      <c r="H6" s="177"/>
      <c r="I6" s="176"/>
      <c r="J6" s="176"/>
      <c r="K6" s="176"/>
    </row>
    <row r="7" spans="1:14" ht="11.25" customHeight="1">
      <c r="A7" s="1"/>
      <c r="B7" s="170"/>
      <c r="C7" s="333"/>
      <c r="D7" s="439" t="s">
        <v>7</v>
      </c>
      <c r="E7" s="439"/>
      <c r="F7" s="439"/>
      <c r="G7" s="439" t="s">
        <v>8</v>
      </c>
      <c r="H7" s="439"/>
      <c r="I7" s="439"/>
      <c r="J7" s="170"/>
      <c r="K7" s="191"/>
    </row>
    <row r="8" spans="1:14" ht="11.25" customHeight="1">
      <c r="A8" s="1"/>
      <c r="B8" s="190"/>
      <c r="C8" s="333"/>
      <c r="D8" s="334"/>
      <c r="E8" s="334"/>
      <c r="F8" s="334"/>
      <c r="G8" s="334"/>
      <c r="H8" s="334"/>
      <c r="I8" s="334"/>
      <c r="J8" s="170"/>
      <c r="K8" s="176"/>
    </row>
    <row r="9" spans="1:14" ht="11.25" customHeight="1">
      <c r="A9" s="1"/>
      <c r="B9" s="190"/>
      <c r="C9" s="333"/>
      <c r="D9" s="334" t="s">
        <v>31</v>
      </c>
      <c r="E9" s="334" t="s">
        <v>3</v>
      </c>
      <c r="F9" s="334" t="s">
        <v>4</v>
      </c>
      <c r="G9" s="334" t="s">
        <v>31</v>
      </c>
      <c r="H9" s="334" t="s">
        <v>3</v>
      </c>
      <c r="I9" s="334" t="s">
        <v>4</v>
      </c>
      <c r="J9" s="170"/>
      <c r="K9" s="176"/>
    </row>
    <row r="10" spans="1:14" ht="11.25" customHeight="1">
      <c r="A10" s="1"/>
      <c r="B10" s="190"/>
      <c r="C10" s="335">
        <v>2011</v>
      </c>
      <c r="D10" s="336">
        <v>279.69</v>
      </c>
      <c r="E10" s="336">
        <v>38.69</v>
      </c>
      <c r="F10" s="336">
        <v>17.268549999999998</v>
      </c>
      <c r="G10" s="336">
        <v>0.57699999999999996</v>
      </c>
      <c r="H10" s="336">
        <v>3.5409999999999999</v>
      </c>
      <c r="I10" s="336">
        <v>1.0233940577103893</v>
      </c>
      <c r="J10" s="170"/>
      <c r="K10" s="177"/>
    </row>
    <row r="11" spans="1:14" ht="11.25" customHeight="1">
      <c r="A11" s="1"/>
      <c r="B11" s="190"/>
      <c r="C11" s="337">
        <v>2012</v>
      </c>
      <c r="D11" s="336">
        <v>132.77000000000001</v>
      </c>
      <c r="E11" s="336">
        <v>7.49</v>
      </c>
      <c r="F11" s="336">
        <v>10.339</v>
      </c>
      <c r="G11" s="336">
        <v>0.27800000000000002</v>
      </c>
      <c r="H11" s="336">
        <v>0.67800000000000005</v>
      </c>
      <c r="I11" s="336">
        <v>0.61286932939710104</v>
      </c>
      <c r="J11" s="170"/>
      <c r="K11" s="177"/>
    </row>
    <row r="12" spans="1:14" ht="11.25" customHeight="1">
      <c r="A12" s="1"/>
      <c r="B12" s="190"/>
      <c r="C12" s="337">
        <v>2013</v>
      </c>
      <c r="D12" s="336">
        <v>1156.18</v>
      </c>
      <c r="E12" s="336">
        <v>80.959999999999994</v>
      </c>
      <c r="F12" s="336">
        <v>2.9</v>
      </c>
      <c r="G12" s="336">
        <v>2.4670000000000001</v>
      </c>
      <c r="H12" s="336">
        <v>7.5</v>
      </c>
      <c r="I12" s="336">
        <v>0.17699999999999999</v>
      </c>
      <c r="J12" s="170"/>
      <c r="K12" s="177"/>
    </row>
    <row r="13" spans="1:14" ht="11.25" customHeight="1">
      <c r="A13" s="1"/>
      <c r="B13" s="190"/>
      <c r="C13" s="337">
        <v>2014</v>
      </c>
      <c r="D13" s="336">
        <v>204.34620000000001</v>
      </c>
      <c r="E13" s="336">
        <v>12.810000000000002</v>
      </c>
      <c r="F13" s="336">
        <v>64.28</v>
      </c>
      <c r="G13" s="336">
        <v>0.441</v>
      </c>
      <c r="H13" s="336">
        <v>1.2050000000000001</v>
      </c>
      <c r="I13" s="336">
        <v>3.9369999999999998</v>
      </c>
      <c r="J13" s="170"/>
      <c r="K13" s="177"/>
    </row>
    <row r="14" spans="1:14" ht="11.25" customHeight="1">
      <c r="A14" s="1"/>
      <c r="B14" s="190"/>
      <c r="C14" s="338" t="s">
        <v>123</v>
      </c>
      <c r="D14" s="339">
        <v>52.77</v>
      </c>
      <c r="E14" s="340">
        <v>6.84</v>
      </c>
      <c r="F14" s="340">
        <v>29.1</v>
      </c>
      <c r="G14" s="340">
        <v>0.112</v>
      </c>
      <c r="H14" s="340">
        <v>0.621</v>
      </c>
      <c r="I14" s="340">
        <v>1.7629999999999999</v>
      </c>
      <c r="J14" s="1"/>
      <c r="K14" s="177"/>
    </row>
    <row r="15" spans="1:14" ht="11.25" customHeight="1">
      <c r="A15" s="1"/>
      <c r="B15" s="190"/>
      <c r="C15" s="54"/>
      <c r="D15" s="246"/>
      <c r="E15" s="247"/>
      <c r="F15" s="247"/>
      <c r="G15" s="247"/>
      <c r="H15" s="247"/>
      <c r="I15" s="247"/>
      <c r="J15" s="1"/>
      <c r="K15" s="177"/>
    </row>
    <row r="16" spans="1:14" ht="11.25" customHeight="1">
      <c r="A16" s="1"/>
      <c r="B16" s="190"/>
      <c r="C16" s="54"/>
      <c r="D16" s="246"/>
      <c r="E16" s="247"/>
      <c r="F16" s="247"/>
      <c r="G16" s="247"/>
      <c r="H16" s="247"/>
      <c r="I16" s="247"/>
      <c r="J16" s="1"/>
      <c r="K16" s="177"/>
    </row>
    <row r="17" spans="1:11" ht="11.25" customHeight="1">
      <c r="A17" s="1"/>
      <c r="B17" s="190"/>
      <c r="C17" s="172" t="s">
        <v>200</v>
      </c>
      <c r="D17" s="246"/>
      <c r="E17" s="247"/>
      <c r="F17" s="247"/>
      <c r="G17" s="247"/>
      <c r="H17" s="247"/>
      <c r="I17" s="247"/>
      <c r="J17" s="1"/>
      <c r="K17" s="177"/>
    </row>
    <row r="18" spans="1:11" ht="11.25" customHeight="1">
      <c r="A18" s="1"/>
      <c r="B18" s="190"/>
      <c r="C18" s="174" t="s">
        <v>201</v>
      </c>
      <c r="D18" s="246"/>
      <c r="E18" s="247"/>
      <c r="F18" s="247"/>
      <c r="G18" s="247"/>
      <c r="H18" s="247"/>
      <c r="I18" s="247"/>
      <c r="J18" s="1"/>
      <c r="K18" s="177"/>
    </row>
    <row r="19" spans="1:11" ht="11.25" customHeight="1">
      <c r="A19" s="1"/>
      <c r="B19" s="190"/>
      <c r="C19" s="341"/>
      <c r="D19" s="342" t="s">
        <v>9</v>
      </c>
      <c r="E19" s="343" t="s">
        <v>203</v>
      </c>
      <c r="F19" s="344" t="s">
        <v>2</v>
      </c>
      <c r="G19" s="247"/>
      <c r="H19" s="247"/>
      <c r="I19" s="247"/>
      <c r="J19" s="1"/>
      <c r="K19" s="177"/>
    </row>
    <row r="20" spans="1:11" ht="11.25" customHeight="1">
      <c r="A20" s="1"/>
      <c r="B20" s="190"/>
      <c r="C20" s="345">
        <v>1995</v>
      </c>
      <c r="D20" s="346">
        <v>0.54</v>
      </c>
      <c r="E20" s="347">
        <v>282.35999999999996</v>
      </c>
      <c r="F20" s="346">
        <v>282.89999999999998</v>
      </c>
      <c r="G20" s="249">
        <f>F20-E20-D20</f>
        <v>2.042810365310288E-14</v>
      </c>
      <c r="H20" s="247"/>
      <c r="I20" s="247"/>
      <c r="J20" s="1"/>
      <c r="K20" s="177"/>
    </row>
    <row r="21" spans="1:11" ht="11.25" customHeight="1">
      <c r="A21" s="1"/>
      <c r="B21" s="190"/>
      <c r="C21" s="345">
        <v>1996</v>
      </c>
      <c r="D21" s="346">
        <v>7.23</v>
      </c>
      <c r="E21" s="347">
        <v>653.16999999999996</v>
      </c>
      <c r="F21" s="346">
        <v>660.4</v>
      </c>
      <c r="G21" s="249">
        <f t="shared" ref="G21:G40" si="0">F21-E21-D21</f>
        <v>1.7763568394002505E-14</v>
      </c>
      <c r="H21" s="247"/>
      <c r="I21" s="247"/>
      <c r="J21" s="1"/>
      <c r="K21" s="177"/>
    </row>
    <row r="22" spans="1:11" ht="11.25" customHeight="1">
      <c r="A22" s="1"/>
      <c r="B22" s="190"/>
      <c r="C22" s="345">
        <v>1997</v>
      </c>
      <c r="D22" s="346">
        <v>36.950000000000003</v>
      </c>
      <c r="E22" s="347">
        <v>741.44999999999993</v>
      </c>
      <c r="F22" s="346">
        <v>778.4</v>
      </c>
      <c r="G22" s="249">
        <f t="shared" si="0"/>
        <v>0</v>
      </c>
      <c r="H22" s="247"/>
      <c r="I22" s="247"/>
      <c r="J22" s="1"/>
      <c r="K22" s="177"/>
    </row>
    <row r="23" spans="1:11" ht="11.25" customHeight="1">
      <c r="A23" s="1"/>
      <c r="B23" s="190"/>
      <c r="C23" s="345">
        <v>1998</v>
      </c>
      <c r="D23" s="346">
        <v>129.6</v>
      </c>
      <c r="E23" s="347">
        <v>74.900000000000006</v>
      </c>
      <c r="F23" s="346">
        <v>204.5</v>
      </c>
      <c r="G23" s="249">
        <f t="shared" si="0"/>
        <v>0</v>
      </c>
      <c r="H23" s="247"/>
      <c r="I23" s="247"/>
      <c r="J23" s="1"/>
      <c r="K23" s="177"/>
    </row>
    <row r="24" spans="1:11" ht="11.25" customHeight="1">
      <c r="A24" s="1"/>
      <c r="B24" s="190"/>
      <c r="C24" s="345">
        <v>1999</v>
      </c>
      <c r="D24" s="346">
        <v>0.46</v>
      </c>
      <c r="E24" s="347">
        <v>675.17</v>
      </c>
      <c r="F24" s="346">
        <v>675.63</v>
      </c>
      <c r="G24" s="249">
        <f t="shared" si="0"/>
        <v>3.6359804056473877E-14</v>
      </c>
      <c r="H24" s="247"/>
      <c r="I24" s="247"/>
      <c r="J24" s="1"/>
      <c r="K24" s="177"/>
    </row>
    <row r="25" spans="1:11" ht="11.25" customHeight="1">
      <c r="A25" s="1"/>
      <c r="B25" s="190"/>
      <c r="C25" s="345">
        <v>2000</v>
      </c>
      <c r="D25" s="346">
        <v>1.4</v>
      </c>
      <c r="E25" s="347">
        <v>777.91</v>
      </c>
      <c r="F25" s="346">
        <v>779.31</v>
      </c>
      <c r="G25" s="249">
        <f t="shared" si="0"/>
        <v>-2.2648549702353193E-14</v>
      </c>
      <c r="H25" s="247"/>
      <c r="I25" s="247"/>
      <c r="J25" s="1"/>
      <c r="K25" s="177"/>
    </row>
    <row r="26" spans="1:11" ht="11.25" customHeight="1">
      <c r="A26" s="1"/>
      <c r="B26" s="190"/>
      <c r="C26" s="345">
        <v>2001</v>
      </c>
      <c r="D26" s="346">
        <v>107.04</v>
      </c>
      <c r="E26" s="347">
        <v>6883.28</v>
      </c>
      <c r="F26" s="346">
        <v>6990.32</v>
      </c>
      <c r="G26" s="249">
        <f t="shared" si="0"/>
        <v>0</v>
      </c>
      <c r="H26" s="247"/>
      <c r="I26" s="247"/>
      <c r="J26" s="1"/>
      <c r="K26" s="177"/>
    </row>
    <row r="27" spans="1:11" ht="11.25" customHeight="1">
      <c r="A27" s="1"/>
      <c r="B27" s="190"/>
      <c r="C27" s="345">
        <v>2002</v>
      </c>
      <c r="D27" s="346">
        <v>0.1</v>
      </c>
      <c r="E27" s="347">
        <v>802.59</v>
      </c>
      <c r="F27" s="346">
        <v>802.69</v>
      </c>
      <c r="G27" s="249">
        <f t="shared" si="0"/>
        <v>2.273181642920008E-14</v>
      </c>
      <c r="H27" s="247"/>
      <c r="I27" s="247"/>
      <c r="J27" s="1"/>
      <c r="K27" s="177"/>
    </row>
    <row r="28" spans="1:11" ht="11.25" customHeight="1">
      <c r="A28" s="1"/>
      <c r="B28" s="190"/>
      <c r="C28" s="345">
        <v>2003</v>
      </c>
      <c r="D28" s="346">
        <v>360.4</v>
      </c>
      <c r="E28" s="347">
        <v>105.83000000000004</v>
      </c>
      <c r="F28" s="346">
        <v>466.23</v>
      </c>
      <c r="G28" s="249">
        <f t="shared" si="0"/>
        <v>0</v>
      </c>
      <c r="H28" s="247"/>
      <c r="I28" s="247"/>
      <c r="J28" s="1"/>
      <c r="K28" s="177"/>
    </row>
    <row r="29" spans="1:11" ht="11.25" customHeight="1">
      <c r="A29" s="1"/>
      <c r="B29" s="190"/>
      <c r="C29" s="345">
        <v>2004</v>
      </c>
      <c r="D29" s="346">
        <v>840.46</v>
      </c>
      <c r="E29" s="347">
        <v>409.19000000000005</v>
      </c>
      <c r="F29" s="346">
        <v>1249.6500000000001</v>
      </c>
      <c r="G29" s="249">
        <f t="shared" si="0"/>
        <v>0</v>
      </c>
      <c r="H29" s="247"/>
      <c r="I29" s="247"/>
      <c r="J29" s="1"/>
      <c r="K29" s="177"/>
    </row>
    <row r="30" spans="1:11" ht="11.25" customHeight="1">
      <c r="A30" s="1"/>
      <c r="B30" s="190"/>
      <c r="C30" s="345">
        <v>2005</v>
      </c>
      <c r="D30" s="346">
        <v>469.56</v>
      </c>
      <c r="E30" s="347">
        <v>79.229999999999961</v>
      </c>
      <c r="F30" s="346">
        <v>548.79</v>
      </c>
      <c r="G30" s="249">
        <f t="shared" si="0"/>
        <v>0</v>
      </c>
      <c r="H30" s="247"/>
      <c r="I30" s="247"/>
      <c r="J30" s="1"/>
      <c r="K30" s="177"/>
    </row>
    <row r="31" spans="1:11" ht="11.25" customHeight="1">
      <c r="A31" s="1"/>
      <c r="B31" s="190"/>
      <c r="C31" s="345">
        <v>2006</v>
      </c>
      <c r="D31" s="346">
        <v>870.41000000000008</v>
      </c>
      <c r="E31" s="347">
        <v>65.3900000000001</v>
      </c>
      <c r="F31" s="346">
        <v>935.80000000000018</v>
      </c>
      <c r="G31" s="249">
        <f t="shared" si="0"/>
        <v>0</v>
      </c>
      <c r="H31" s="247"/>
      <c r="I31" s="247"/>
      <c r="J31" s="1"/>
      <c r="K31" s="177"/>
    </row>
    <row r="32" spans="1:11" ht="11.25" customHeight="1">
      <c r="A32" s="1"/>
      <c r="B32" s="190"/>
      <c r="C32" s="345">
        <v>2007</v>
      </c>
      <c r="D32" s="346">
        <v>552.37000000000012</v>
      </c>
      <c r="E32" s="347">
        <v>204.77800000000002</v>
      </c>
      <c r="F32" s="346">
        <v>757.16</v>
      </c>
      <c r="G32" s="249">
        <f t="shared" si="0"/>
        <v>1.1999999999829924E-2</v>
      </c>
      <c r="H32" s="247"/>
      <c r="I32" s="247"/>
      <c r="J32" s="1"/>
      <c r="K32" s="177"/>
    </row>
    <row r="33" spans="1:11" ht="11.25" customHeight="1">
      <c r="A33" s="1"/>
      <c r="B33" s="190"/>
      <c r="C33" s="345">
        <v>2008</v>
      </c>
      <c r="D33" s="346">
        <v>573.5424999999999</v>
      </c>
      <c r="E33" s="347">
        <v>0</v>
      </c>
      <c r="F33" s="346">
        <v>573.5424999999999</v>
      </c>
      <c r="G33" s="249">
        <f t="shared" si="0"/>
        <v>0</v>
      </c>
      <c r="H33" s="247"/>
      <c r="I33" s="247"/>
      <c r="J33" s="1"/>
      <c r="K33" s="177"/>
    </row>
    <row r="34" spans="1:11" ht="11.25" customHeight="1">
      <c r="A34" s="1"/>
      <c r="B34" s="190"/>
      <c r="C34" s="345">
        <v>2009</v>
      </c>
      <c r="D34" s="346">
        <v>437.4991</v>
      </c>
      <c r="E34" s="347">
        <v>0</v>
      </c>
      <c r="F34" s="346">
        <v>437.4991</v>
      </c>
      <c r="G34" s="249">
        <f t="shared" si="0"/>
        <v>0</v>
      </c>
      <c r="H34" s="247"/>
      <c r="I34" s="247"/>
      <c r="J34" s="1"/>
      <c r="K34" s="177"/>
    </row>
    <row r="35" spans="1:11" ht="11.25" customHeight="1">
      <c r="A35" s="1"/>
      <c r="B35" s="190"/>
      <c r="C35" s="345">
        <v>2010</v>
      </c>
      <c r="D35" s="346">
        <v>1552.0500000000002</v>
      </c>
      <c r="E35" s="347">
        <v>18.489999999999782</v>
      </c>
      <c r="F35" s="346">
        <v>1570.54</v>
      </c>
      <c r="G35" s="249">
        <f t="shared" si="0"/>
        <v>0</v>
      </c>
      <c r="H35" s="247"/>
      <c r="I35" s="247"/>
      <c r="J35" s="1"/>
      <c r="K35" s="177"/>
    </row>
    <row r="36" spans="1:11" ht="11.25" customHeight="1">
      <c r="A36" s="1"/>
      <c r="B36" s="190"/>
      <c r="C36" s="345">
        <v>2011</v>
      </c>
      <c r="D36" s="346">
        <v>259.46000000000004</v>
      </c>
      <c r="E36" s="347">
        <v>20.229999999999961</v>
      </c>
      <c r="F36" s="346">
        <v>279.69</v>
      </c>
      <c r="G36" s="249">
        <f t="shared" si="0"/>
        <v>0</v>
      </c>
      <c r="H36" s="247"/>
      <c r="I36" s="247"/>
      <c r="J36" s="1"/>
      <c r="K36" s="177"/>
    </row>
    <row r="37" spans="1:11" ht="11.25" customHeight="1">
      <c r="A37" s="1"/>
      <c r="B37" s="190"/>
      <c r="C37" s="345">
        <v>2012</v>
      </c>
      <c r="D37" s="346">
        <v>113.47</v>
      </c>
      <c r="E37" s="347">
        <v>19.289999999999992</v>
      </c>
      <c r="F37" s="346">
        <v>132.77000000000001</v>
      </c>
      <c r="G37" s="249">
        <f t="shared" si="0"/>
        <v>1.0000000000019327E-2</v>
      </c>
      <c r="H37" s="247"/>
      <c r="I37" s="247"/>
      <c r="J37" s="1"/>
      <c r="K37" s="177"/>
    </row>
    <row r="38" spans="1:11" ht="11.25" customHeight="1">
      <c r="A38" s="1"/>
      <c r="B38" s="190"/>
      <c r="C38" s="345">
        <v>2013</v>
      </c>
      <c r="D38" s="346">
        <v>1126</v>
      </c>
      <c r="E38" s="347">
        <v>30.180000000000064</v>
      </c>
      <c r="F38" s="346">
        <v>1156.18</v>
      </c>
      <c r="G38" s="249">
        <f t="shared" si="0"/>
        <v>0</v>
      </c>
      <c r="H38" s="247"/>
      <c r="I38" s="247"/>
      <c r="J38" s="1"/>
      <c r="K38" s="177"/>
    </row>
    <row r="39" spans="1:11" ht="11.25" customHeight="1">
      <c r="A39" s="1"/>
      <c r="B39" s="190"/>
      <c r="C39" s="345">
        <v>2014</v>
      </c>
      <c r="D39" s="346">
        <v>204.34620000000001</v>
      </c>
      <c r="E39" s="347">
        <v>0</v>
      </c>
      <c r="F39" s="346">
        <v>204.34620000000001</v>
      </c>
      <c r="G39" s="249">
        <f t="shared" si="0"/>
        <v>0</v>
      </c>
      <c r="H39" s="247"/>
      <c r="I39" s="247"/>
      <c r="J39" s="1"/>
      <c r="K39" s="177"/>
    </row>
    <row r="40" spans="1:11" ht="11.25" customHeight="1">
      <c r="A40" s="1"/>
      <c r="B40" s="190"/>
      <c r="C40" s="338" t="s">
        <v>123</v>
      </c>
      <c r="D40" s="348">
        <v>52.769999999999996</v>
      </c>
      <c r="E40" s="348">
        <v>0</v>
      </c>
      <c r="F40" s="348">
        <v>52.769999999999996</v>
      </c>
      <c r="G40" s="249">
        <f t="shared" si="0"/>
        <v>0</v>
      </c>
      <c r="H40" s="247"/>
      <c r="I40" s="247"/>
      <c r="J40" s="1"/>
      <c r="K40" s="177"/>
    </row>
    <row r="41" spans="1:11" ht="11.25" customHeight="1">
      <c r="A41" s="1"/>
      <c r="B41" s="190"/>
      <c r="C41" s="54"/>
      <c r="D41" s="246"/>
      <c r="E41" s="247"/>
      <c r="F41" s="247"/>
      <c r="G41" s="249"/>
      <c r="H41" s="247"/>
      <c r="I41" s="247"/>
      <c r="J41" s="1"/>
      <c r="K41" s="177"/>
    </row>
    <row r="42" spans="1:11" ht="11.25" customHeight="1">
      <c r="A42" s="1"/>
      <c r="B42" s="190"/>
      <c r="C42" s="54"/>
      <c r="D42" s="246"/>
      <c r="E42" s="247"/>
      <c r="F42" s="247"/>
      <c r="G42" s="249"/>
      <c r="H42" s="247"/>
      <c r="I42" s="247"/>
      <c r="J42" s="1"/>
      <c r="K42" s="177"/>
    </row>
    <row r="43" spans="1:11" ht="11.25" customHeight="1">
      <c r="A43" s="1"/>
      <c r="B43" s="190"/>
      <c r="C43" s="172" t="s">
        <v>202</v>
      </c>
      <c r="D43" s="246"/>
      <c r="E43" s="247"/>
      <c r="F43" s="247"/>
      <c r="G43" s="249"/>
      <c r="H43" s="247"/>
      <c r="I43" s="247"/>
      <c r="J43" s="1"/>
      <c r="K43" s="177"/>
    </row>
    <row r="44" spans="1:11" ht="11.25" customHeight="1">
      <c r="A44" s="1"/>
      <c r="B44" s="190"/>
      <c r="C44" s="174" t="s">
        <v>201</v>
      </c>
      <c r="D44" s="246"/>
      <c r="E44" s="247"/>
      <c r="F44" s="247"/>
      <c r="G44" s="249"/>
      <c r="H44" s="247"/>
      <c r="I44" s="247"/>
      <c r="J44" s="1"/>
      <c r="K44" s="177"/>
    </row>
    <row r="45" spans="1:11" ht="11.25" customHeight="1">
      <c r="A45" s="1"/>
      <c r="B45" s="190"/>
      <c r="C45" s="341"/>
      <c r="D45" s="342" t="s">
        <v>9</v>
      </c>
      <c r="E45" s="343" t="s">
        <v>203</v>
      </c>
      <c r="F45" s="344" t="s">
        <v>2</v>
      </c>
      <c r="G45" s="249"/>
      <c r="H45" s="247"/>
      <c r="I45" s="247"/>
      <c r="J45" s="1"/>
      <c r="K45" s="177"/>
    </row>
    <row r="46" spans="1:11" ht="11.25" customHeight="1">
      <c r="A46" s="1"/>
      <c r="B46" s="190"/>
      <c r="C46" s="345">
        <v>1995</v>
      </c>
      <c r="D46" s="349">
        <v>2E-3</v>
      </c>
      <c r="E46" s="350">
        <v>0.97899999999999998</v>
      </c>
      <c r="F46" s="349">
        <v>0.98099999999999998</v>
      </c>
      <c r="G46" s="249">
        <f>F46-E46-D46</f>
        <v>0</v>
      </c>
      <c r="H46" s="247"/>
      <c r="I46" s="247"/>
      <c r="J46" s="1"/>
      <c r="K46" s="177"/>
    </row>
    <row r="47" spans="1:11" ht="11.25" customHeight="1">
      <c r="A47" s="1"/>
      <c r="B47" s="190"/>
      <c r="C47" s="345">
        <v>1996</v>
      </c>
      <c r="D47" s="349">
        <v>2.4E-2</v>
      </c>
      <c r="E47" s="350">
        <v>2.206</v>
      </c>
      <c r="F47" s="349">
        <v>2.23</v>
      </c>
      <c r="G47" s="249">
        <f t="shared" ref="G47:G66" si="1">F47-E47-D47</f>
        <v>0</v>
      </c>
      <c r="H47" s="247"/>
      <c r="I47" s="247"/>
      <c r="J47" s="1"/>
      <c r="K47" s="177"/>
    </row>
    <row r="48" spans="1:11" ht="11.25" customHeight="1">
      <c r="A48" s="1"/>
      <c r="B48" s="190"/>
      <c r="C48" s="345">
        <v>1997</v>
      </c>
      <c r="D48" s="349">
        <v>0.12</v>
      </c>
      <c r="E48" s="350">
        <v>2.4099999999999997</v>
      </c>
      <c r="F48" s="349">
        <v>2.5299999999999998</v>
      </c>
      <c r="G48" s="249">
        <f t="shared" si="1"/>
        <v>1.1102230246251565E-16</v>
      </c>
      <c r="H48" s="247"/>
      <c r="I48" s="247"/>
      <c r="J48" s="1"/>
      <c r="K48" s="177"/>
    </row>
    <row r="49" spans="1:11" ht="11.25" customHeight="1">
      <c r="A49" s="1"/>
      <c r="B49" s="190"/>
      <c r="C49" s="345">
        <v>1998</v>
      </c>
      <c r="D49" s="349">
        <v>0.39500000000000002</v>
      </c>
      <c r="E49" s="350">
        <v>0.22699999999999998</v>
      </c>
      <c r="F49" s="349">
        <v>0.622</v>
      </c>
      <c r="G49" s="249">
        <f t="shared" si="1"/>
        <v>0</v>
      </c>
      <c r="H49" s="247"/>
      <c r="I49" s="247"/>
      <c r="J49" s="1"/>
      <c r="K49" s="177"/>
    </row>
    <row r="50" spans="1:11" ht="11.25" customHeight="1">
      <c r="A50" s="1"/>
      <c r="B50" s="190"/>
      <c r="C50" s="345">
        <v>1999</v>
      </c>
      <c r="D50" s="349">
        <v>1E-3</v>
      </c>
      <c r="E50" s="350">
        <v>1.9260000000000002</v>
      </c>
      <c r="F50" s="349">
        <v>1.927</v>
      </c>
      <c r="G50" s="249">
        <f t="shared" si="1"/>
        <v>-1.1015494072452725E-16</v>
      </c>
      <c r="H50" s="247"/>
      <c r="I50" s="247"/>
      <c r="J50" s="1"/>
      <c r="K50" s="177"/>
    </row>
    <row r="51" spans="1:11" ht="11.25" customHeight="1">
      <c r="A51" s="1"/>
      <c r="B51" s="190"/>
      <c r="C51" s="345">
        <v>2000</v>
      </c>
      <c r="D51" s="349">
        <v>4.0000000000000001E-3</v>
      </c>
      <c r="E51" s="350">
        <v>2.1030000000000002</v>
      </c>
      <c r="F51" s="349">
        <v>2.1070000000000002</v>
      </c>
      <c r="G51" s="249">
        <f t="shared" si="1"/>
        <v>0</v>
      </c>
      <c r="H51" s="247"/>
      <c r="I51" s="247"/>
      <c r="J51" s="1"/>
      <c r="K51" s="177"/>
    </row>
    <row r="52" spans="1:11" ht="11.25" customHeight="1">
      <c r="A52" s="1"/>
      <c r="B52" s="190"/>
      <c r="C52" s="345">
        <v>2001</v>
      </c>
      <c r="D52" s="349">
        <v>0.27400000000000002</v>
      </c>
      <c r="E52" s="350">
        <v>17.593999999999998</v>
      </c>
      <c r="F52" s="349">
        <v>17.867999999999999</v>
      </c>
      <c r="G52" s="249">
        <f t="shared" si="1"/>
        <v>8.8817841970012523E-16</v>
      </c>
      <c r="H52" s="247"/>
      <c r="I52" s="247"/>
      <c r="J52" s="1"/>
      <c r="K52" s="177"/>
    </row>
    <row r="53" spans="1:11" ht="11.25" customHeight="1">
      <c r="A53" s="1"/>
      <c r="B53" s="190"/>
      <c r="C53" s="345">
        <v>2002</v>
      </c>
      <c r="D53" s="349">
        <v>0</v>
      </c>
      <c r="E53" s="350">
        <v>2.0059999999999998</v>
      </c>
      <c r="F53" s="349">
        <v>2.0059999999999998</v>
      </c>
      <c r="G53" s="249">
        <f t="shared" si="1"/>
        <v>0</v>
      </c>
      <c r="H53" s="247"/>
      <c r="I53" s="247"/>
      <c r="J53" s="1"/>
      <c r="K53" s="177"/>
    </row>
    <row r="54" spans="1:11" ht="11.25" customHeight="1">
      <c r="A54" s="1"/>
      <c r="B54" s="190"/>
      <c r="C54" s="345">
        <v>2003</v>
      </c>
      <c r="D54" s="349">
        <v>0.84599999999999997</v>
      </c>
      <c r="E54" s="350">
        <v>0.249</v>
      </c>
      <c r="F54" s="349">
        <v>1.095</v>
      </c>
      <c r="G54" s="249">
        <f t="shared" si="1"/>
        <v>0</v>
      </c>
      <c r="H54" s="247"/>
      <c r="I54" s="247"/>
      <c r="J54" s="1"/>
      <c r="K54" s="177"/>
    </row>
    <row r="55" spans="1:11" ht="11.25" customHeight="1">
      <c r="A55" s="1"/>
      <c r="B55" s="190"/>
      <c r="C55" s="345">
        <v>2004</v>
      </c>
      <c r="D55" s="349">
        <v>1.8819999999999999</v>
      </c>
      <c r="E55" s="350">
        <v>0.91600000000000015</v>
      </c>
      <c r="F55" s="349">
        <v>2.798</v>
      </c>
      <c r="G55" s="249">
        <f t="shared" si="1"/>
        <v>0</v>
      </c>
      <c r="H55" s="247"/>
      <c r="I55" s="247"/>
      <c r="J55" s="1"/>
      <c r="K55" s="177"/>
    </row>
    <row r="56" spans="1:11" ht="11.25" customHeight="1">
      <c r="A56" s="1"/>
      <c r="B56" s="190"/>
      <c r="C56" s="345">
        <v>2005</v>
      </c>
      <c r="D56" s="349">
        <v>1.006</v>
      </c>
      <c r="E56" s="350">
        <v>0.16999999999999993</v>
      </c>
      <c r="F56" s="349">
        <v>1.1759999999999999</v>
      </c>
      <c r="G56" s="249">
        <f t="shared" si="1"/>
        <v>0</v>
      </c>
      <c r="H56" s="247"/>
      <c r="I56" s="247"/>
      <c r="J56" s="1"/>
      <c r="K56" s="177"/>
    </row>
    <row r="57" spans="1:11" ht="11.25" customHeight="1">
      <c r="A57" s="1"/>
      <c r="B57" s="190"/>
      <c r="C57" s="345">
        <v>2006</v>
      </c>
      <c r="D57" s="349">
        <v>1.8169999999999999</v>
      </c>
      <c r="E57" s="350">
        <v>0.12200000000000011</v>
      </c>
      <c r="F57" s="349">
        <v>1.9390000000000001</v>
      </c>
      <c r="G57" s="249">
        <f t="shared" si="1"/>
        <v>0</v>
      </c>
      <c r="H57" s="247"/>
      <c r="I57" s="247"/>
      <c r="J57" s="1"/>
      <c r="K57" s="177"/>
    </row>
    <row r="58" spans="1:11" ht="11.25" customHeight="1">
      <c r="A58" s="1"/>
      <c r="B58" s="190"/>
      <c r="C58" s="345">
        <v>2007</v>
      </c>
      <c r="D58" s="349">
        <v>1.111</v>
      </c>
      <c r="E58" s="350">
        <v>0.41199999999999992</v>
      </c>
      <c r="F58" s="349">
        <v>1.5229999999999999</v>
      </c>
      <c r="G58" s="249">
        <f t="shared" si="1"/>
        <v>0</v>
      </c>
      <c r="H58" s="247"/>
      <c r="I58" s="247"/>
      <c r="J58" s="1"/>
      <c r="K58" s="177"/>
    </row>
    <row r="59" spans="1:11" ht="11.25" customHeight="1">
      <c r="A59" s="1"/>
      <c r="B59" s="190"/>
      <c r="C59" s="345">
        <v>2008</v>
      </c>
      <c r="D59" s="349">
        <v>1.147</v>
      </c>
      <c r="E59" s="350">
        <v>0</v>
      </c>
      <c r="F59" s="349">
        <v>1.147</v>
      </c>
      <c r="G59" s="249">
        <f t="shared" si="1"/>
        <v>0</v>
      </c>
      <c r="H59" s="247"/>
      <c r="I59" s="247"/>
      <c r="J59" s="1"/>
      <c r="K59" s="177"/>
    </row>
    <row r="60" spans="1:11" ht="11.25" customHeight="1">
      <c r="A60" s="1"/>
      <c r="B60" s="190"/>
      <c r="C60" s="345">
        <v>2009</v>
      </c>
      <c r="D60" s="349">
        <v>0.91</v>
      </c>
      <c r="E60" s="350">
        <v>0</v>
      </c>
      <c r="F60" s="349">
        <v>0.91</v>
      </c>
      <c r="G60" s="249">
        <f t="shared" si="1"/>
        <v>0</v>
      </c>
      <c r="H60" s="247"/>
      <c r="I60" s="247"/>
      <c r="J60" s="1"/>
      <c r="K60" s="177"/>
    </row>
    <row r="61" spans="1:11" ht="11.25" customHeight="1">
      <c r="A61" s="1"/>
      <c r="B61" s="190"/>
      <c r="C61" s="345">
        <v>2010</v>
      </c>
      <c r="D61" s="349">
        <v>3.1349999999999998</v>
      </c>
      <c r="E61" s="350">
        <v>3.2000000000000028E-2</v>
      </c>
      <c r="F61" s="349">
        <v>3.1669999999999998</v>
      </c>
      <c r="G61" s="249">
        <f t="shared" si="1"/>
        <v>0</v>
      </c>
      <c r="H61" s="247"/>
      <c r="I61" s="247"/>
      <c r="J61" s="1"/>
      <c r="K61" s="177"/>
    </row>
    <row r="62" spans="1:11" ht="11.25" customHeight="1">
      <c r="A62" s="1"/>
      <c r="B62" s="190"/>
      <c r="C62" s="345">
        <v>2011</v>
      </c>
      <c r="D62" s="349">
        <v>0.53500000000000003</v>
      </c>
      <c r="E62" s="350">
        <v>4.1999999999999926E-2</v>
      </c>
      <c r="F62" s="349">
        <v>0.57699999999999996</v>
      </c>
      <c r="G62" s="249">
        <f t="shared" si="1"/>
        <v>0</v>
      </c>
      <c r="H62" s="247"/>
      <c r="I62" s="247"/>
      <c r="J62" s="1"/>
      <c r="K62" s="177"/>
    </row>
    <row r="63" spans="1:11" ht="11.25" customHeight="1">
      <c r="A63" s="1"/>
      <c r="B63" s="190"/>
      <c r="C63" s="345">
        <v>2012</v>
      </c>
      <c r="D63" s="349">
        <v>0.23799999999999999</v>
      </c>
      <c r="E63" s="350">
        <v>4.0000000000000036E-2</v>
      </c>
      <c r="F63" s="349">
        <v>0.27800000000000002</v>
      </c>
      <c r="G63" s="249">
        <f t="shared" si="1"/>
        <v>0</v>
      </c>
      <c r="H63" s="247"/>
      <c r="I63" s="247"/>
      <c r="J63" s="1"/>
      <c r="K63" s="177"/>
    </row>
    <row r="64" spans="1:11" ht="11.25" customHeight="1">
      <c r="A64" s="1"/>
      <c r="B64" s="190"/>
      <c r="C64" s="345">
        <v>2013</v>
      </c>
      <c r="D64" s="349">
        <v>2.403</v>
      </c>
      <c r="E64" s="350">
        <v>6.4000000000000057E-2</v>
      </c>
      <c r="F64" s="349">
        <v>2.4670000000000001</v>
      </c>
      <c r="G64" s="249">
        <f t="shared" si="1"/>
        <v>0</v>
      </c>
      <c r="H64" s="247"/>
      <c r="I64" s="247"/>
      <c r="J64" s="1"/>
      <c r="K64" s="177"/>
    </row>
    <row r="65" spans="1:12" ht="11.25" customHeight="1">
      <c r="A65" s="1"/>
      <c r="B65" s="190"/>
      <c r="C65" s="345">
        <v>2014</v>
      </c>
      <c r="D65" s="349">
        <v>0.441</v>
      </c>
      <c r="E65" s="350">
        <v>0</v>
      </c>
      <c r="F65" s="349">
        <v>0.441</v>
      </c>
      <c r="G65" s="249">
        <f t="shared" si="1"/>
        <v>0</v>
      </c>
      <c r="H65" s="247"/>
      <c r="I65" s="247"/>
      <c r="J65" s="1"/>
      <c r="K65" s="177"/>
    </row>
    <row r="66" spans="1:12" ht="11.25" customHeight="1">
      <c r="A66" s="1"/>
      <c r="B66" s="190"/>
      <c r="C66" s="338" t="s">
        <v>123</v>
      </c>
      <c r="D66" s="351">
        <v>0.112</v>
      </c>
      <c r="E66" s="351">
        <v>0</v>
      </c>
      <c r="F66" s="351">
        <v>0.112</v>
      </c>
      <c r="G66" s="249">
        <f t="shared" si="1"/>
        <v>0</v>
      </c>
      <c r="H66" s="247"/>
      <c r="I66" s="247"/>
      <c r="J66" s="1"/>
      <c r="K66" s="177"/>
    </row>
    <row r="67" spans="1:12" ht="11.25" customHeight="1">
      <c r="A67" s="1"/>
      <c r="B67" s="190"/>
      <c r="C67" s="54"/>
      <c r="D67" s="246"/>
      <c r="E67" s="247"/>
      <c r="F67" s="247"/>
      <c r="G67" s="247"/>
      <c r="H67" s="247"/>
      <c r="I67" s="247"/>
      <c r="J67" s="1"/>
      <c r="K67" s="177"/>
    </row>
    <row r="68" spans="1:12" ht="11.25" customHeight="1">
      <c r="A68" s="1"/>
      <c r="B68" s="190"/>
      <c r="C68" s="54"/>
      <c r="D68" s="246"/>
      <c r="E68" s="247"/>
      <c r="F68" s="247"/>
      <c r="G68" s="247"/>
      <c r="H68" s="247"/>
      <c r="I68" s="247"/>
      <c r="J68" s="1"/>
      <c r="K68" s="177"/>
    </row>
    <row r="69" spans="1:12" ht="11.25" customHeight="1">
      <c r="A69" s="170"/>
      <c r="B69" s="173"/>
      <c r="C69" s="172" t="s">
        <v>13</v>
      </c>
      <c r="D69" s="172"/>
      <c r="E69" s="172"/>
      <c r="F69" s="172"/>
      <c r="G69" s="176"/>
      <c r="H69" s="177"/>
      <c r="I69" s="176"/>
      <c r="J69" s="176"/>
      <c r="K69" s="176"/>
    </row>
    <row r="70" spans="1:12" ht="11.25" customHeight="1">
      <c r="A70" s="170"/>
      <c r="B70" s="173"/>
      <c r="C70" s="174" t="s">
        <v>26</v>
      </c>
      <c r="D70" s="175"/>
      <c r="E70" s="174"/>
      <c r="F70" s="172"/>
      <c r="G70" s="176"/>
      <c r="H70" s="177"/>
      <c r="I70" s="176"/>
      <c r="J70" s="176"/>
      <c r="K70" s="176"/>
    </row>
    <row r="71" spans="1:12" ht="61.8">
      <c r="A71" s="1"/>
      <c r="B71" s="173"/>
      <c r="C71" s="341"/>
      <c r="D71" s="334" t="s">
        <v>18</v>
      </c>
      <c r="E71" s="334" t="s">
        <v>19</v>
      </c>
      <c r="F71" s="334" t="s">
        <v>20</v>
      </c>
      <c r="G71" s="334" t="s">
        <v>21</v>
      </c>
      <c r="H71" s="334" t="s">
        <v>14</v>
      </c>
      <c r="I71" s="334" t="s">
        <v>22</v>
      </c>
      <c r="J71" s="334" t="s">
        <v>1</v>
      </c>
      <c r="K71" s="214"/>
    </row>
    <row r="72" spans="1:12" ht="11.25" customHeight="1">
      <c r="A72" s="1"/>
      <c r="B72" s="173"/>
      <c r="C72" s="335">
        <v>2011</v>
      </c>
      <c r="D72" s="336">
        <v>0.45</v>
      </c>
      <c r="E72" s="336">
        <v>1.63</v>
      </c>
      <c r="F72" s="336">
        <v>0.18</v>
      </c>
      <c r="G72" s="336">
        <v>0.01</v>
      </c>
      <c r="H72" s="336">
        <v>0</v>
      </c>
      <c r="I72" s="336">
        <v>0.17</v>
      </c>
      <c r="J72" s="336">
        <v>2.27</v>
      </c>
      <c r="K72" s="228">
        <f>100-J72</f>
        <v>97.73</v>
      </c>
      <c r="L72" s="227"/>
    </row>
    <row r="73" spans="1:12" ht="11.25" customHeight="1">
      <c r="A73" s="1"/>
      <c r="B73" s="173"/>
      <c r="C73" s="337">
        <v>2012</v>
      </c>
      <c r="D73" s="336">
        <v>0.42</v>
      </c>
      <c r="E73" s="336">
        <v>1.59</v>
      </c>
      <c r="F73" s="336">
        <v>0.2</v>
      </c>
      <c r="G73" s="336">
        <v>0.01</v>
      </c>
      <c r="H73" s="336">
        <v>0</v>
      </c>
      <c r="I73" s="336">
        <v>0.16</v>
      </c>
      <c r="J73" s="336">
        <v>2.21</v>
      </c>
      <c r="K73" s="228">
        <f>100-J73</f>
        <v>97.79</v>
      </c>
      <c r="L73" s="227"/>
    </row>
    <row r="74" spans="1:12" ht="11.25" customHeight="1">
      <c r="A74" s="1"/>
      <c r="B74" s="173"/>
      <c r="C74" s="337">
        <v>2013</v>
      </c>
      <c r="D74" s="336">
        <v>0.56000000000000005</v>
      </c>
      <c r="E74" s="336">
        <v>1.1000000000000001</v>
      </c>
      <c r="F74" s="336">
        <v>0.12</v>
      </c>
      <c r="G74" s="336">
        <v>0.01</v>
      </c>
      <c r="H74" s="336">
        <v>0</v>
      </c>
      <c r="I74" s="336">
        <v>0.31</v>
      </c>
      <c r="J74" s="336">
        <v>1.8</v>
      </c>
      <c r="K74" s="228">
        <f>100-J74</f>
        <v>98.2</v>
      </c>
      <c r="L74" s="227"/>
    </row>
    <row r="75" spans="1:12" ht="11.25" customHeight="1">
      <c r="A75" s="1"/>
      <c r="B75" s="173"/>
      <c r="C75" s="337">
        <v>2014</v>
      </c>
      <c r="D75" s="336">
        <v>0.62</v>
      </c>
      <c r="E75" s="336">
        <v>1.02</v>
      </c>
      <c r="F75" s="336">
        <v>0.17</v>
      </c>
      <c r="G75" s="336">
        <v>0</v>
      </c>
      <c r="H75" s="336">
        <v>0</v>
      </c>
      <c r="I75" s="336">
        <v>0.23</v>
      </c>
      <c r="J75" s="336">
        <v>1.81</v>
      </c>
      <c r="K75" s="228">
        <f>100-J75</f>
        <v>98.19</v>
      </c>
      <c r="L75" s="227"/>
    </row>
    <row r="76" spans="1:12" ht="11.25" customHeight="1">
      <c r="A76" s="1"/>
      <c r="B76" s="173"/>
      <c r="C76" s="338" t="s">
        <v>123</v>
      </c>
      <c r="D76" s="339">
        <v>0.64</v>
      </c>
      <c r="E76" s="340">
        <v>1.23</v>
      </c>
      <c r="F76" s="340">
        <v>0.17</v>
      </c>
      <c r="G76" s="340">
        <v>0.01</v>
      </c>
      <c r="H76" s="340">
        <v>0</v>
      </c>
      <c r="I76" s="340">
        <v>0.16</v>
      </c>
      <c r="J76" s="340">
        <v>2.06</v>
      </c>
      <c r="K76" s="228">
        <f>100-J76</f>
        <v>97.94</v>
      </c>
      <c r="L76" s="227"/>
    </row>
    <row r="77" spans="1:12" ht="11.25" customHeight="1">
      <c r="B77" s="387"/>
      <c r="C77" s="54"/>
      <c r="D77" s="390" t="s">
        <v>11</v>
      </c>
      <c r="E77" s="391" t="s">
        <v>15</v>
      </c>
      <c r="F77" s="392" t="s">
        <v>16</v>
      </c>
      <c r="G77" s="390" t="s">
        <v>12</v>
      </c>
      <c r="H77" s="390" t="s">
        <v>17</v>
      </c>
      <c r="I77" s="393" t="s">
        <v>10</v>
      </c>
      <c r="J77" s="388"/>
      <c r="K77" s="389"/>
      <c r="L77" s="227"/>
    </row>
    <row r="78" spans="1:12" ht="11.25" customHeight="1">
      <c r="A78" s="170"/>
      <c r="B78" s="170"/>
      <c r="C78" s="170"/>
      <c r="D78" s="170"/>
      <c r="E78" s="170"/>
      <c r="F78" s="170"/>
      <c r="G78" s="170"/>
      <c r="H78" s="170"/>
      <c r="I78" s="170"/>
      <c r="J78" s="170"/>
      <c r="K78" s="230"/>
      <c r="L78" s="227"/>
    </row>
    <row r="79" spans="1:12" ht="11.25" customHeight="1">
      <c r="A79" s="170"/>
      <c r="B79" s="170"/>
      <c r="C79" s="172" t="s">
        <v>13</v>
      </c>
      <c r="D79" s="172"/>
      <c r="E79" s="172"/>
      <c r="F79" s="172"/>
      <c r="G79" s="176"/>
      <c r="H79" s="177"/>
      <c r="I79" s="176"/>
      <c r="J79" s="176"/>
      <c r="K79" s="229"/>
      <c r="L79" s="227"/>
    </row>
    <row r="80" spans="1:12" ht="11.25" customHeight="1">
      <c r="A80" s="170"/>
      <c r="B80" s="170"/>
      <c r="C80" s="174" t="s">
        <v>191</v>
      </c>
      <c r="D80" s="175"/>
      <c r="E80" s="174"/>
      <c r="F80" s="172"/>
      <c r="G80" s="176"/>
      <c r="H80" s="177"/>
      <c r="I80" s="176"/>
      <c r="J80" s="176"/>
      <c r="K80" s="229"/>
      <c r="L80" s="227"/>
    </row>
    <row r="81" spans="1:12" ht="56.25" customHeight="1">
      <c r="A81" s="1"/>
      <c r="B81" s="170"/>
      <c r="C81" s="341"/>
      <c r="D81" s="334" t="s">
        <v>18</v>
      </c>
      <c r="E81" s="334" t="s">
        <v>19</v>
      </c>
      <c r="F81" s="334" t="s">
        <v>20</v>
      </c>
      <c r="G81" s="334" t="s">
        <v>21</v>
      </c>
      <c r="H81" s="334" t="s">
        <v>14</v>
      </c>
      <c r="I81" s="334" t="s">
        <v>22</v>
      </c>
      <c r="J81" s="334" t="s">
        <v>1</v>
      </c>
      <c r="K81" s="229"/>
      <c r="L81" s="227"/>
    </row>
    <row r="82" spans="1:12" ht="11.25" customHeight="1">
      <c r="A82" s="1"/>
      <c r="B82" s="170"/>
      <c r="C82" s="335">
        <v>2011</v>
      </c>
      <c r="D82" s="336">
        <v>0.79</v>
      </c>
      <c r="E82" s="336">
        <v>0.96</v>
      </c>
      <c r="F82" s="336">
        <v>0.04</v>
      </c>
      <c r="G82" s="336">
        <v>0</v>
      </c>
      <c r="H82" s="336">
        <v>0</v>
      </c>
      <c r="I82" s="336">
        <v>0.22</v>
      </c>
      <c r="J82" s="336">
        <v>1.79</v>
      </c>
      <c r="K82" s="228">
        <f>100-J82</f>
        <v>98.21</v>
      </c>
      <c r="L82" s="227"/>
    </row>
    <row r="83" spans="1:12" ht="11.25" customHeight="1">
      <c r="A83" s="1"/>
      <c r="B83" s="170"/>
      <c r="C83" s="337">
        <v>2012</v>
      </c>
      <c r="D83" s="336">
        <v>0.31</v>
      </c>
      <c r="E83" s="336">
        <v>1.59</v>
      </c>
      <c r="F83" s="336">
        <v>0.02</v>
      </c>
      <c r="G83" s="336">
        <v>0</v>
      </c>
      <c r="H83" s="336">
        <v>0</v>
      </c>
      <c r="I83" s="336">
        <v>0</v>
      </c>
      <c r="J83" s="336">
        <v>1.93</v>
      </c>
      <c r="K83" s="228">
        <f>100-J83</f>
        <v>98.07</v>
      </c>
      <c r="L83" s="227"/>
    </row>
    <row r="84" spans="1:12" ht="11.25" customHeight="1">
      <c r="A84" s="1"/>
      <c r="B84" s="170"/>
      <c r="C84" s="337">
        <v>2013</v>
      </c>
      <c r="D84" s="336">
        <v>0.18</v>
      </c>
      <c r="E84" s="336">
        <v>1.82</v>
      </c>
      <c r="F84" s="336">
        <v>0.03</v>
      </c>
      <c r="G84" s="336">
        <v>0</v>
      </c>
      <c r="H84" s="336">
        <v>0</v>
      </c>
      <c r="I84" s="336">
        <v>0.01</v>
      </c>
      <c r="J84" s="336">
        <v>2.0300000000000002</v>
      </c>
      <c r="K84" s="228">
        <f>100-J84</f>
        <v>97.97</v>
      </c>
      <c r="L84" s="227"/>
    </row>
    <row r="85" spans="1:12" ht="11.25" customHeight="1">
      <c r="A85" s="1"/>
      <c r="B85" s="170"/>
      <c r="C85" s="337">
        <v>2014</v>
      </c>
      <c r="D85" s="336">
        <v>0.25</v>
      </c>
      <c r="E85" s="336">
        <v>1.65</v>
      </c>
      <c r="F85" s="336">
        <v>0.08</v>
      </c>
      <c r="G85" s="336">
        <v>0</v>
      </c>
      <c r="H85" s="336">
        <v>0</v>
      </c>
      <c r="I85" s="336">
        <v>0.02</v>
      </c>
      <c r="J85" s="336">
        <v>1.99</v>
      </c>
      <c r="K85" s="228">
        <f>100-J85</f>
        <v>98.01</v>
      </c>
      <c r="L85" s="227"/>
    </row>
    <row r="86" spans="1:12" ht="11.25" customHeight="1">
      <c r="A86" s="1"/>
      <c r="B86" s="170"/>
      <c r="C86" s="338" t="s">
        <v>123</v>
      </c>
      <c r="D86" s="351">
        <v>0.79</v>
      </c>
      <c r="E86" s="351">
        <v>2.2799999999999998</v>
      </c>
      <c r="F86" s="351">
        <v>0.04</v>
      </c>
      <c r="G86" s="351">
        <v>0.02</v>
      </c>
      <c r="H86" s="351">
        <v>0</v>
      </c>
      <c r="I86" s="351">
        <v>0.14000000000000001</v>
      </c>
      <c r="J86" s="351">
        <v>3.12</v>
      </c>
      <c r="K86" s="228">
        <f>100-J86</f>
        <v>96.88</v>
      </c>
      <c r="L86" s="227"/>
    </row>
    <row r="87" spans="1:12" ht="11.25" customHeight="1">
      <c r="A87" s="170"/>
      <c r="B87" s="170"/>
      <c r="C87" s="178"/>
      <c r="D87" s="394" t="s">
        <v>11</v>
      </c>
      <c r="E87" s="395" t="s">
        <v>15</v>
      </c>
      <c r="F87" s="396" t="s">
        <v>16</v>
      </c>
      <c r="G87" s="394" t="s">
        <v>12</v>
      </c>
      <c r="H87" s="394" t="s">
        <v>17</v>
      </c>
      <c r="I87" s="397" t="s">
        <v>10</v>
      </c>
      <c r="J87" s="179"/>
      <c r="K87" s="229"/>
      <c r="L87" s="227"/>
    </row>
    <row r="88" spans="1:12" ht="11.25" customHeight="1">
      <c r="A88" s="170"/>
      <c r="B88" s="170"/>
      <c r="C88" s="178"/>
      <c r="D88" s="179"/>
      <c r="E88" s="180"/>
      <c r="F88" s="181"/>
      <c r="G88" s="179"/>
      <c r="H88" s="179"/>
      <c r="I88" s="182"/>
      <c r="J88" s="179"/>
      <c r="K88" s="229"/>
      <c r="L88" s="227"/>
    </row>
    <row r="89" spans="1:12" ht="11.25" customHeight="1">
      <c r="A89" s="170"/>
      <c r="B89" s="170"/>
      <c r="C89" s="172" t="s">
        <v>13</v>
      </c>
      <c r="D89" s="172"/>
      <c r="E89" s="172"/>
      <c r="F89" s="172"/>
      <c r="G89" s="176"/>
      <c r="H89" s="177"/>
      <c r="I89" s="176"/>
      <c r="J89" s="176"/>
      <c r="K89" s="229"/>
      <c r="L89" s="227"/>
    </row>
    <row r="90" spans="1:12" ht="11.25" customHeight="1">
      <c r="A90" s="170"/>
      <c r="B90" s="170"/>
      <c r="C90" s="174" t="s">
        <v>190</v>
      </c>
      <c r="D90" s="175"/>
      <c r="E90" s="174"/>
      <c r="F90" s="172"/>
      <c r="G90" s="176"/>
      <c r="H90" s="177"/>
      <c r="I90" s="176"/>
      <c r="J90" s="176"/>
      <c r="K90" s="229"/>
      <c r="L90" s="227"/>
    </row>
    <row r="91" spans="1:12" ht="48" customHeight="1">
      <c r="A91" s="1"/>
      <c r="B91" s="170"/>
      <c r="C91" s="341"/>
      <c r="D91" s="334" t="s">
        <v>18</v>
      </c>
      <c r="E91" s="334" t="s">
        <v>19</v>
      </c>
      <c r="F91" s="334" t="s">
        <v>20</v>
      </c>
      <c r="G91" s="334" t="s">
        <v>21</v>
      </c>
      <c r="H91" s="334" t="s">
        <v>14</v>
      </c>
      <c r="I91" s="334" t="s">
        <v>22</v>
      </c>
      <c r="J91" s="334" t="s">
        <v>1</v>
      </c>
      <c r="K91" s="229"/>
      <c r="L91" s="227"/>
    </row>
    <row r="92" spans="1:12" ht="11.25" customHeight="1">
      <c r="A92" s="1"/>
      <c r="B92" s="170"/>
      <c r="C92" s="335">
        <v>2011</v>
      </c>
      <c r="D92" s="336">
        <v>0.85931573593312705</v>
      </c>
      <c r="E92" s="336">
        <v>0.14302550637213385</v>
      </c>
      <c r="F92" s="336">
        <v>4.6933880480679528E-2</v>
      </c>
      <c r="G92" s="336">
        <v>1.6429871717269357E-3</v>
      </c>
      <c r="H92" s="336">
        <v>0</v>
      </c>
      <c r="I92" s="336">
        <v>7.7562822468126534E-3</v>
      </c>
      <c r="J92" s="336">
        <v>1.0509181099576672</v>
      </c>
      <c r="K92" s="228">
        <f>100-J92</f>
        <v>98.949081890042336</v>
      </c>
      <c r="L92" s="227"/>
    </row>
    <row r="93" spans="1:12" ht="11.25" customHeight="1">
      <c r="A93" s="1"/>
      <c r="B93" s="170"/>
      <c r="C93" s="337">
        <v>2012</v>
      </c>
      <c r="D93" s="336">
        <v>0.64</v>
      </c>
      <c r="E93" s="336">
        <v>0.34</v>
      </c>
      <c r="F93" s="336">
        <v>0.09</v>
      </c>
      <c r="G93" s="336">
        <v>0.01</v>
      </c>
      <c r="H93" s="336">
        <v>0</v>
      </c>
      <c r="I93" s="336">
        <v>0.02</v>
      </c>
      <c r="J93" s="336">
        <v>1.0900000000000001</v>
      </c>
      <c r="K93" s="228">
        <f>100-J93</f>
        <v>98.91</v>
      </c>
      <c r="L93" s="227"/>
    </row>
    <row r="94" spans="1:12" ht="11.25" customHeight="1">
      <c r="A94" s="1"/>
      <c r="B94" s="170"/>
      <c r="C94" s="337">
        <v>2013</v>
      </c>
      <c r="D94" s="336">
        <v>0.62</v>
      </c>
      <c r="E94" s="336">
        <v>1</v>
      </c>
      <c r="F94" s="336">
        <v>7.0000000000000007E-2</v>
      </c>
      <c r="G94" s="336">
        <v>0</v>
      </c>
      <c r="H94" s="336">
        <v>0</v>
      </c>
      <c r="I94" s="336">
        <v>0.14000000000000001</v>
      </c>
      <c r="J94" s="336">
        <v>1.7</v>
      </c>
      <c r="K94" s="228">
        <f>100-J94</f>
        <v>98.3</v>
      </c>
      <c r="L94" s="227"/>
    </row>
    <row r="95" spans="1:12" ht="11.25" customHeight="1">
      <c r="A95" s="1"/>
      <c r="B95" s="170"/>
      <c r="C95" s="337">
        <v>2014</v>
      </c>
      <c r="D95" s="336">
        <v>0.62</v>
      </c>
      <c r="E95" s="336">
        <v>0.95</v>
      </c>
      <c r="F95" s="336">
        <v>0.06</v>
      </c>
      <c r="G95" s="336">
        <v>0</v>
      </c>
      <c r="H95" s="336">
        <v>0</v>
      </c>
      <c r="I95" s="336">
        <v>0.23</v>
      </c>
      <c r="J95" s="336">
        <v>1.63</v>
      </c>
      <c r="K95" s="228">
        <f>100-J95</f>
        <v>98.37</v>
      </c>
      <c r="L95" s="227"/>
    </row>
    <row r="96" spans="1:12" ht="11.25" customHeight="1">
      <c r="A96" s="1"/>
      <c r="B96" s="170"/>
      <c r="C96" s="338" t="s">
        <v>123</v>
      </c>
      <c r="D96" s="351">
        <v>0.65</v>
      </c>
      <c r="E96" s="351">
        <v>1.2</v>
      </c>
      <c r="F96" s="351">
        <v>1.38</v>
      </c>
      <c r="G96" s="351">
        <v>0</v>
      </c>
      <c r="H96" s="351">
        <v>0.01</v>
      </c>
      <c r="I96" s="351">
        <v>0.1</v>
      </c>
      <c r="J96" s="351">
        <v>3.24</v>
      </c>
      <c r="K96" s="228">
        <f>100-J96</f>
        <v>96.76</v>
      </c>
      <c r="L96" s="227"/>
    </row>
    <row r="97" spans="1:12" ht="11.25" customHeight="1">
      <c r="A97" s="170"/>
      <c r="B97" s="170"/>
      <c r="C97" s="178"/>
      <c r="D97" s="394" t="s">
        <v>11</v>
      </c>
      <c r="E97" s="395" t="s">
        <v>15</v>
      </c>
      <c r="F97" s="396" t="s">
        <v>16</v>
      </c>
      <c r="G97" s="394" t="s">
        <v>12</v>
      </c>
      <c r="H97" s="394" t="s">
        <v>17</v>
      </c>
      <c r="I97" s="397" t="s">
        <v>10</v>
      </c>
      <c r="J97" s="179"/>
      <c r="K97" s="176"/>
    </row>
    <row r="98" spans="1:12" ht="11.25" customHeight="1">
      <c r="A98" s="170"/>
      <c r="B98" s="170"/>
      <c r="C98" s="178"/>
      <c r="D98" s="179"/>
      <c r="E98" s="180"/>
      <c r="F98" s="181"/>
      <c r="G98" s="179"/>
      <c r="H98" s="179"/>
      <c r="I98" s="182"/>
      <c r="J98" s="179"/>
      <c r="K98" s="176"/>
    </row>
    <row r="99" spans="1:12" ht="11.25" customHeight="1">
      <c r="A99" s="170"/>
      <c r="B99" s="170"/>
      <c r="C99" s="172" t="s">
        <v>189</v>
      </c>
      <c r="D99" s="172"/>
      <c r="E99" s="172"/>
      <c r="F99" s="172"/>
      <c r="G99" s="176"/>
      <c r="H99" s="177"/>
      <c r="I99" s="176"/>
      <c r="J99" s="176"/>
      <c r="K99" s="176"/>
    </row>
    <row r="100" spans="1:12" ht="11.25" customHeight="1">
      <c r="A100" s="170"/>
      <c r="B100" s="170"/>
      <c r="C100" s="174" t="s">
        <v>176</v>
      </c>
      <c r="D100" s="175"/>
      <c r="E100" s="174"/>
      <c r="F100" s="172"/>
      <c r="G100" s="176"/>
      <c r="H100" s="177"/>
      <c r="I100" s="176"/>
      <c r="J100" s="176"/>
      <c r="K100" s="176"/>
    </row>
    <row r="101" spans="1:12" ht="48" customHeight="1">
      <c r="A101" s="1"/>
      <c r="B101" s="170"/>
      <c r="C101" s="341"/>
      <c r="D101" s="334" t="s">
        <v>18</v>
      </c>
      <c r="E101" s="334" t="s">
        <v>19</v>
      </c>
      <c r="F101" s="334" t="s">
        <v>20</v>
      </c>
      <c r="G101" s="334" t="s">
        <v>21</v>
      </c>
      <c r="H101" s="334" t="s">
        <v>14</v>
      </c>
      <c r="I101" s="334" t="s">
        <v>22</v>
      </c>
      <c r="J101" s="334" t="s">
        <v>1</v>
      </c>
      <c r="K101" s="229"/>
      <c r="L101" s="227"/>
    </row>
    <row r="102" spans="1:12" ht="11.25" customHeight="1">
      <c r="A102" s="170"/>
      <c r="B102" s="230" t="s">
        <v>10</v>
      </c>
      <c r="C102" s="335" t="s">
        <v>177</v>
      </c>
      <c r="D102" s="336">
        <v>0.03</v>
      </c>
      <c r="E102" s="336">
        <v>0.48</v>
      </c>
      <c r="F102" s="336">
        <v>0.22</v>
      </c>
      <c r="G102" s="336">
        <v>0.01</v>
      </c>
      <c r="H102" s="336">
        <v>0</v>
      </c>
      <c r="I102" s="336">
        <v>0.15</v>
      </c>
      <c r="J102" s="336">
        <v>0.74</v>
      </c>
      <c r="K102" s="228">
        <f>J102-SUM(D102:H102)</f>
        <v>0</v>
      </c>
    </row>
    <row r="103" spans="1:12" ht="11.25" customHeight="1">
      <c r="A103" s="170"/>
      <c r="B103" s="230" t="s">
        <v>192</v>
      </c>
      <c r="C103" s="337" t="s">
        <v>178</v>
      </c>
      <c r="D103" s="336">
        <v>0.3</v>
      </c>
      <c r="E103" s="336">
        <v>1.34</v>
      </c>
      <c r="F103" s="336">
        <v>0.5</v>
      </c>
      <c r="G103" s="336">
        <v>0.02</v>
      </c>
      <c r="H103" s="336">
        <v>0</v>
      </c>
      <c r="I103" s="336">
        <v>7.0000000000000007E-2</v>
      </c>
      <c r="J103" s="336">
        <v>2.16</v>
      </c>
      <c r="K103" s="228">
        <f t="shared" ref="K103:K114" si="2">J103-SUM(D103:H103)</f>
        <v>0</v>
      </c>
    </row>
    <row r="104" spans="1:12" ht="11.25" customHeight="1">
      <c r="A104" s="170"/>
      <c r="B104" s="230" t="s">
        <v>193</v>
      </c>
      <c r="C104" s="337" t="s">
        <v>179</v>
      </c>
      <c r="D104" s="336">
        <v>0.69</v>
      </c>
      <c r="E104" s="336">
        <v>1.53</v>
      </c>
      <c r="F104" s="336">
        <v>0.5</v>
      </c>
      <c r="G104" s="336">
        <v>0.01</v>
      </c>
      <c r="H104" s="336">
        <v>0</v>
      </c>
      <c r="I104" s="336">
        <v>0.12</v>
      </c>
      <c r="J104" s="336">
        <v>2.72</v>
      </c>
      <c r="K104" s="228">
        <f t="shared" si="2"/>
        <v>-9.9999999999993427E-3</v>
      </c>
    </row>
    <row r="105" spans="1:12" ht="11.25" customHeight="1">
      <c r="A105" s="170"/>
      <c r="B105" s="230" t="s">
        <v>11</v>
      </c>
      <c r="C105" s="337" t="s">
        <v>180</v>
      </c>
      <c r="D105" s="336">
        <v>0.61</v>
      </c>
      <c r="E105" s="336">
        <v>1.62</v>
      </c>
      <c r="F105" s="336">
        <v>7.0000000000000007E-2</v>
      </c>
      <c r="G105" s="336">
        <v>0.01</v>
      </c>
      <c r="H105" s="336">
        <v>0</v>
      </c>
      <c r="I105" s="336">
        <v>0.09</v>
      </c>
      <c r="J105" s="336">
        <v>2.2999999999999998</v>
      </c>
      <c r="K105" s="228">
        <f t="shared" si="2"/>
        <v>-9.9999999999997868E-3</v>
      </c>
    </row>
    <row r="106" spans="1:12" ht="11.25" customHeight="1">
      <c r="A106" s="170"/>
      <c r="B106" s="230" t="s">
        <v>193</v>
      </c>
      <c r="C106" s="337" t="s">
        <v>181</v>
      </c>
      <c r="D106" s="336">
        <v>0.69</v>
      </c>
      <c r="E106" s="336">
        <v>1.81</v>
      </c>
      <c r="F106" s="336">
        <v>0.21</v>
      </c>
      <c r="G106" s="336">
        <v>0</v>
      </c>
      <c r="H106" s="336">
        <v>0</v>
      </c>
      <c r="I106" s="336">
        <v>0.2</v>
      </c>
      <c r="J106" s="336">
        <v>2.71</v>
      </c>
      <c r="K106" s="228">
        <f t="shared" si="2"/>
        <v>0</v>
      </c>
    </row>
    <row r="107" spans="1:12" ht="11.25" customHeight="1">
      <c r="A107" s="170"/>
      <c r="B107" s="230" t="s">
        <v>194</v>
      </c>
      <c r="C107" s="337" t="s">
        <v>182</v>
      </c>
      <c r="D107" s="336">
        <v>0.66</v>
      </c>
      <c r="E107" s="336">
        <v>1.53</v>
      </c>
      <c r="F107" s="336">
        <v>0.21</v>
      </c>
      <c r="G107" s="336">
        <v>0.02</v>
      </c>
      <c r="H107" s="336">
        <v>0</v>
      </c>
      <c r="I107" s="336">
        <v>0.15</v>
      </c>
      <c r="J107" s="336">
        <v>2.4300000000000002</v>
      </c>
      <c r="K107" s="228">
        <f t="shared" si="2"/>
        <v>1.0000000000000231E-2</v>
      </c>
    </row>
    <row r="108" spans="1:12" ht="11.25" customHeight="1">
      <c r="A108" s="170"/>
      <c r="B108" s="230" t="s">
        <v>194</v>
      </c>
      <c r="C108" s="337" t="s">
        <v>183</v>
      </c>
      <c r="D108" s="336">
        <v>0.61</v>
      </c>
      <c r="E108" s="336">
        <v>1.02</v>
      </c>
      <c r="F108" s="336">
        <v>0.04</v>
      </c>
      <c r="G108" s="336">
        <v>0</v>
      </c>
      <c r="H108" s="336">
        <v>0</v>
      </c>
      <c r="I108" s="336">
        <v>0.28000000000000003</v>
      </c>
      <c r="J108" s="336">
        <v>1.67</v>
      </c>
      <c r="K108" s="228">
        <f t="shared" si="2"/>
        <v>0</v>
      </c>
    </row>
    <row r="109" spans="1:12" ht="11.25" customHeight="1">
      <c r="A109" s="170"/>
      <c r="B109" s="230" t="s">
        <v>11</v>
      </c>
      <c r="C109" s="337" t="s">
        <v>184</v>
      </c>
      <c r="D109" s="336">
        <v>0.5</v>
      </c>
      <c r="E109" s="336">
        <v>1.4</v>
      </c>
      <c r="F109" s="336">
        <v>0.03</v>
      </c>
      <c r="G109" s="336">
        <v>0.01</v>
      </c>
      <c r="H109" s="336">
        <v>0</v>
      </c>
      <c r="I109" s="336">
        <v>0.21</v>
      </c>
      <c r="J109" s="336">
        <v>1.93</v>
      </c>
      <c r="K109" s="228">
        <f t="shared" si="2"/>
        <v>-1.0000000000000009E-2</v>
      </c>
    </row>
    <row r="110" spans="1:12" ht="11.25" customHeight="1">
      <c r="A110" s="170"/>
      <c r="B110" s="230" t="s">
        <v>195</v>
      </c>
      <c r="C110" s="337" t="s">
        <v>185</v>
      </c>
      <c r="D110" s="336">
        <v>1.07</v>
      </c>
      <c r="E110" s="336">
        <v>1.88</v>
      </c>
      <c r="F110" s="336">
        <v>0.04</v>
      </c>
      <c r="G110" s="336">
        <v>0.01</v>
      </c>
      <c r="H110" s="336">
        <v>0</v>
      </c>
      <c r="I110" s="336">
        <v>0.12</v>
      </c>
      <c r="J110" s="336">
        <v>3</v>
      </c>
      <c r="K110" s="228">
        <f t="shared" si="2"/>
        <v>0</v>
      </c>
    </row>
    <row r="111" spans="1:12" ht="11.25" customHeight="1">
      <c r="A111" s="170"/>
      <c r="B111" s="230" t="s">
        <v>196</v>
      </c>
      <c r="C111" s="337" t="s">
        <v>186</v>
      </c>
      <c r="D111" s="336">
        <v>1.08</v>
      </c>
      <c r="E111" s="336">
        <v>1.28</v>
      </c>
      <c r="F111" s="336">
        <v>0.09</v>
      </c>
      <c r="G111" s="336">
        <v>0.03</v>
      </c>
      <c r="H111" s="336">
        <v>0</v>
      </c>
      <c r="I111" s="336">
        <v>0.23</v>
      </c>
      <c r="J111" s="336">
        <v>2.48</v>
      </c>
      <c r="K111" s="228">
        <f t="shared" si="2"/>
        <v>0</v>
      </c>
    </row>
    <row r="112" spans="1:12" ht="11.25" customHeight="1">
      <c r="A112" s="170"/>
      <c r="B112" s="230" t="s">
        <v>197</v>
      </c>
      <c r="C112" s="337" t="s">
        <v>187</v>
      </c>
      <c r="D112" s="336">
        <v>1.1499999999999999</v>
      </c>
      <c r="E112" s="336">
        <v>0.72</v>
      </c>
      <c r="F112" s="336">
        <v>0.14000000000000001</v>
      </c>
      <c r="G112" s="336">
        <v>0</v>
      </c>
      <c r="H112" s="336">
        <v>0</v>
      </c>
      <c r="I112" s="336">
        <v>0.14000000000000001</v>
      </c>
      <c r="J112" s="336">
        <v>2.0099999999999998</v>
      </c>
      <c r="K112" s="228">
        <f t="shared" si="2"/>
        <v>0</v>
      </c>
    </row>
    <row r="113" spans="1:12" ht="11.25" customHeight="1">
      <c r="A113" s="170"/>
      <c r="B113" s="230" t="s">
        <v>12</v>
      </c>
      <c r="C113" s="337" t="s">
        <v>188</v>
      </c>
      <c r="D113" s="336">
        <v>0.31</v>
      </c>
      <c r="E113" s="336">
        <v>0.24</v>
      </c>
      <c r="F113" s="336">
        <v>0.05</v>
      </c>
      <c r="G113" s="336">
        <v>0.01</v>
      </c>
      <c r="H113" s="336">
        <v>0</v>
      </c>
      <c r="I113" s="336">
        <v>0.14000000000000001</v>
      </c>
      <c r="J113" s="336">
        <v>0.61</v>
      </c>
      <c r="K113" s="228">
        <f t="shared" si="2"/>
        <v>0</v>
      </c>
    </row>
    <row r="114" spans="1:12" ht="11.25" customHeight="1">
      <c r="A114" s="170"/>
      <c r="B114" s="230" t="str">
        <f>C114</f>
        <v>2015 (1)</v>
      </c>
      <c r="C114" s="338" t="s">
        <v>123</v>
      </c>
      <c r="D114" s="351">
        <v>0.64</v>
      </c>
      <c r="E114" s="351">
        <v>1.23</v>
      </c>
      <c r="F114" s="351">
        <v>0.17</v>
      </c>
      <c r="G114" s="351">
        <v>0.01</v>
      </c>
      <c r="H114" s="351">
        <v>0</v>
      </c>
      <c r="I114" s="351">
        <v>0.16</v>
      </c>
      <c r="J114" s="351">
        <v>2.06</v>
      </c>
      <c r="K114" s="228">
        <f t="shared" si="2"/>
        <v>1.0000000000000231E-2</v>
      </c>
    </row>
    <row r="115" spans="1:12" ht="11.25" customHeight="1">
      <c r="A115" s="170"/>
      <c r="B115" s="170"/>
      <c r="C115" s="178"/>
      <c r="D115" s="394" t="s">
        <v>11</v>
      </c>
      <c r="E115" s="395" t="s">
        <v>15</v>
      </c>
      <c r="F115" s="396" t="s">
        <v>16</v>
      </c>
      <c r="G115" s="394" t="s">
        <v>12</v>
      </c>
      <c r="H115" s="394" t="s">
        <v>17</v>
      </c>
      <c r="I115" s="397" t="s">
        <v>10</v>
      </c>
      <c r="J115" s="179"/>
      <c r="K115" s="176"/>
    </row>
    <row r="116" spans="1:12" ht="11.25" customHeight="1">
      <c r="A116" s="170"/>
      <c r="B116" s="170"/>
      <c r="C116" s="178"/>
      <c r="D116" s="228">
        <f>D114-D76</f>
        <v>0</v>
      </c>
      <c r="E116" s="228">
        <f t="shared" ref="E116:I116" si="3">E114-E76</f>
        <v>0</v>
      </c>
      <c r="F116" s="228">
        <f t="shared" si="3"/>
        <v>0</v>
      </c>
      <c r="G116" s="228">
        <f t="shared" si="3"/>
        <v>0</v>
      </c>
      <c r="H116" s="228">
        <f t="shared" si="3"/>
        <v>0</v>
      </c>
      <c r="I116" s="228">
        <f t="shared" si="3"/>
        <v>0</v>
      </c>
      <c r="J116" s="179"/>
      <c r="K116" s="176"/>
    </row>
    <row r="117" spans="1:12" ht="11.25" customHeight="1">
      <c r="A117" s="170"/>
      <c r="B117" s="170"/>
      <c r="C117" s="172" t="s">
        <v>189</v>
      </c>
      <c r="D117" s="172"/>
      <c r="E117" s="172"/>
      <c r="F117" s="172"/>
      <c r="G117" s="176"/>
      <c r="H117" s="177"/>
      <c r="I117" s="176"/>
      <c r="J117" s="176"/>
      <c r="K117" s="176"/>
    </row>
    <row r="118" spans="1:12" ht="11.25" customHeight="1">
      <c r="A118" s="170"/>
      <c r="B118" s="170"/>
      <c r="C118" s="174" t="s">
        <v>191</v>
      </c>
      <c r="D118" s="175"/>
      <c r="E118" s="174"/>
      <c r="F118" s="172"/>
      <c r="G118" s="176"/>
      <c r="H118" s="177"/>
      <c r="I118" s="176"/>
      <c r="J118" s="176"/>
      <c r="K118" s="176"/>
    </row>
    <row r="119" spans="1:12" ht="48" customHeight="1">
      <c r="A119" s="1"/>
      <c r="B119" s="170"/>
      <c r="C119" s="341"/>
      <c r="D119" s="334" t="s">
        <v>18</v>
      </c>
      <c r="E119" s="334" t="s">
        <v>19</v>
      </c>
      <c r="F119" s="334" t="s">
        <v>20</v>
      </c>
      <c r="G119" s="334" t="s">
        <v>21</v>
      </c>
      <c r="H119" s="334" t="s">
        <v>14</v>
      </c>
      <c r="I119" s="334" t="s">
        <v>22</v>
      </c>
      <c r="J119" s="334" t="s">
        <v>1</v>
      </c>
      <c r="K119" s="229"/>
      <c r="L119" s="227"/>
    </row>
    <row r="120" spans="1:12" ht="11.25" customHeight="1">
      <c r="A120" s="170"/>
      <c r="B120" s="230" t="s">
        <v>10</v>
      </c>
      <c r="C120" s="335" t="s">
        <v>177</v>
      </c>
      <c r="D120" s="336">
        <v>0.08</v>
      </c>
      <c r="E120" s="336">
        <v>0.7</v>
      </c>
      <c r="F120" s="336">
        <v>0</v>
      </c>
      <c r="G120" s="336">
        <v>0</v>
      </c>
      <c r="H120" s="336">
        <v>0</v>
      </c>
      <c r="I120" s="336">
        <v>0</v>
      </c>
      <c r="J120" s="336">
        <v>0.79</v>
      </c>
      <c r="K120" s="228">
        <f>J120-SUM(D120:H120)</f>
        <v>1.000000000000012E-2</v>
      </c>
    </row>
    <row r="121" spans="1:12" ht="11.25" customHeight="1">
      <c r="A121" s="170"/>
      <c r="B121" s="230" t="s">
        <v>192</v>
      </c>
      <c r="C121" s="337" t="s">
        <v>178</v>
      </c>
      <c r="D121" s="336">
        <v>0.17</v>
      </c>
      <c r="E121" s="336">
        <v>2.4300000000000002</v>
      </c>
      <c r="F121" s="336">
        <v>0.01</v>
      </c>
      <c r="G121" s="336">
        <v>0</v>
      </c>
      <c r="H121" s="336">
        <v>0</v>
      </c>
      <c r="I121" s="336">
        <v>0</v>
      </c>
      <c r="J121" s="336">
        <v>2.61</v>
      </c>
      <c r="K121" s="228">
        <f t="shared" ref="K121:K132" si="4">J121-SUM(D121:H121)</f>
        <v>0</v>
      </c>
    </row>
    <row r="122" spans="1:12" ht="11.25" customHeight="1">
      <c r="A122" s="170"/>
      <c r="B122" s="230" t="s">
        <v>193</v>
      </c>
      <c r="C122" s="337" t="s">
        <v>179</v>
      </c>
      <c r="D122" s="336">
        <v>0.31</v>
      </c>
      <c r="E122" s="336">
        <v>2.65</v>
      </c>
      <c r="F122" s="336">
        <v>0</v>
      </c>
      <c r="G122" s="336">
        <v>0</v>
      </c>
      <c r="H122" s="336">
        <v>0</v>
      </c>
      <c r="I122" s="336">
        <v>0</v>
      </c>
      <c r="J122" s="336">
        <v>2.96</v>
      </c>
      <c r="K122" s="228">
        <f t="shared" si="4"/>
        <v>0</v>
      </c>
    </row>
    <row r="123" spans="1:12" ht="11.25" customHeight="1">
      <c r="A123" s="170"/>
      <c r="B123" s="230" t="s">
        <v>11</v>
      </c>
      <c r="C123" s="337" t="s">
        <v>180</v>
      </c>
      <c r="D123" s="336">
        <v>0.43</v>
      </c>
      <c r="E123" s="336">
        <v>5.2</v>
      </c>
      <c r="F123" s="336">
        <v>0.02</v>
      </c>
      <c r="G123" s="336">
        <v>0.09</v>
      </c>
      <c r="H123" s="336">
        <v>0</v>
      </c>
      <c r="I123" s="336">
        <v>0.02</v>
      </c>
      <c r="J123" s="336">
        <v>5.73</v>
      </c>
      <c r="K123" s="228">
        <f t="shared" si="4"/>
        <v>-9.9999999999988987E-3</v>
      </c>
    </row>
    <row r="124" spans="1:12" ht="11.25" customHeight="1">
      <c r="A124" s="170"/>
      <c r="B124" s="230" t="s">
        <v>193</v>
      </c>
      <c r="C124" s="337" t="s">
        <v>181</v>
      </c>
      <c r="D124" s="336">
        <v>0.57999999999999996</v>
      </c>
      <c r="E124" s="336">
        <v>4.38</v>
      </c>
      <c r="F124" s="336">
        <v>0.13</v>
      </c>
      <c r="G124" s="336">
        <v>7.0000000000000007E-2</v>
      </c>
      <c r="H124" s="336">
        <v>0</v>
      </c>
      <c r="I124" s="336">
        <v>0</v>
      </c>
      <c r="J124" s="336">
        <v>5.16</v>
      </c>
      <c r="K124" s="228">
        <f t="shared" si="4"/>
        <v>0</v>
      </c>
    </row>
    <row r="125" spans="1:12" ht="11.25" customHeight="1">
      <c r="A125" s="170"/>
      <c r="B125" s="230" t="s">
        <v>194</v>
      </c>
      <c r="C125" s="337" t="s">
        <v>182</v>
      </c>
      <c r="D125" s="336">
        <v>0.28999999999999998</v>
      </c>
      <c r="E125" s="336">
        <v>1</v>
      </c>
      <c r="F125" s="336">
        <v>0.06</v>
      </c>
      <c r="G125" s="336">
        <v>0.01</v>
      </c>
      <c r="H125" s="336">
        <v>0</v>
      </c>
      <c r="I125" s="336">
        <v>0.88</v>
      </c>
      <c r="J125" s="336">
        <v>1.35</v>
      </c>
      <c r="K125" s="228">
        <f t="shared" si="4"/>
        <v>-1.0000000000000009E-2</v>
      </c>
    </row>
    <row r="126" spans="1:12" ht="11.25" customHeight="1">
      <c r="A126" s="170"/>
      <c r="B126" s="230" t="s">
        <v>194</v>
      </c>
      <c r="C126" s="337" t="s">
        <v>183</v>
      </c>
      <c r="D126" s="336">
        <v>7.0000000000000007E-2</v>
      </c>
      <c r="E126" s="336">
        <v>0.28999999999999998</v>
      </c>
      <c r="F126" s="336">
        <v>0.05</v>
      </c>
      <c r="G126" s="336">
        <v>0.01</v>
      </c>
      <c r="H126" s="336">
        <v>0</v>
      </c>
      <c r="I126" s="336">
        <v>0.67</v>
      </c>
      <c r="J126" s="336">
        <v>0.42</v>
      </c>
      <c r="K126" s="228">
        <f t="shared" si="4"/>
        <v>0</v>
      </c>
    </row>
    <row r="127" spans="1:12" ht="11.25" customHeight="1">
      <c r="A127" s="170"/>
      <c r="B127" s="230" t="s">
        <v>11</v>
      </c>
      <c r="C127" s="337" t="s">
        <v>184</v>
      </c>
      <c r="D127" s="336">
        <v>0</v>
      </c>
      <c r="E127" s="336">
        <v>0.15</v>
      </c>
      <c r="F127" s="336">
        <v>0.04</v>
      </c>
      <c r="G127" s="336">
        <v>0</v>
      </c>
      <c r="H127" s="336">
        <v>0</v>
      </c>
      <c r="I127" s="336">
        <v>0</v>
      </c>
      <c r="J127" s="336">
        <v>0.19</v>
      </c>
      <c r="K127" s="228">
        <f t="shared" si="4"/>
        <v>0</v>
      </c>
    </row>
    <row r="128" spans="1:12" ht="11.25" customHeight="1">
      <c r="A128" s="170"/>
      <c r="B128" s="230" t="s">
        <v>195</v>
      </c>
      <c r="C128" s="337" t="s">
        <v>185</v>
      </c>
      <c r="D128" s="336">
        <v>0.12</v>
      </c>
      <c r="E128" s="336">
        <v>1</v>
      </c>
      <c r="F128" s="336">
        <v>0.02</v>
      </c>
      <c r="G128" s="336">
        <v>0</v>
      </c>
      <c r="H128" s="336">
        <v>0</v>
      </c>
      <c r="I128" s="336">
        <v>0</v>
      </c>
      <c r="J128" s="336">
        <v>1.1399999999999999</v>
      </c>
      <c r="K128" s="228">
        <f t="shared" si="4"/>
        <v>0</v>
      </c>
    </row>
    <row r="129" spans="1:12" ht="11.25" customHeight="1">
      <c r="A129" s="170"/>
      <c r="B129" s="230" t="s">
        <v>196</v>
      </c>
      <c r="C129" s="337" t="s">
        <v>186</v>
      </c>
      <c r="D129" s="336">
        <v>1.08</v>
      </c>
      <c r="E129" s="336">
        <v>4.54</v>
      </c>
      <c r="F129" s="336">
        <v>0</v>
      </c>
      <c r="G129" s="336">
        <v>0</v>
      </c>
      <c r="H129" s="336">
        <v>0</v>
      </c>
      <c r="I129" s="336">
        <v>0</v>
      </c>
      <c r="J129" s="336">
        <v>5.62</v>
      </c>
      <c r="K129" s="228">
        <f t="shared" si="4"/>
        <v>0</v>
      </c>
    </row>
    <row r="130" spans="1:12" ht="11.25" customHeight="1">
      <c r="A130" s="170"/>
      <c r="B130" s="230" t="s">
        <v>197</v>
      </c>
      <c r="C130" s="337" t="s">
        <v>187</v>
      </c>
      <c r="D130" s="336">
        <v>1.44</v>
      </c>
      <c r="E130" s="336">
        <v>4.76</v>
      </c>
      <c r="F130" s="336">
        <v>0</v>
      </c>
      <c r="G130" s="336">
        <v>0</v>
      </c>
      <c r="H130" s="336">
        <v>0</v>
      </c>
      <c r="I130" s="336">
        <v>0</v>
      </c>
      <c r="J130" s="336">
        <v>6.21</v>
      </c>
      <c r="K130" s="228">
        <f t="shared" si="4"/>
        <v>1.0000000000000675E-2</v>
      </c>
    </row>
    <row r="131" spans="1:12" ht="11.25" customHeight="1">
      <c r="A131" s="170"/>
      <c r="B131" s="230" t="s">
        <v>12</v>
      </c>
      <c r="C131" s="337" t="s">
        <v>188</v>
      </c>
      <c r="D131" s="336">
        <v>0.06</v>
      </c>
      <c r="E131" s="336">
        <v>4.67</v>
      </c>
      <c r="F131" s="336">
        <v>0.18</v>
      </c>
      <c r="G131" s="336">
        <v>7.0000000000000007E-2</v>
      </c>
      <c r="H131" s="336">
        <v>0</v>
      </c>
      <c r="I131" s="336">
        <v>0</v>
      </c>
      <c r="J131" s="336">
        <v>4.99</v>
      </c>
      <c r="K131" s="228">
        <f t="shared" si="4"/>
        <v>1.0000000000000675E-2</v>
      </c>
    </row>
    <row r="132" spans="1:12" ht="11.25" customHeight="1">
      <c r="A132" s="170"/>
      <c r="B132" s="230" t="str">
        <f>C132</f>
        <v>2015 (1)</v>
      </c>
      <c r="C132" s="338" t="s">
        <v>123</v>
      </c>
      <c r="D132" s="351">
        <v>0.79</v>
      </c>
      <c r="E132" s="351">
        <v>2.2799999999999998</v>
      </c>
      <c r="F132" s="351">
        <v>0.04</v>
      </c>
      <c r="G132" s="351">
        <v>0.02</v>
      </c>
      <c r="H132" s="351">
        <v>0</v>
      </c>
      <c r="I132" s="351">
        <v>0.14000000000000001</v>
      </c>
      <c r="J132" s="351">
        <v>3.12</v>
      </c>
      <c r="K132" s="228">
        <f t="shared" si="4"/>
        <v>-9.9999999999997868E-3</v>
      </c>
    </row>
    <row r="133" spans="1:12" ht="11.25" customHeight="1">
      <c r="A133" s="170"/>
      <c r="B133" s="170"/>
      <c r="C133" s="178"/>
      <c r="D133" s="394" t="s">
        <v>11</v>
      </c>
      <c r="E133" s="395" t="s">
        <v>15</v>
      </c>
      <c r="F133" s="396" t="s">
        <v>16</v>
      </c>
      <c r="G133" s="394" t="s">
        <v>12</v>
      </c>
      <c r="H133" s="394" t="s">
        <v>17</v>
      </c>
      <c r="I133" s="397" t="s">
        <v>10</v>
      </c>
      <c r="J133" s="179"/>
      <c r="K133" s="229"/>
    </row>
    <row r="134" spans="1:12" ht="11.25" customHeight="1">
      <c r="A134" s="170"/>
      <c r="B134" s="170"/>
      <c r="C134" s="178"/>
      <c r="D134" s="228">
        <f>D132-D86</f>
        <v>0</v>
      </c>
      <c r="E134" s="228">
        <f t="shared" ref="E134:I134" si="5">E132-E86</f>
        <v>0</v>
      </c>
      <c r="F134" s="228">
        <f t="shared" si="5"/>
        <v>0</v>
      </c>
      <c r="G134" s="228">
        <f t="shared" si="5"/>
        <v>0</v>
      </c>
      <c r="H134" s="228">
        <f t="shared" si="5"/>
        <v>0</v>
      </c>
      <c r="I134" s="228">
        <f t="shared" si="5"/>
        <v>0</v>
      </c>
      <c r="J134" s="179"/>
      <c r="K134" s="229"/>
    </row>
    <row r="135" spans="1:12" ht="11.25" customHeight="1">
      <c r="A135" s="170"/>
      <c r="B135" s="170"/>
      <c r="C135" s="172" t="s">
        <v>189</v>
      </c>
      <c r="D135" s="172"/>
      <c r="E135" s="172"/>
      <c r="F135" s="172"/>
      <c r="G135" s="176"/>
      <c r="H135" s="177"/>
      <c r="I135" s="176"/>
      <c r="J135" s="176"/>
      <c r="K135" s="229"/>
    </row>
    <row r="136" spans="1:12" ht="11.25" customHeight="1">
      <c r="A136" s="170"/>
      <c r="B136" s="170"/>
      <c r="C136" s="174" t="s">
        <v>190</v>
      </c>
      <c r="D136" s="175"/>
      <c r="E136" s="174"/>
      <c r="F136" s="172"/>
      <c r="G136" s="176"/>
      <c r="H136" s="177"/>
      <c r="I136" s="176"/>
      <c r="J136" s="176"/>
      <c r="K136" s="229"/>
    </row>
    <row r="137" spans="1:12" ht="48" customHeight="1">
      <c r="A137" s="1"/>
      <c r="B137" s="170"/>
      <c r="C137" s="341"/>
      <c r="D137" s="334" t="s">
        <v>18</v>
      </c>
      <c r="E137" s="334" t="s">
        <v>19</v>
      </c>
      <c r="F137" s="334" t="s">
        <v>20</v>
      </c>
      <c r="G137" s="334" t="s">
        <v>21</v>
      </c>
      <c r="H137" s="334" t="s">
        <v>14</v>
      </c>
      <c r="I137" s="334" t="s">
        <v>22</v>
      </c>
      <c r="J137" s="334" t="s">
        <v>1</v>
      </c>
      <c r="K137" s="229"/>
      <c r="L137" s="227"/>
    </row>
    <row r="138" spans="1:12" ht="11.25" customHeight="1">
      <c r="A138" s="170"/>
      <c r="B138" s="230" t="s">
        <v>10</v>
      </c>
      <c r="C138" s="335" t="s">
        <v>177</v>
      </c>
      <c r="D138" s="336">
        <v>0.15</v>
      </c>
      <c r="E138" s="336">
        <v>0.45</v>
      </c>
      <c r="F138" s="336">
        <v>0.05</v>
      </c>
      <c r="G138" s="336">
        <v>0</v>
      </c>
      <c r="H138" s="336">
        <v>0</v>
      </c>
      <c r="I138" s="336">
        <v>0.12</v>
      </c>
      <c r="J138" s="336">
        <v>0.65</v>
      </c>
      <c r="K138" s="228">
        <f>J138-SUM(D138:H138)</f>
        <v>0</v>
      </c>
    </row>
    <row r="139" spans="1:12" ht="11.25" customHeight="1">
      <c r="A139" s="170"/>
      <c r="B139" s="230" t="s">
        <v>192</v>
      </c>
      <c r="C139" s="337" t="s">
        <v>178</v>
      </c>
      <c r="D139" s="336">
        <v>0.47</v>
      </c>
      <c r="E139" s="336">
        <v>0.68</v>
      </c>
      <c r="F139" s="336">
        <v>7.0000000000000007E-2</v>
      </c>
      <c r="G139" s="336">
        <v>0</v>
      </c>
      <c r="H139" s="336">
        <v>0</v>
      </c>
      <c r="I139" s="336">
        <v>0.15</v>
      </c>
      <c r="J139" s="336">
        <v>1.23</v>
      </c>
      <c r="K139" s="228">
        <f t="shared" ref="K139:K150" si="6">J139-SUM(D139:H139)</f>
        <v>1.0000000000000009E-2</v>
      </c>
    </row>
    <row r="140" spans="1:12" ht="11.25" customHeight="1">
      <c r="A140" s="170"/>
      <c r="B140" s="230" t="s">
        <v>193</v>
      </c>
      <c r="C140" s="337" t="s">
        <v>179</v>
      </c>
      <c r="D140" s="336">
        <v>1.26</v>
      </c>
      <c r="E140" s="336">
        <v>0.66</v>
      </c>
      <c r="F140" s="336">
        <v>1.1599999999999999</v>
      </c>
      <c r="G140" s="336">
        <v>0</v>
      </c>
      <c r="H140" s="336">
        <v>0</v>
      </c>
      <c r="I140" s="336">
        <v>0.16</v>
      </c>
      <c r="J140" s="336">
        <v>3.08</v>
      </c>
      <c r="K140" s="228">
        <f t="shared" si="6"/>
        <v>0</v>
      </c>
    </row>
    <row r="141" spans="1:12" ht="11.25" customHeight="1">
      <c r="A141" s="170"/>
      <c r="B141" s="230" t="s">
        <v>11</v>
      </c>
      <c r="C141" s="337" t="s">
        <v>180</v>
      </c>
      <c r="D141" s="336">
        <v>0.6</v>
      </c>
      <c r="E141" s="336">
        <v>2.08</v>
      </c>
      <c r="F141" s="336">
        <v>1.67</v>
      </c>
      <c r="G141" s="336">
        <v>0</v>
      </c>
      <c r="H141" s="336">
        <v>0</v>
      </c>
      <c r="I141" s="336">
        <v>7.0000000000000007E-2</v>
      </c>
      <c r="J141" s="336">
        <v>4.3500000000000005</v>
      </c>
      <c r="K141" s="228">
        <f t="shared" si="6"/>
        <v>0</v>
      </c>
    </row>
    <row r="142" spans="1:12" ht="11.25" customHeight="1">
      <c r="A142" s="170"/>
      <c r="B142" s="230" t="s">
        <v>193</v>
      </c>
      <c r="C142" s="337" t="s">
        <v>181</v>
      </c>
      <c r="D142" s="336">
        <v>0.67</v>
      </c>
      <c r="E142" s="336">
        <v>2.38</v>
      </c>
      <c r="F142" s="336">
        <v>2.7</v>
      </c>
      <c r="G142" s="336">
        <v>0.01</v>
      </c>
      <c r="H142" s="336">
        <v>0</v>
      </c>
      <c r="I142" s="336">
        <v>0.04</v>
      </c>
      <c r="J142" s="336">
        <v>5.75</v>
      </c>
      <c r="K142" s="228">
        <f t="shared" si="6"/>
        <v>-9.9999999999997868E-3</v>
      </c>
    </row>
    <row r="143" spans="1:12" ht="11.25" customHeight="1">
      <c r="A143" s="170"/>
      <c r="B143" s="230" t="s">
        <v>194</v>
      </c>
      <c r="C143" s="337" t="s">
        <v>182</v>
      </c>
      <c r="D143" s="336">
        <v>0.82</v>
      </c>
      <c r="E143" s="336">
        <v>1.6</v>
      </c>
      <c r="F143" s="336">
        <v>3.25</v>
      </c>
      <c r="G143" s="336">
        <v>0</v>
      </c>
      <c r="H143" s="336">
        <v>0</v>
      </c>
      <c r="I143" s="336">
        <v>0.09</v>
      </c>
      <c r="J143" s="336">
        <v>5.67</v>
      </c>
      <c r="K143" s="228">
        <f t="shared" si="6"/>
        <v>0</v>
      </c>
    </row>
    <row r="144" spans="1:12" ht="11.25" customHeight="1">
      <c r="A144" s="170"/>
      <c r="B144" s="230" t="s">
        <v>194</v>
      </c>
      <c r="C144" s="337" t="s">
        <v>183</v>
      </c>
      <c r="D144" s="336">
        <v>0.78</v>
      </c>
      <c r="E144" s="336">
        <v>1.91</v>
      </c>
      <c r="F144" s="336">
        <v>3.25</v>
      </c>
      <c r="G144" s="336">
        <v>0</v>
      </c>
      <c r="H144" s="336">
        <v>0</v>
      </c>
      <c r="I144" s="336">
        <v>0</v>
      </c>
      <c r="J144" s="336">
        <v>5.93</v>
      </c>
      <c r="K144" s="228">
        <f t="shared" si="6"/>
        <v>-9.9999999999997868E-3</v>
      </c>
    </row>
    <row r="145" spans="1:11" ht="11.25" customHeight="1">
      <c r="A145" s="170"/>
      <c r="B145" s="230" t="s">
        <v>11</v>
      </c>
      <c r="C145" s="337" t="s">
        <v>184</v>
      </c>
      <c r="D145" s="336">
        <v>0.65</v>
      </c>
      <c r="E145" s="336">
        <v>1.2</v>
      </c>
      <c r="F145" s="336">
        <v>1.92</v>
      </c>
      <c r="G145" s="336">
        <v>0</v>
      </c>
      <c r="H145" s="336">
        <v>0</v>
      </c>
      <c r="I145" s="336">
        <v>0.42</v>
      </c>
      <c r="J145" s="336">
        <v>3.78</v>
      </c>
      <c r="K145" s="228">
        <f t="shared" si="6"/>
        <v>9.9999999999997868E-3</v>
      </c>
    </row>
    <row r="146" spans="1:11" ht="11.25" customHeight="1">
      <c r="A146" s="170"/>
      <c r="B146" s="230" t="s">
        <v>195</v>
      </c>
      <c r="C146" s="337" t="s">
        <v>185</v>
      </c>
      <c r="D146" s="336">
        <v>0.32</v>
      </c>
      <c r="E146" s="336">
        <v>1.0900000000000001</v>
      </c>
      <c r="F146" s="336">
        <v>1.65</v>
      </c>
      <c r="G146" s="336">
        <v>0</v>
      </c>
      <c r="H146" s="336">
        <v>0</v>
      </c>
      <c r="I146" s="336">
        <v>0.11</v>
      </c>
      <c r="J146" s="336">
        <v>3.07</v>
      </c>
      <c r="K146" s="228">
        <f t="shared" si="6"/>
        <v>9.9999999999997868E-3</v>
      </c>
    </row>
    <row r="147" spans="1:11" ht="11.25" customHeight="1">
      <c r="A147" s="170"/>
      <c r="B147" s="230" t="s">
        <v>196</v>
      </c>
      <c r="C147" s="337" t="s">
        <v>186</v>
      </c>
      <c r="D147" s="336">
        <v>0.93</v>
      </c>
      <c r="E147" s="336">
        <v>1.24</v>
      </c>
      <c r="F147" s="336">
        <v>0.48</v>
      </c>
      <c r="G147" s="336">
        <v>0</v>
      </c>
      <c r="H147" s="336">
        <v>0</v>
      </c>
      <c r="I147" s="336">
        <v>0.03</v>
      </c>
      <c r="J147" s="336">
        <v>2.65</v>
      </c>
      <c r="K147" s="228">
        <f t="shared" si="6"/>
        <v>0</v>
      </c>
    </row>
    <row r="148" spans="1:11" ht="11.25" customHeight="1">
      <c r="A148" s="170"/>
      <c r="B148" s="230" t="s">
        <v>197</v>
      </c>
      <c r="C148" s="337" t="s">
        <v>187</v>
      </c>
      <c r="D148" s="336">
        <v>0.54</v>
      </c>
      <c r="E148" s="336">
        <v>1.81</v>
      </c>
      <c r="F148" s="336">
        <v>0.17</v>
      </c>
      <c r="G148" s="336">
        <v>0.02</v>
      </c>
      <c r="H148" s="336">
        <v>0.16</v>
      </c>
      <c r="I148" s="336">
        <v>0</v>
      </c>
      <c r="J148" s="336">
        <v>2.69</v>
      </c>
      <c r="K148" s="228">
        <f t="shared" si="6"/>
        <v>-1.0000000000000231E-2</v>
      </c>
    </row>
    <row r="149" spans="1:11" ht="11.25" customHeight="1">
      <c r="A149" s="170"/>
      <c r="B149" s="230" t="s">
        <v>12</v>
      </c>
      <c r="C149" s="337" t="s">
        <v>188</v>
      </c>
      <c r="D149" s="336">
        <v>0.6</v>
      </c>
      <c r="E149" s="336">
        <v>0.15</v>
      </c>
      <c r="F149" s="336">
        <v>0</v>
      </c>
      <c r="G149" s="336">
        <v>0</v>
      </c>
      <c r="H149" s="336">
        <v>0</v>
      </c>
      <c r="I149" s="336">
        <v>0</v>
      </c>
      <c r="J149" s="336">
        <v>0.75</v>
      </c>
      <c r="K149" s="228">
        <f t="shared" si="6"/>
        <v>0</v>
      </c>
    </row>
    <row r="150" spans="1:11" ht="11.25" customHeight="1">
      <c r="A150" s="170"/>
      <c r="B150" s="230" t="str">
        <f>C150</f>
        <v>2015 (1)</v>
      </c>
      <c r="C150" s="338" t="s">
        <v>123</v>
      </c>
      <c r="D150" s="351">
        <v>0.65</v>
      </c>
      <c r="E150" s="351">
        <v>1.2</v>
      </c>
      <c r="F150" s="351">
        <v>1.38</v>
      </c>
      <c r="G150" s="351">
        <v>0</v>
      </c>
      <c r="H150" s="351">
        <v>0.01</v>
      </c>
      <c r="I150" s="351">
        <v>0.1</v>
      </c>
      <c r="J150" s="351">
        <v>3.24</v>
      </c>
      <c r="K150" s="228">
        <f t="shared" si="6"/>
        <v>0</v>
      </c>
    </row>
    <row r="151" spans="1:11" ht="11.25" customHeight="1">
      <c r="A151" s="170"/>
      <c r="B151" s="170"/>
      <c r="C151" s="178"/>
      <c r="D151" s="394" t="s">
        <v>11</v>
      </c>
      <c r="E151" s="395" t="s">
        <v>15</v>
      </c>
      <c r="F151" s="396" t="s">
        <v>16</v>
      </c>
      <c r="G151" s="394" t="s">
        <v>12</v>
      </c>
      <c r="H151" s="394" t="s">
        <v>17</v>
      </c>
      <c r="I151" s="397" t="s">
        <v>10</v>
      </c>
      <c r="J151" s="179"/>
      <c r="K151" s="176"/>
    </row>
    <row r="152" spans="1:11" ht="11.25" customHeight="1">
      <c r="A152" s="170"/>
      <c r="B152" s="170"/>
      <c r="C152" s="178"/>
      <c r="D152" s="228">
        <f>D150-D96</f>
        <v>0</v>
      </c>
      <c r="E152" s="228">
        <f t="shared" ref="E152:I152" si="7">E150-E96</f>
        <v>0</v>
      </c>
      <c r="F152" s="228">
        <f t="shared" si="7"/>
        <v>0</v>
      </c>
      <c r="G152" s="228">
        <f t="shared" si="7"/>
        <v>0</v>
      </c>
      <c r="H152" s="228">
        <f t="shared" si="7"/>
        <v>0</v>
      </c>
      <c r="I152" s="228">
        <f t="shared" si="7"/>
        <v>0</v>
      </c>
      <c r="J152" s="179"/>
      <c r="K152" s="176"/>
    </row>
    <row r="153" spans="1:11" ht="11.25" customHeight="1">
      <c r="A153" s="170"/>
      <c r="B153" s="170"/>
      <c r="C153" s="183" t="s">
        <v>27</v>
      </c>
      <c r="D153" s="179"/>
      <c r="E153" s="180"/>
      <c r="F153" s="181"/>
      <c r="G153" s="179"/>
      <c r="H153" s="179"/>
      <c r="I153" s="182"/>
      <c r="J153" s="179"/>
      <c r="K153" s="176"/>
    </row>
    <row r="154" spans="1:11" ht="11.25" customHeight="1">
      <c r="A154" s="170"/>
      <c r="B154" s="170"/>
      <c r="C154" s="184" t="s">
        <v>44</v>
      </c>
      <c r="D154" s="179"/>
      <c r="E154" s="180"/>
      <c r="F154" s="181"/>
      <c r="G154" s="179"/>
      <c r="H154" s="179"/>
      <c r="I154" s="182"/>
      <c r="J154" s="179"/>
      <c r="K154" s="176"/>
    </row>
    <row r="155" spans="1:11" ht="11.25" customHeight="1">
      <c r="A155" s="1"/>
      <c r="B155" s="170"/>
      <c r="C155" s="352"/>
      <c r="D155" s="353" t="s">
        <v>28</v>
      </c>
      <c r="E155" s="353" t="s">
        <v>29</v>
      </c>
      <c r="F155" s="181"/>
      <c r="G155" s="179"/>
      <c r="H155" s="179"/>
      <c r="I155" s="182"/>
      <c r="J155" s="179"/>
      <c r="K155" s="176"/>
    </row>
    <row r="156" spans="1:11" ht="11.25" customHeight="1">
      <c r="A156" s="1"/>
      <c r="B156" s="170"/>
      <c r="C156" s="354">
        <v>1976</v>
      </c>
      <c r="D156" s="355">
        <v>4715</v>
      </c>
      <c r="E156" s="355">
        <v>13501</v>
      </c>
      <c r="F156" s="181"/>
      <c r="G156" s="179"/>
      <c r="H156" s="179"/>
      <c r="I156" s="182"/>
      <c r="J156" s="179"/>
      <c r="K156" s="176"/>
    </row>
    <row r="157" spans="1:11" ht="11.25" customHeight="1">
      <c r="A157" s="1"/>
      <c r="B157" s="170"/>
      <c r="C157" s="354">
        <v>1977</v>
      </c>
      <c r="D157" s="355">
        <v>5595</v>
      </c>
      <c r="E157" s="355">
        <v>13138</v>
      </c>
      <c r="F157" s="181"/>
      <c r="G157" s="179"/>
      <c r="H157" s="179"/>
      <c r="I157" s="182"/>
      <c r="J157" s="179"/>
      <c r="K157" s="176"/>
    </row>
    <row r="158" spans="1:11" ht="11.25" customHeight="1">
      <c r="A158" s="1"/>
      <c r="B158" s="170"/>
      <c r="C158" s="354">
        <v>1978</v>
      </c>
      <c r="D158" s="355">
        <v>5732</v>
      </c>
      <c r="E158" s="355">
        <v>13258</v>
      </c>
      <c r="F158" s="181"/>
      <c r="G158" s="179"/>
      <c r="H158" s="179"/>
      <c r="I158" s="182"/>
      <c r="J158" s="179"/>
      <c r="K158" s="176"/>
    </row>
    <row r="159" spans="1:11" ht="11.25" customHeight="1">
      <c r="A159" s="1"/>
      <c r="B159" s="170"/>
      <c r="C159" s="354">
        <v>1979</v>
      </c>
      <c r="D159" s="355">
        <v>8207</v>
      </c>
      <c r="E159" s="355">
        <v>13767</v>
      </c>
      <c r="F159" s="181"/>
      <c r="G159" s="179"/>
      <c r="H159" s="179"/>
      <c r="I159" s="182"/>
      <c r="J159" s="179"/>
      <c r="K159" s="176"/>
    </row>
    <row r="160" spans="1:11" ht="11.25" customHeight="1">
      <c r="A160" s="1"/>
      <c r="B160" s="170"/>
      <c r="C160" s="354">
        <v>1980</v>
      </c>
      <c r="D160" s="355">
        <v>8518</v>
      </c>
      <c r="E160" s="355">
        <v>14139</v>
      </c>
      <c r="F160" s="181"/>
      <c r="G160" s="179"/>
      <c r="H160" s="179"/>
      <c r="I160" s="182"/>
      <c r="J160" s="179"/>
      <c r="K160" s="176"/>
    </row>
    <row r="161" spans="1:11" ht="11.25" customHeight="1">
      <c r="A161" s="1"/>
      <c r="B161" s="170"/>
      <c r="C161" s="354">
        <v>1981</v>
      </c>
      <c r="D161" s="355">
        <v>8906</v>
      </c>
      <c r="E161" s="355">
        <v>13973</v>
      </c>
      <c r="F161" s="181"/>
      <c r="G161" s="179"/>
      <c r="H161" s="179"/>
      <c r="I161" s="182"/>
      <c r="J161" s="179"/>
      <c r="K161" s="176"/>
    </row>
    <row r="162" spans="1:11" ht="11.25" customHeight="1">
      <c r="A162" s="1"/>
      <c r="B162" s="170"/>
      <c r="C162" s="354">
        <v>1982</v>
      </c>
      <c r="D162" s="355">
        <v>8975</v>
      </c>
      <c r="E162" s="355">
        <v>14466</v>
      </c>
      <c r="F162" s="181"/>
      <c r="G162" s="179"/>
      <c r="H162" s="179"/>
      <c r="I162" s="182"/>
      <c r="J162" s="179"/>
      <c r="K162" s="176"/>
    </row>
    <row r="163" spans="1:11" ht="11.25" customHeight="1">
      <c r="A163" s="1"/>
      <c r="B163" s="170"/>
      <c r="C163" s="354">
        <v>1983</v>
      </c>
      <c r="D163" s="355">
        <v>9563</v>
      </c>
      <c r="E163" s="355">
        <v>14491</v>
      </c>
      <c r="F163" s="181"/>
      <c r="G163" s="179"/>
      <c r="H163" s="179"/>
      <c r="I163" s="182"/>
      <c r="J163" s="179"/>
      <c r="K163" s="176"/>
    </row>
    <row r="164" spans="1:11" ht="11.25" customHeight="1">
      <c r="A164" s="1"/>
      <c r="B164" s="170"/>
      <c r="C164" s="354">
        <v>1984</v>
      </c>
      <c r="D164" s="355">
        <v>9998</v>
      </c>
      <c r="E164" s="355">
        <v>14598.3</v>
      </c>
      <c r="F164" s="181"/>
      <c r="G164" s="179"/>
      <c r="H164" s="179"/>
      <c r="I164" s="182"/>
      <c r="J164" s="179"/>
      <c r="K164" s="176"/>
    </row>
    <row r="165" spans="1:11" ht="11.25" customHeight="1">
      <c r="A165" s="1"/>
      <c r="B165" s="170"/>
      <c r="C165" s="354">
        <v>1985</v>
      </c>
      <c r="D165" s="355">
        <v>10781</v>
      </c>
      <c r="E165" s="355">
        <v>14652.3</v>
      </c>
      <c r="F165" s="181"/>
      <c r="G165" s="179"/>
      <c r="H165" s="179"/>
      <c r="I165" s="182"/>
      <c r="J165" s="179"/>
      <c r="K165" s="176"/>
    </row>
    <row r="166" spans="1:11" ht="11.25" customHeight="1">
      <c r="A166" s="1"/>
      <c r="B166" s="170"/>
      <c r="C166" s="354">
        <v>1986</v>
      </c>
      <c r="D166" s="355">
        <v>10978</v>
      </c>
      <c r="E166" s="355">
        <v>14746.3</v>
      </c>
      <c r="F166" s="181"/>
      <c r="G166" s="179"/>
      <c r="H166" s="179"/>
      <c r="I166" s="182"/>
      <c r="J166" s="179"/>
      <c r="K166" s="176"/>
    </row>
    <row r="167" spans="1:11" ht="11.25" customHeight="1">
      <c r="A167" s="1"/>
      <c r="B167" s="170"/>
      <c r="C167" s="354">
        <v>1987</v>
      </c>
      <c r="D167" s="355">
        <v>11147</v>
      </c>
      <c r="E167" s="355">
        <v>14849.3</v>
      </c>
      <c r="F167" s="181"/>
      <c r="G167" s="179"/>
      <c r="H167" s="179"/>
      <c r="I167" s="182"/>
      <c r="J167" s="179"/>
      <c r="K167" s="176"/>
    </row>
    <row r="168" spans="1:11" ht="11.25" customHeight="1">
      <c r="A168" s="1"/>
      <c r="B168" s="170"/>
      <c r="C168" s="354">
        <v>1988</v>
      </c>
      <c r="D168" s="355">
        <v>12194</v>
      </c>
      <c r="E168" s="355">
        <v>14938.3</v>
      </c>
      <c r="F168" s="181"/>
      <c r="G168" s="179"/>
      <c r="H168" s="179"/>
      <c r="I168" s="182"/>
      <c r="J168" s="179"/>
      <c r="K168" s="176"/>
    </row>
    <row r="169" spans="1:11" ht="11.25" customHeight="1">
      <c r="A169" s="1"/>
      <c r="B169" s="170"/>
      <c r="C169" s="354">
        <v>1989</v>
      </c>
      <c r="D169" s="355">
        <v>12533</v>
      </c>
      <c r="E169" s="355">
        <v>14964.3</v>
      </c>
      <c r="F169" s="181"/>
      <c r="G169" s="179"/>
      <c r="H169" s="179"/>
      <c r="I169" s="182"/>
      <c r="J169" s="179"/>
      <c r="K169" s="176"/>
    </row>
    <row r="170" spans="1:11" ht="11.25" customHeight="1">
      <c r="A170" s="1"/>
      <c r="B170" s="170"/>
      <c r="C170" s="354">
        <v>1990</v>
      </c>
      <c r="D170" s="355">
        <v>12686</v>
      </c>
      <c r="E170" s="355">
        <v>15034.5</v>
      </c>
      <c r="F170" s="181"/>
      <c r="G170" s="179"/>
      <c r="H170" s="179"/>
      <c r="I170" s="182"/>
      <c r="J170" s="179"/>
      <c r="K170" s="176"/>
    </row>
    <row r="171" spans="1:11" ht="11.25" customHeight="1">
      <c r="A171" s="1"/>
      <c r="B171" s="170"/>
      <c r="C171" s="354">
        <v>1991</v>
      </c>
      <c r="D171" s="355">
        <v>12883</v>
      </c>
      <c r="E171" s="355">
        <v>15108.94</v>
      </c>
      <c r="F171" s="181"/>
      <c r="G171" s="179"/>
      <c r="H171" s="179"/>
      <c r="I171" s="182"/>
      <c r="J171" s="179"/>
      <c r="K171" s="176"/>
    </row>
    <row r="172" spans="1:11" ht="11.25" customHeight="1">
      <c r="A172" s="1"/>
      <c r="B172" s="170"/>
      <c r="C172" s="354">
        <v>1992</v>
      </c>
      <c r="D172" s="355">
        <v>13222</v>
      </c>
      <c r="E172" s="355">
        <v>15356.14</v>
      </c>
      <c r="F172" s="181"/>
      <c r="G172" s="179"/>
      <c r="H172" s="179"/>
      <c r="I172" s="182"/>
      <c r="J172" s="179"/>
      <c r="K172" s="176"/>
    </row>
    <row r="173" spans="1:11" ht="11.25" customHeight="1">
      <c r="A173" s="1"/>
      <c r="B173" s="170"/>
      <c r="C173" s="354">
        <v>1993</v>
      </c>
      <c r="D173" s="355">
        <v>13611.17</v>
      </c>
      <c r="E173" s="355">
        <v>15441.94</v>
      </c>
      <c r="F173" s="181"/>
      <c r="G173" s="179"/>
      <c r="H173" s="179"/>
      <c r="I173" s="182"/>
      <c r="J173" s="179"/>
      <c r="K173" s="176"/>
    </row>
    <row r="174" spans="1:11" ht="11.25" customHeight="1">
      <c r="A174" s="1"/>
      <c r="B174" s="170"/>
      <c r="C174" s="354">
        <v>1994</v>
      </c>
      <c r="D174" s="355">
        <v>13737.17</v>
      </c>
      <c r="E174" s="355">
        <v>15585.94</v>
      </c>
      <c r="F174" s="181"/>
      <c r="G174" s="179"/>
      <c r="H174" s="179"/>
      <c r="I174" s="182"/>
      <c r="J174" s="179"/>
      <c r="K174" s="176"/>
    </row>
    <row r="175" spans="1:11" ht="11.25" customHeight="1">
      <c r="A175" s="1"/>
      <c r="B175" s="170"/>
      <c r="C175" s="354">
        <v>1995</v>
      </c>
      <c r="D175" s="355">
        <v>13969.73</v>
      </c>
      <c r="E175" s="355">
        <v>15628.94</v>
      </c>
      <c r="F175" s="181"/>
      <c r="G175" s="179"/>
      <c r="H175" s="179"/>
      <c r="I175" s="182"/>
      <c r="J175" s="179"/>
      <c r="K175" s="176"/>
    </row>
    <row r="176" spans="1:11" ht="11.25" customHeight="1">
      <c r="A176" s="1"/>
      <c r="B176" s="170"/>
      <c r="C176" s="354">
        <v>1996</v>
      </c>
      <c r="D176" s="355">
        <v>14083.63</v>
      </c>
      <c r="E176" s="355">
        <v>15733.539999999999</v>
      </c>
      <c r="F176" s="181"/>
      <c r="G176" s="179"/>
      <c r="H176" s="179"/>
      <c r="I176" s="182"/>
      <c r="J176" s="179"/>
      <c r="K176" s="176"/>
    </row>
    <row r="177" spans="1:11" ht="11.25" customHeight="1">
      <c r="A177" s="1"/>
      <c r="B177" s="170"/>
      <c r="C177" s="354">
        <v>1997</v>
      </c>
      <c r="D177" s="355">
        <v>14243.65</v>
      </c>
      <c r="E177" s="355">
        <v>15776.14</v>
      </c>
      <c r="F177" s="181"/>
      <c r="G177" s="179"/>
      <c r="H177" s="179"/>
      <c r="I177" s="182"/>
      <c r="J177" s="179"/>
      <c r="K177" s="176"/>
    </row>
    <row r="178" spans="1:11" ht="11.25" customHeight="1">
      <c r="A178" s="1"/>
      <c r="B178" s="170"/>
      <c r="C178" s="354">
        <v>1998</v>
      </c>
      <c r="D178" s="355">
        <v>14538.47</v>
      </c>
      <c r="E178" s="355">
        <v>15875.92</v>
      </c>
      <c r="F178" s="181"/>
      <c r="G178" s="179"/>
      <c r="H178" s="179"/>
      <c r="I178" s="182"/>
      <c r="J178" s="179"/>
      <c r="K178" s="176"/>
    </row>
    <row r="179" spans="1:11" ht="11.25" customHeight="1">
      <c r="A179" s="1"/>
      <c r="B179" s="170"/>
      <c r="C179" s="354">
        <v>1999</v>
      </c>
      <c r="D179" s="355">
        <v>14538.47</v>
      </c>
      <c r="E179" s="355">
        <v>15974.92</v>
      </c>
      <c r="F179" s="181"/>
      <c r="G179" s="179"/>
      <c r="H179" s="179"/>
      <c r="I179" s="182"/>
      <c r="J179" s="179"/>
      <c r="K179" s="176"/>
    </row>
    <row r="180" spans="1:11" ht="11.25" customHeight="1">
      <c r="A180" s="1"/>
      <c r="B180" s="170"/>
      <c r="C180" s="354">
        <v>2000</v>
      </c>
      <c r="D180" s="355">
        <v>14918</v>
      </c>
      <c r="E180" s="355">
        <v>16077.74</v>
      </c>
      <c r="F180" s="181"/>
      <c r="G180" s="179"/>
      <c r="H180" s="179"/>
      <c r="I180" s="182"/>
      <c r="J180" s="179"/>
      <c r="K180" s="176"/>
    </row>
    <row r="181" spans="1:11" ht="11.25" customHeight="1">
      <c r="A181" s="1"/>
      <c r="B181" s="170"/>
      <c r="C181" s="354">
        <v>2001</v>
      </c>
      <c r="D181" s="355">
        <v>15364.268999999998</v>
      </c>
      <c r="E181" s="355">
        <v>16121.466999999999</v>
      </c>
      <c r="F181" s="181"/>
      <c r="G181" s="179"/>
      <c r="H181" s="179"/>
      <c r="I181" s="182"/>
      <c r="J181" s="179"/>
      <c r="K181" s="176"/>
    </row>
    <row r="182" spans="1:11" ht="11.25" customHeight="1">
      <c r="A182" s="1"/>
      <c r="B182" s="170"/>
      <c r="C182" s="354">
        <v>2002</v>
      </c>
      <c r="D182" s="355">
        <v>16066.739</v>
      </c>
      <c r="E182" s="355">
        <v>16296.157999999999</v>
      </c>
      <c r="F182" s="181"/>
      <c r="G182" s="179"/>
      <c r="H182" s="179"/>
      <c r="I182" s="182"/>
      <c r="J182" s="179"/>
      <c r="K182" s="176"/>
    </row>
    <row r="183" spans="1:11" ht="11.25" customHeight="1">
      <c r="A183" s="1"/>
      <c r="B183" s="170"/>
      <c r="C183" s="354">
        <v>2003</v>
      </c>
      <c r="D183" s="355">
        <v>16592.458999999999</v>
      </c>
      <c r="E183" s="355">
        <v>16344.267999999998</v>
      </c>
      <c r="F183" s="181"/>
      <c r="G183" s="179"/>
      <c r="H183" s="179"/>
      <c r="I183" s="182"/>
      <c r="J183" s="179"/>
      <c r="K183" s="176"/>
    </row>
    <row r="184" spans="1:11" ht="11.25" customHeight="1">
      <c r="A184" s="1"/>
      <c r="B184" s="170"/>
      <c r="C184" s="354">
        <v>2004</v>
      </c>
      <c r="D184" s="355">
        <v>16840.612000000001</v>
      </c>
      <c r="E184" s="355">
        <v>16464.171799999996</v>
      </c>
      <c r="F184" s="181"/>
      <c r="G184" s="179"/>
      <c r="H184" s="179"/>
      <c r="I184" s="182"/>
      <c r="J184" s="179"/>
      <c r="K184" s="176"/>
    </row>
    <row r="185" spans="1:11" ht="11.25" customHeight="1">
      <c r="A185" s="1"/>
      <c r="B185" s="170"/>
      <c r="C185" s="354">
        <v>2005</v>
      </c>
      <c r="D185" s="355">
        <v>16845.694</v>
      </c>
      <c r="E185" s="355">
        <v>16529.899899999997</v>
      </c>
      <c r="F185" s="181"/>
      <c r="G185" s="179"/>
      <c r="H185" s="179"/>
      <c r="I185" s="182"/>
      <c r="J185" s="179"/>
      <c r="K185" s="176"/>
    </row>
    <row r="186" spans="1:11" ht="11.25" customHeight="1">
      <c r="A186" s="1"/>
      <c r="B186" s="170"/>
      <c r="C186" s="354">
        <v>2006</v>
      </c>
      <c r="D186" s="355">
        <v>17051.9434</v>
      </c>
      <c r="E186" s="355">
        <v>16752.829060000004</v>
      </c>
      <c r="F186" s="181"/>
      <c r="G186" s="179"/>
      <c r="H186" s="179"/>
      <c r="I186" s="182"/>
      <c r="J186" s="179"/>
      <c r="K186" s="176"/>
    </row>
    <row r="187" spans="1:11" ht="11.25" customHeight="1">
      <c r="A187" s="1"/>
      <c r="B187" s="170"/>
      <c r="C187" s="354">
        <v>2007</v>
      </c>
      <c r="D187" s="355">
        <v>17190.606400000001</v>
      </c>
      <c r="E187" s="355">
        <v>16817.033060000002</v>
      </c>
      <c r="F187" s="181"/>
      <c r="G187" s="179"/>
      <c r="H187" s="179"/>
      <c r="I187" s="182"/>
      <c r="J187" s="179"/>
      <c r="K187" s="176"/>
    </row>
    <row r="188" spans="1:11" ht="11.25" customHeight="1">
      <c r="A188" s="1"/>
      <c r="B188" s="170"/>
      <c r="C188" s="354">
        <v>2008</v>
      </c>
      <c r="D188" s="355">
        <v>17764.621000000006</v>
      </c>
      <c r="E188" s="355">
        <v>17174.804059999999</v>
      </c>
      <c r="F188" s="181"/>
      <c r="G188" s="179"/>
      <c r="H188" s="179"/>
      <c r="I188" s="182"/>
      <c r="J188" s="179"/>
      <c r="K188" s="176"/>
    </row>
    <row r="189" spans="1:11" ht="11.25" customHeight="1">
      <c r="A189" s="1"/>
      <c r="B189" s="170"/>
      <c r="C189" s="354">
        <v>2009</v>
      </c>
      <c r="D189" s="355">
        <v>18056.021000000008</v>
      </c>
      <c r="E189" s="355">
        <v>17307.192059999994</v>
      </c>
      <c r="F189" s="181"/>
      <c r="G189" s="179"/>
      <c r="H189" s="179"/>
      <c r="I189" s="182"/>
      <c r="J189" s="179"/>
      <c r="K189" s="176"/>
    </row>
    <row r="190" spans="1:11" ht="11.25" customHeight="1">
      <c r="A190" s="1"/>
      <c r="B190" s="170"/>
      <c r="C190" s="354">
        <v>2010</v>
      </c>
      <c r="D190" s="355">
        <v>18792.422999999992</v>
      </c>
      <c r="E190" s="355">
        <v>17400.504000000004</v>
      </c>
      <c r="F190" s="181"/>
      <c r="G190" s="179"/>
      <c r="H190" s="179"/>
      <c r="I190" s="182"/>
      <c r="J190" s="179"/>
      <c r="K190" s="176"/>
    </row>
    <row r="191" spans="1:11" ht="11.25" customHeight="1">
      <c r="A191" s="1"/>
      <c r="B191" s="170"/>
      <c r="C191" s="354">
        <v>2011</v>
      </c>
      <c r="D191" s="355">
        <v>19671.349999999999</v>
      </c>
      <c r="E191" s="355">
        <v>18000.768000000004</v>
      </c>
      <c r="F191" s="181"/>
      <c r="G191" s="179"/>
      <c r="H191" s="179"/>
      <c r="I191" s="182"/>
      <c r="J191" s="179"/>
      <c r="K191" s="176"/>
    </row>
    <row r="192" spans="1:11" ht="11.25" customHeight="1">
      <c r="A192" s="1"/>
      <c r="B192" s="170"/>
      <c r="C192" s="354">
        <v>2012</v>
      </c>
      <c r="D192" s="355">
        <v>20108.846000000001</v>
      </c>
      <c r="E192" s="355">
        <v>18369.641060000002</v>
      </c>
      <c r="F192" s="181"/>
      <c r="G192" s="179"/>
      <c r="H192" s="179"/>
      <c r="I192" s="182"/>
      <c r="J192" s="179"/>
      <c r="K192" s="176"/>
    </row>
    <row r="193" spans="1:11" ht="11.25" customHeight="1">
      <c r="A193" s="1"/>
      <c r="B193" s="170"/>
      <c r="C193" s="354">
        <v>2013</v>
      </c>
      <c r="D193" s="355">
        <v>20639.478000000003</v>
      </c>
      <c r="E193" s="355">
        <v>18642.941060000005</v>
      </c>
      <c r="F193" s="181"/>
      <c r="G193" s="179"/>
      <c r="H193" s="179"/>
      <c r="I193" s="182"/>
      <c r="J193" s="179"/>
      <c r="K193" s="176"/>
    </row>
    <row r="194" spans="1:11" ht="11.25" customHeight="1">
      <c r="A194" s="1"/>
      <c r="B194" s="170"/>
      <c r="C194" s="354">
        <v>2014</v>
      </c>
      <c r="D194" s="355">
        <v>21093.512000000002</v>
      </c>
      <c r="E194" s="355">
        <v>18782.058560000005</v>
      </c>
      <c r="F194" s="181"/>
      <c r="G194" s="179"/>
      <c r="H194" s="179"/>
      <c r="I194" s="182"/>
      <c r="J194" s="179"/>
      <c r="K194" s="176"/>
    </row>
    <row r="195" spans="1:11" ht="11.25" customHeight="1">
      <c r="A195" s="1"/>
      <c r="B195" s="170"/>
      <c r="C195" s="338" t="s">
        <v>123</v>
      </c>
      <c r="D195" s="356">
        <v>21178.698360000002</v>
      </c>
      <c r="E195" s="356">
        <v>18924.164470000007</v>
      </c>
      <c r="F195" s="181"/>
      <c r="G195" s="179"/>
      <c r="H195" s="179"/>
      <c r="I195" s="182"/>
      <c r="J195" s="179"/>
      <c r="K195" s="176"/>
    </row>
    <row r="196" spans="1:11" ht="11.25" customHeight="1">
      <c r="A196" s="170"/>
      <c r="B196" s="170"/>
      <c r="C196" s="185"/>
      <c r="D196" s="186"/>
      <c r="E196" s="186"/>
      <c r="F196" s="181"/>
      <c r="G196" s="179"/>
      <c r="H196" s="179"/>
      <c r="I196" s="182"/>
      <c r="J196" s="179"/>
      <c r="K196" s="176"/>
    </row>
    <row r="197" spans="1:11" ht="11.25" customHeight="1">
      <c r="A197" s="170"/>
      <c r="B197" s="170"/>
      <c r="C197" s="438" t="s">
        <v>37</v>
      </c>
      <c r="D197" s="438"/>
      <c r="E197" s="438"/>
      <c r="F197" s="438"/>
      <c r="G197" s="187"/>
      <c r="H197" s="187"/>
      <c r="I197" s="187"/>
      <c r="J197" s="179"/>
      <c r="K197" s="231"/>
    </row>
    <row r="198" spans="1:11" ht="11.25" customHeight="1">
      <c r="A198" s="1"/>
      <c r="B198" s="170"/>
      <c r="C198" s="357"/>
      <c r="D198" s="357"/>
      <c r="E198" s="357"/>
      <c r="F198" s="358">
        <v>2011</v>
      </c>
      <c r="G198" s="358">
        <v>2012</v>
      </c>
      <c r="H198" s="357">
        <v>2013</v>
      </c>
      <c r="I198" s="358">
        <v>2014</v>
      </c>
      <c r="J198" s="358" t="s">
        <v>124</v>
      </c>
      <c r="K198" s="232"/>
    </row>
    <row r="199" spans="1:11" ht="11.25" customHeight="1">
      <c r="A199" s="1"/>
      <c r="B199" s="170"/>
      <c r="C199" s="359" t="s">
        <v>38</v>
      </c>
      <c r="D199" s="360" t="s">
        <v>31</v>
      </c>
      <c r="E199" s="360" t="s">
        <v>172</v>
      </c>
      <c r="F199" s="361">
        <v>19671.349999999999</v>
      </c>
      <c r="G199" s="361">
        <v>20108.846000000001</v>
      </c>
      <c r="H199" s="361">
        <v>20639.478000000003</v>
      </c>
      <c r="I199" s="361">
        <v>21093.512000000002</v>
      </c>
      <c r="J199" s="361">
        <v>21178.698360000002</v>
      </c>
      <c r="K199" s="233"/>
    </row>
    <row r="200" spans="1:11" ht="11.25" customHeight="1">
      <c r="A200" s="1"/>
      <c r="B200" s="170"/>
      <c r="C200" s="359"/>
      <c r="D200" s="360"/>
      <c r="E200" s="360" t="s">
        <v>173</v>
      </c>
      <c r="F200" s="361">
        <v>0</v>
      </c>
      <c r="G200" s="361">
        <v>0</v>
      </c>
      <c r="H200" s="361">
        <v>0</v>
      </c>
      <c r="I200" s="361">
        <v>0</v>
      </c>
      <c r="J200" s="361">
        <v>0</v>
      </c>
      <c r="K200" s="233"/>
    </row>
    <row r="201" spans="1:11" ht="11.25" customHeight="1">
      <c r="A201" s="1"/>
      <c r="B201" s="170"/>
      <c r="C201" s="359"/>
      <c r="D201" s="360"/>
      <c r="E201" s="362" t="s">
        <v>2</v>
      </c>
      <c r="F201" s="363">
        <f>SUM(F199:F200)</f>
        <v>19671.349999999999</v>
      </c>
      <c r="G201" s="363">
        <f t="shared" ref="G201:J201" si="8">SUM(G199:G200)</f>
        <v>20108.846000000001</v>
      </c>
      <c r="H201" s="363">
        <f t="shared" si="8"/>
        <v>20639.478000000003</v>
      </c>
      <c r="I201" s="363">
        <f t="shared" si="8"/>
        <v>21093.512000000002</v>
      </c>
      <c r="J201" s="363">
        <f t="shared" si="8"/>
        <v>21178.698360000002</v>
      </c>
      <c r="K201" s="233"/>
    </row>
    <row r="202" spans="1:11" ht="11.25" customHeight="1">
      <c r="A202" s="1"/>
      <c r="B202" s="170"/>
      <c r="C202" s="359"/>
      <c r="D202" s="360"/>
      <c r="E202" s="360"/>
      <c r="F202" s="361"/>
      <c r="G202" s="361"/>
      <c r="H202" s="361"/>
      <c r="I202" s="363"/>
      <c r="J202" s="363"/>
      <c r="K202" s="233"/>
    </row>
    <row r="203" spans="1:11" ht="11.25" customHeight="1">
      <c r="A203" s="1"/>
      <c r="B203" s="170"/>
      <c r="C203" s="364" t="s">
        <v>39</v>
      </c>
      <c r="D203" s="360" t="s">
        <v>31</v>
      </c>
      <c r="E203" s="360" t="s">
        <v>172</v>
      </c>
      <c r="F203" s="361">
        <v>17891.422000000002</v>
      </c>
      <c r="G203" s="361">
        <v>18260.29506</v>
      </c>
      <c r="H203" s="361">
        <v>18533.595060000003</v>
      </c>
      <c r="I203" s="361">
        <v>18672.712560000004</v>
      </c>
      <c r="J203" s="361">
        <v>18814.818470000006</v>
      </c>
      <c r="K203" s="233"/>
    </row>
    <row r="204" spans="1:11" ht="11.25" customHeight="1">
      <c r="A204" s="1"/>
      <c r="B204" s="170"/>
      <c r="C204" s="364"/>
      <c r="D204" s="360"/>
      <c r="E204" s="360" t="s">
        <v>173</v>
      </c>
      <c r="F204" s="361">
        <v>109.346</v>
      </c>
      <c r="G204" s="361">
        <v>109.346</v>
      </c>
      <c r="H204" s="361">
        <v>109.346</v>
      </c>
      <c r="I204" s="361">
        <v>109.346</v>
      </c>
      <c r="J204" s="361">
        <v>109.346</v>
      </c>
      <c r="K204" s="233"/>
    </row>
    <row r="205" spans="1:11" ht="11.25" customHeight="1">
      <c r="A205" s="1"/>
      <c r="B205" s="170"/>
      <c r="C205" s="364"/>
      <c r="D205" s="360"/>
      <c r="E205" s="362" t="s">
        <v>2</v>
      </c>
      <c r="F205" s="363">
        <f>SUM(F203:F204)</f>
        <v>18000.768000000004</v>
      </c>
      <c r="G205" s="363">
        <f t="shared" ref="G205:J205" si="9">SUM(G203:G204)</f>
        <v>18369.641060000002</v>
      </c>
      <c r="H205" s="363">
        <f t="shared" si="9"/>
        <v>18642.941060000005</v>
      </c>
      <c r="I205" s="363">
        <f t="shared" si="9"/>
        <v>18782.058560000005</v>
      </c>
      <c r="J205" s="363">
        <f t="shared" si="9"/>
        <v>18924.164470000007</v>
      </c>
      <c r="K205" s="233"/>
    </row>
    <row r="206" spans="1:11" ht="11.25" customHeight="1">
      <c r="A206" s="1"/>
      <c r="B206" s="170"/>
      <c r="C206" s="364"/>
      <c r="D206" s="360"/>
      <c r="E206" s="360"/>
      <c r="F206" s="361"/>
      <c r="G206" s="361"/>
      <c r="H206" s="361"/>
      <c r="I206" s="361"/>
      <c r="J206" s="361"/>
      <c r="K206" s="233"/>
    </row>
    <row r="207" spans="1:11" ht="11.25" customHeight="1">
      <c r="A207" s="1"/>
      <c r="B207" s="170"/>
      <c r="C207" s="364"/>
      <c r="D207" s="359" t="s">
        <v>3</v>
      </c>
      <c r="E207" s="359" t="s">
        <v>9</v>
      </c>
      <c r="F207" s="361">
        <v>1512.4010000000001</v>
      </c>
      <c r="G207" s="361">
        <v>1515.4060000000002</v>
      </c>
      <c r="H207" s="361">
        <v>1515.4060000000002</v>
      </c>
      <c r="I207" s="361">
        <v>1516.857</v>
      </c>
      <c r="J207" s="361">
        <v>1645.567</v>
      </c>
      <c r="K207" s="233"/>
    </row>
    <row r="208" spans="1:11" ht="11.25" customHeight="1">
      <c r="A208" s="1"/>
      <c r="B208" s="170"/>
      <c r="C208" s="364"/>
      <c r="D208" s="359"/>
      <c r="E208" s="359" t="s">
        <v>173</v>
      </c>
      <c r="F208" s="361">
        <v>28.114999999999998</v>
      </c>
      <c r="G208" s="361">
        <v>28.114999999999998</v>
      </c>
      <c r="H208" s="361">
        <v>28.114999999999998</v>
      </c>
      <c r="I208" s="361">
        <v>28.114999999999998</v>
      </c>
      <c r="J208" s="361">
        <v>28.114999999999998</v>
      </c>
      <c r="K208" s="233"/>
    </row>
    <row r="209" spans="1:12" ht="11.25" customHeight="1">
      <c r="A209" s="1"/>
      <c r="B209" s="170"/>
      <c r="C209" s="364"/>
      <c r="D209" s="359"/>
      <c r="E209" s="362" t="s">
        <v>2</v>
      </c>
      <c r="F209" s="363">
        <f>SUM(F207:F208)</f>
        <v>1540.5160000000001</v>
      </c>
      <c r="G209" s="363">
        <f t="shared" ref="G209" si="10">SUM(G207:G208)</f>
        <v>1543.5210000000002</v>
      </c>
      <c r="H209" s="363">
        <f t="shared" ref="H209" si="11">SUM(H207:H208)</f>
        <v>1543.5210000000002</v>
      </c>
      <c r="I209" s="363">
        <f t="shared" ref="I209" si="12">SUM(I207:I208)</f>
        <v>1544.972</v>
      </c>
      <c r="J209" s="363">
        <f t="shared" ref="J209" si="13">SUM(J207:J208)</f>
        <v>1673.682</v>
      </c>
      <c r="K209" s="233"/>
    </row>
    <row r="210" spans="1:12" ht="11.25" customHeight="1">
      <c r="A210" s="1"/>
      <c r="B210" s="170"/>
      <c r="C210" s="364"/>
      <c r="D210" s="359"/>
      <c r="E210" s="359"/>
      <c r="F210" s="361"/>
      <c r="G210" s="361"/>
      <c r="H210" s="361"/>
      <c r="I210" s="361"/>
      <c r="J210" s="361"/>
      <c r="K210" s="233"/>
    </row>
    <row r="211" spans="1:12" ht="11.25" customHeight="1">
      <c r="A211" s="1"/>
      <c r="B211" s="170"/>
      <c r="C211" s="364"/>
      <c r="D211" s="359" t="s">
        <v>4</v>
      </c>
      <c r="E211" s="359" t="s">
        <v>9</v>
      </c>
      <c r="F211" s="361">
        <v>1289.05</v>
      </c>
      <c r="G211" s="361">
        <v>1289.05</v>
      </c>
      <c r="H211" s="361">
        <v>1289.05</v>
      </c>
      <c r="I211" s="361">
        <v>1289.135</v>
      </c>
      <c r="J211" s="361">
        <v>1346.9589999999998</v>
      </c>
      <c r="K211" s="233"/>
    </row>
    <row r="212" spans="1:12" ht="11.25" customHeight="1">
      <c r="A212" s="1"/>
      <c r="B212" s="170"/>
      <c r="C212" s="364"/>
      <c r="D212" s="359"/>
      <c r="E212" s="359" t="s">
        <v>173</v>
      </c>
      <c r="F212" s="361">
        <v>0</v>
      </c>
      <c r="G212" s="361">
        <v>0</v>
      </c>
      <c r="H212" s="361">
        <v>0</v>
      </c>
      <c r="I212" s="361">
        <v>0</v>
      </c>
      <c r="J212" s="361">
        <v>0</v>
      </c>
      <c r="K212" s="233"/>
    </row>
    <row r="213" spans="1:12" ht="11.25" customHeight="1">
      <c r="A213" s="1"/>
      <c r="B213" s="170"/>
      <c r="C213" s="364"/>
      <c r="D213" s="359"/>
      <c r="E213" s="362" t="s">
        <v>2</v>
      </c>
      <c r="F213" s="363">
        <f>SUM(F211:F212)</f>
        <v>1289.05</v>
      </c>
      <c r="G213" s="363">
        <f t="shared" ref="G213:J213" si="14">SUM(G211:G212)</f>
        <v>1289.05</v>
      </c>
      <c r="H213" s="363">
        <f t="shared" si="14"/>
        <v>1289.05</v>
      </c>
      <c r="I213" s="363">
        <f t="shared" si="14"/>
        <v>1289.135</v>
      </c>
      <c r="J213" s="363">
        <f t="shared" si="14"/>
        <v>1346.9589999999998</v>
      </c>
      <c r="K213" s="233"/>
    </row>
    <row r="214" spans="1:12" ht="11.25" customHeight="1">
      <c r="A214" s="1"/>
      <c r="B214" s="170"/>
      <c r="C214" s="364"/>
      <c r="D214" s="359"/>
      <c r="E214" s="362"/>
      <c r="F214" s="361"/>
      <c r="G214" s="361"/>
      <c r="H214" s="361"/>
      <c r="I214" s="361"/>
      <c r="J214" s="361"/>
      <c r="K214" s="233"/>
    </row>
    <row r="215" spans="1:12" ht="11.25" customHeight="1">
      <c r="A215" s="1"/>
      <c r="B215" s="170"/>
      <c r="C215" s="365" t="s">
        <v>174</v>
      </c>
      <c r="D215" s="366"/>
      <c r="E215" s="367"/>
      <c r="F215" s="368">
        <f>F201+F205+F209+F213</f>
        <v>40501.684000000008</v>
      </c>
      <c r="G215" s="368">
        <f>G201+G205+G209+G213</f>
        <v>41311.058060000003</v>
      </c>
      <c r="H215" s="368">
        <f>H201+H205+H209+H213</f>
        <v>42114.990060000011</v>
      </c>
      <c r="I215" s="368">
        <f>I201+I205+I209+I213</f>
        <v>42709.677560000011</v>
      </c>
      <c r="J215" s="368">
        <f>J201+J205+J209+J213</f>
        <v>43123.503830000016</v>
      </c>
      <c r="K215" s="226">
        <f>J215-I215</f>
        <v>413.82627000000502</v>
      </c>
      <c r="L215" s="250"/>
    </row>
    <row r="216" spans="1:12" ht="11.25" customHeight="1">
      <c r="A216" s="1"/>
      <c r="B216" s="170"/>
      <c r="C216" s="369"/>
      <c r="D216" s="360" t="s">
        <v>31</v>
      </c>
      <c r="E216" s="360" t="s">
        <v>172</v>
      </c>
      <c r="F216" s="361">
        <v>68996.479999999996</v>
      </c>
      <c r="G216" s="361">
        <v>74596.479999999996</v>
      </c>
      <c r="H216" s="361">
        <v>76871.48</v>
      </c>
      <c r="I216" s="361">
        <v>79271.48</v>
      </c>
      <c r="J216" s="361">
        <v>79271.48</v>
      </c>
      <c r="K216" s="226"/>
      <c r="L216" s="250"/>
    </row>
    <row r="217" spans="1:12" ht="11.25" customHeight="1">
      <c r="A217" s="1"/>
      <c r="B217" s="170"/>
      <c r="C217" s="370"/>
      <c r="D217" s="360"/>
      <c r="E217" s="360" t="s">
        <v>173</v>
      </c>
      <c r="F217" s="361">
        <v>0</v>
      </c>
      <c r="G217" s="361">
        <v>0</v>
      </c>
      <c r="H217" s="361">
        <v>0</v>
      </c>
      <c r="I217" s="361">
        <v>0</v>
      </c>
      <c r="J217" s="361">
        <v>0</v>
      </c>
      <c r="K217" s="226"/>
      <c r="L217" s="250"/>
    </row>
    <row r="218" spans="1:12" ht="11.25" customHeight="1">
      <c r="A218" s="1"/>
      <c r="B218" s="170"/>
      <c r="C218" s="370"/>
      <c r="D218" s="360"/>
      <c r="E218" s="362" t="s">
        <v>2</v>
      </c>
      <c r="F218" s="363">
        <f>SUM(F216:F217)</f>
        <v>68996.479999999996</v>
      </c>
      <c r="G218" s="363">
        <f t="shared" ref="G218:J218" si="15">SUM(G216:G217)</f>
        <v>74596.479999999996</v>
      </c>
      <c r="H218" s="363">
        <f t="shared" si="15"/>
        <v>76871.48</v>
      </c>
      <c r="I218" s="363">
        <f t="shared" si="15"/>
        <v>79271.48</v>
      </c>
      <c r="J218" s="363">
        <f t="shared" si="15"/>
        <v>79271.48</v>
      </c>
      <c r="K218" s="226"/>
      <c r="L218" s="250"/>
    </row>
    <row r="219" spans="1:12" ht="11.25" customHeight="1">
      <c r="A219" s="1"/>
      <c r="B219" s="170"/>
      <c r="C219" s="370"/>
      <c r="D219" s="360"/>
      <c r="E219" s="360"/>
      <c r="F219" s="371"/>
      <c r="G219" s="371"/>
      <c r="H219" s="371"/>
      <c r="I219" s="371"/>
      <c r="J219" s="371"/>
      <c r="K219" s="226"/>
      <c r="L219" s="250"/>
    </row>
    <row r="220" spans="1:12" ht="11.25" customHeight="1">
      <c r="A220" s="1"/>
      <c r="B220" s="170"/>
      <c r="C220" s="370"/>
      <c r="D220" s="359" t="s">
        <v>3</v>
      </c>
      <c r="E220" s="360" t="s">
        <v>172</v>
      </c>
      <c r="F220" s="361">
        <v>2248</v>
      </c>
      <c r="G220" s="361">
        <v>2408</v>
      </c>
      <c r="H220" s="361">
        <v>2793</v>
      </c>
      <c r="I220" s="361">
        <v>2793</v>
      </c>
      <c r="J220" s="361">
        <v>3273</v>
      </c>
      <c r="K220" s="226"/>
      <c r="L220" s="250"/>
    </row>
    <row r="221" spans="1:12" ht="11.25" customHeight="1">
      <c r="A221" s="1"/>
      <c r="B221" s="170"/>
      <c r="C221" s="370"/>
      <c r="D221" s="359"/>
      <c r="E221" s="360" t="s">
        <v>173</v>
      </c>
      <c r="F221" s="361">
        <v>0</v>
      </c>
      <c r="G221" s="361">
        <v>0</v>
      </c>
      <c r="H221" s="361">
        <v>0</v>
      </c>
      <c r="I221" s="361">
        <v>0</v>
      </c>
      <c r="J221" s="361">
        <v>0</v>
      </c>
      <c r="K221" s="226"/>
      <c r="L221" s="250"/>
    </row>
    <row r="222" spans="1:12" ht="11.25" customHeight="1">
      <c r="A222" s="1"/>
      <c r="B222" s="170"/>
      <c r="C222" s="370"/>
      <c r="D222" s="359"/>
      <c r="E222" s="362" t="s">
        <v>2</v>
      </c>
      <c r="F222" s="363">
        <f>SUM(F220:F221)</f>
        <v>2248</v>
      </c>
      <c r="G222" s="363">
        <f t="shared" ref="G222:J222" si="16">SUM(G220:G221)</f>
        <v>2408</v>
      </c>
      <c r="H222" s="363">
        <f t="shared" si="16"/>
        <v>2793</v>
      </c>
      <c r="I222" s="363">
        <f t="shared" si="16"/>
        <v>2793</v>
      </c>
      <c r="J222" s="363">
        <f t="shared" si="16"/>
        <v>3273</v>
      </c>
      <c r="K222" s="226"/>
      <c r="L222" s="250"/>
    </row>
    <row r="223" spans="1:12" ht="11.25" customHeight="1">
      <c r="A223" s="1"/>
      <c r="B223" s="170"/>
      <c r="C223" s="370"/>
      <c r="D223" s="359"/>
      <c r="E223" s="359"/>
      <c r="F223" s="371"/>
      <c r="G223" s="371"/>
      <c r="H223" s="371"/>
      <c r="I223" s="371"/>
      <c r="J223" s="371"/>
      <c r="K223" s="226"/>
      <c r="L223" s="250"/>
    </row>
    <row r="224" spans="1:12" ht="11.25" customHeight="1">
      <c r="A224" s="1"/>
      <c r="B224" s="170"/>
      <c r="C224" s="370"/>
      <c r="D224" s="359" t="s">
        <v>4</v>
      </c>
      <c r="E224" s="360" t="s">
        <v>172</v>
      </c>
      <c r="F224" s="361">
        <v>1625</v>
      </c>
      <c r="G224" s="361">
        <v>1625</v>
      </c>
      <c r="H224" s="361">
        <v>1625</v>
      </c>
      <c r="I224" s="361">
        <v>1875</v>
      </c>
      <c r="J224" s="361">
        <v>2250</v>
      </c>
      <c r="K224" s="226"/>
      <c r="L224" s="250"/>
    </row>
    <row r="225" spans="1:12" ht="11.25" customHeight="1">
      <c r="A225" s="1"/>
      <c r="B225" s="170"/>
      <c r="C225" s="370"/>
      <c r="D225" s="359"/>
      <c r="E225" s="360" t="s">
        <v>173</v>
      </c>
      <c r="F225" s="361">
        <v>0</v>
      </c>
      <c r="G225" s="361">
        <v>0</v>
      </c>
      <c r="H225" s="361">
        <v>0</v>
      </c>
      <c r="I225" s="361">
        <v>0</v>
      </c>
      <c r="J225" s="361">
        <v>0</v>
      </c>
      <c r="K225" s="226"/>
      <c r="L225" s="250"/>
    </row>
    <row r="226" spans="1:12" ht="11.25" customHeight="1">
      <c r="A226" s="1"/>
      <c r="B226" s="170"/>
      <c r="C226" s="370"/>
      <c r="D226" s="359"/>
      <c r="E226" s="362" t="s">
        <v>2</v>
      </c>
      <c r="F226" s="363">
        <f>SUM(F224:F225)</f>
        <v>1625</v>
      </c>
      <c r="G226" s="363">
        <f t="shared" ref="G226:J226" si="17">SUM(G224:G225)</f>
        <v>1625</v>
      </c>
      <c r="H226" s="363">
        <f t="shared" si="17"/>
        <v>1625</v>
      </c>
      <c r="I226" s="363">
        <f t="shared" si="17"/>
        <v>1875</v>
      </c>
      <c r="J226" s="363">
        <f t="shared" si="17"/>
        <v>2250</v>
      </c>
      <c r="K226" s="226"/>
      <c r="L226" s="250"/>
    </row>
    <row r="227" spans="1:12" ht="11.25" customHeight="1">
      <c r="A227" s="1"/>
      <c r="B227" s="170"/>
      <c r="C227" s="370"/>
      <c r="D227" s="359"/>
      <c r="E227" s="359"/>
      <c r="F227" s="371"/>
      <c r="G227" s="371"/>
      <c r="H227" s="371"/>
      <c r="I227" s="371"/>
      <c r="J227" s="371"/>
      <c r="K227" s="226"/>
      <c r="L227" s="250"/>
    </row>
    <row r="228" spans="1:12" ht="11.25" customHeight="1">
      <c r="A228" s="1"/>
      <c r="B228" s="170"/>
      <c r="C228" s="372" t="s">
        <v>175</v>
      </c>
      <c r="D228" s="366"/>
      <c r="E228" s="367"/>
      <c r="F228" s="368">
        <f>SUM(F218,F222,F226)</f>
        <v>72869.48</v>
      </c>
      <c r="G228" s="368">
        <f>SUM(G218,G222,G226)</f>
        <v>78629.48</v>
      </c>
      <c r="H228" s="368">
        <f>SUM(H218,H222,H226)</f>
        <v>81289.48</v>
      </c>
      <c r="I228" s="368">
        <f>SUM(I218,I222,I226)</f>
        <v>83939.48</v>
      </c>
      <c r="J228" s="368">
        <f>SUM(J218,J222,J226)</f>
        <v>84794.48</v>
      </c>
      <c r="K228" s="226">
        <f>J228-I228</f>
        <v>855</v>
      </c>
      <c r="L228" s="250"/>
    </row>
    <row r="229" spans="1:12" ht="11.25" customHeight="1">
      <c r="A229" s="170"/>
      <c r="B229" s="170"/>
      <c r="C229" s="185"/>
      <c r="D229" s="186"/>
      <c r="E229" s="186"/>
      <c r="F229" s="181"/>
      <c r="G229" s="179"/>
      <c r="H229" s="179"/>
      <c r="I229" s="182"/>
      <c r="J229" s="179"/>
      <c r="K229" s="176"/>
    </row>
    <row r="230" spans="1:12" ht="11.25" customHeight="1">
      <c r="A230" s="170"/>
      <c r="B230" s="170"/>
      <c r="C230" s="188" t="s">
        <v>122</v>
      </c>
      <c r="D230" s="189"/>
      <c r="E230" s="189"/>
      <c r="F230" s="189"/>
      <c r="G230" s="188"/>
      <c r="H230" s="170"/>
      <c r="I230" s="170"/>
      <c r="J230" s="170"/>
      <c r="K230" s="170"/>
    </row>
    <row r="231" spans="1:12" ht="21">
      <c r="A231" s="1"/>
      <c r="B231" s="170"/>
      <c r="C231" s="373"/>
      <c r="D231" s="374" t="s">
        <v>67</v>
      </c>
      <c r="E231" s="374" t="s">
        <v>68</v>
      </c>
      <c r="F231" s="375" t="s">
        <v>69</v>
      </c>
      <c r="G231" s="189"/>
      <c r="H231" s="170"/>
      <c r="I231" s="170"/>
      <c r="J231" s="170"/>
      <c r="K231" s="170"/>
    </row>
    <row r="232" spans="1:12" ht="11.25" customHeight="1">
      <c r="A232" s="1"/>
      <c r="B232" s="170"/>
      <c r="C232" s="376" t="s">
        <v>70</v>
      </c>
      <c r="D232" s="377">
        <f>'C21'!G8</f>
        <v>3799.4450000000002</v>
      </c>
      <c r="E232" s="377">
        <f>'C22'!G8</f>
        <v>17952.560000000001</v>
      </c>
      <c r="F232" s="377">
        <f>'C23'!G8</f>
        <v>14968</v>
      </c>
      <c r="G232" s="192"/>
      <c r="H232" s="170"/>
      <c r="I232" s="170"/>
      <c r="J232" s="170"/>
      <c r="K232" s="170"/>
    </row>
    <row r="233" spans="1:12" ht="11.25" customHeight="1">
      <c r="A233" s="1"/>
      <c r="B233" s="170"/>
      <c r="C233" s="376" t="s">
        <v>71</v>
      </c>
      <c r="D233" s="377">
        <f>'C21'!G9</f>
        <v>6630.9950000000008</v>
      </c>
      <c r="E233" s="377">
        <f>'C22'!G9</f>
        <v>8340.1000000000022</v>
      </c>
      <c r="F233" s="377">
        <f>'C23'!G9</f>
        <v>5591</v>
      </c>
      <c r="G233" s="189"/>
      <c r="H233" s="170"/>
      <c r="I233" s="170"/>
      <c r="J233" s="170"/>
      <c r="K233" s="170"/>
    </row>
    <row r="234" spans="1:12" ht="11.25" customHeight="1">
      <c r="A234" s="1"/>
      <c r="B234" s="170"/>
      <c r="C234" s="376" t="s">
        <v>72</v>
      </c>
      <c r="D234" s="377">
        <f>'C21'!G10</f>
        <v>2460.42</v>
      </c>
      <c r="E234" s="377">
        <f>'C22'!G10</f>
        <v>226.9</v>
      </c>
      <c r="F234" s="377">
        <f>'C23'!G10</f>
        <v>2465</v>
      </c>
      <c r="G234" s="189"/>
      <c r="H234" s="170"/>
      <c r="I234" s="170"/>
      <c r="J234" s="170"/>
      <c r="K234" s="170"/>
    </row>
    <row r="235" spans="1:12" ht="11.25" customHeight="1">
      <c r="A235" s="1"/>
      <c r="B235" s="170"/>
      <c r="C235" s="376" t="s">
        <v>3</v>
      </c>
      <c r="D235" s="377">
        <f>'C21'!G24</f>
        <v>980.46</v>
      </c>
      <c r="E235" s="377">
        <f>'C22'!G24</f>
        <v>284.94399999999996</v>
      </c>
      <c r="F235" s="377">
        <f>'C23'!G24</f>
        <v>1790.5</v>
      </c>
      <c r="G235" s="189"/>
      <c r="H235" s="170"/>
      <c r="I235" s="170"/>
      <c r="J235" s="170"/>
      <c r="K235" s="170"/>
    </row>
    <row r="236" spans="1:12" ht="11.25" customHeight="1">
      <c r="A236" s="1"/>
      <c r="B236" s="170"/>
      <c r="C236" s="376" t="s">
        <v>73</v>
      </c>
      <c r="D236" s="377">
        <f>'C21'!G11</f>
        <v>2885.5</v>
      </c>
      <c r="E236" s="377">
        <f>'C22'!G11</f>
        <v>2836.8</v>
      </c>
      <c r="F236" s="377">
        <f>'C23'!G11</f>
        <v>8480</v>
      </c>
      <c r="G236" s="189"/>
      <c r="H236" s="170"/>
      <c r="I236" s="170"/>
      <c r="J236" s="170"/>
      <c r="K236" s="170"/>
    </row>
    <row r="237" spans="1:12" ht="11.25" customHeight="1">
      <c r="A237" s="1"/>
      <c r="B237" s="170"/>
      <c r="C237" s="376" t="s">
        <v>4</v>
      </c>
      <c r="D237" s="377">
        <f>'C21'!G25</f>
        <v>1954.0199999999993</v>
      </c>
      <c r="E237" s="377">
        <f>'C22'!G25</f>
        <v>1963.55</v>
      </c>
      <c r="F237" s="377">
        <f>'C23'!G25</f>
        <v>1689.434</v>
      </c>
      <c r="G237" s="189"/>
      <c r="H237" s="170"/>
      <c r="I237" s="170"/>
      <c r="J237" s="170"/>
      <c r="K237" s="170"/>
    </row>
    <row r="238" spans="1:12" ht="11.25" customHeight="1">
      <c r="A238" s="1"/>
      <c r="B238" s="170"/>
      <c r="C238" s="376" t="s">
        <v>74</v>
      </c>
      <c r="D238" s="377">
        <f>'C21'!G12</f>
        <v>993.72</v>
      </c>
      <c r="E238" s="377">
        <f>'C22'!G12</f>
        <v>827.7</v>
      </c>
      <c r="F238" s="377">
        <f>'C23'!G12</f>
        <v>406</v>
      </c>
      <c r="G238" s="189"/>
      <c r="H238" s="170"/>
      <c r="I238" s="170"/>
      <c r="J238" s="170"/>
      <c r="K238" s="170"/>
    </row>
    <row r="239" spans="1:12" ht="11.25" customHeight="1">
      <c r="A239" s="1"/>
      <c r="B239" s="170"/>
      <c r="C239" s="376" t="s">
        <v>75</v>
      </c>
      <c r="D239" s="377">
        <f>'C21'!G13</f>
        <v>1316.7</v>
      </c>
      <c r="E239" s="377">
        <f>'C22'!G13</f>
        <v>16483.63</v>
      </c>
      <c r="F239" s="377">
        <f>'C23'!G13</f>
        <v>3473</v>
      </c>
      <c r="G239" s="189"/>
      <c r="H239" s="170"/>
      <c r="I239" s="170"/>
      <c r="J239" s="170"/>
      <c r="K239" s="170"/>
    </row>
    <row r="240" spans="1:12" ht="11.25" customHeight="1">
      <c r="A240" s="1"/>
      <c r="B240" s="170"/>
      <c r="C240" s="376" t="s">
        <v>76</v>
      </c>
      <c r="D240" s="377">
        <f>'C21'!G14</f>
        <v>2397</v>
      </c>
      <c r="E240" s="377">
        <f>'C22'!G14</f>
        <v>10524.164999999999</v>
      </c>
      <c r="F240" s="377">
        <f>'C23'!G14</f>
        <v>3033</v>
      </c>
      <c r="G240" s="189"/>
      <c r="H240" s="170"/>
      <c r="I240" s="170"/>
      <c r="J240" s="170"/>
      <c r="K240" s="170"/>
    </row>
    <row r="241" spans="1:11" ht="11.25" customHeight="1">
      <c r="A241" s="1"/>
      <c r="B241" s="170"/>
      <c r="C241" s="376" t="s">
        <v>77</v>
      </c>
      <c r="D241" s="377">
        <f>'C21'!G15</f>
        <v>8564.2099999999991</v>
      </c>
      <c r="E241" s="377">
        <f>'C22'!G15</f>
        <v>1933.204</v>
      </c>
      <c r="F241" s="377">
        <f>'C23'!G15</f>
        <v>17433.5</v>
      </c>
      <c r="G241" s="189"/>
      <c r="H241" s="170"/>
      <c r="I241" s="170"/>
      <c r="J241" s="170"/>
      <c r="K241" s="170"/>
    </row>
    <row r="242" spans="1:11" ht="11.25" customHeight="1">
      <c r="A242" s="1"/>
      <c r="B242" s="170"/>
      <c r="C242" s="376" t="s">
        <v>78</v>
      </c>
      <c r="D242" s="377">
        <f>'C21'!G16</f>
        <v>850</v>
      </c>
      <c r="E242" s="377">
        <f>'C22'!G16</f>
        <v>14021.3</v>
      </c>
      <c r="F242" s="377">
        <f>'C23'!G16</f>
        <v>2538</v>
      </c>
      <c r="G242" s="189"/>
      <c r="H242" s="170"/>
      <c r="I242" s="170"/>
      <c r="J242" s="170"/>
      <c r="K242" s="170"/>
    </row>
    <row r="243" spans="1:11" ht="11.25" customHeight="1">
      <c r="A243" s="1"/>
      <c r="B243" s="170"/>
      <c r="C243" s="376" t="s">
        <v>79</v>
      </c>
      <c r="D243" s="377">
        <f>'C21'!G17</f>
        <v>3943.3199999999997</v>
      </c>
      <c r="E243" s="377">
        <f>'C22'!G17</f>
        <v>3847.7999999999988</v>
      </c>
      <c r="F243" s="377">
        <f>'C23'!G17</f>
        <v>4537.8999999999996</v>
      </c>
      <c r="G243" s="189"/>
      <c r="H243" s="170"/>
      <c r="I243" s="170"/>
      <c r="J243" s="170"/>
      <c r="K243" s="170"/>
    </row>
    <row r="244" spans="1:11" ht="11.25" customHeight="1">
      <c r="A244" s="1"/>
      <c r="B244" s="170"/>
      <c r="C244" s="376" t="s">
        <v>80</v>
      </c>
      <c r="D244" s="377">
        <f>'C21'!G18</f>
        <v>784.7</v>
      </c>
      <c r="E244" s="377">
        <f>'C22'!G18</f>
        <v>374.20000000000005</v>
      </c>
      <c r="F244" s="377">
        <f>'C23'!G18</f>
        <v>505</v>
      </c>
      <c r="G244" s="189"/>
      <c r="H244" s="170"/>
      <c r="I244" s="170"/>
      <c r="J244" s="170"/>
      <c r="K244" s="170"/>
    </row>
    <row r="245" spans="1:11" ht="11.25" customHeight="1">
      <c r="A245" s="1"/>
      <c r="B245" s="170"/>
      <c r="C245" s="376" t="s">
        <v>81</v>
      </c>
      <c r="D245" s="377">
        <f>'C21'!G19</f>
        <v>0</v>
      </c>
      <c r="E245" s="377">
        <f>'C22'!G19</f>
        <v>485.38</v>
      </c>
      <c r="F245" s="377">
        <f>'C23'!G19</f>
        <v>10686.58</v>
      </c>
      <c r="G245" s="189"/>
      <c r="H245" s="170"/>
      <c r="I245" s="170"/>
      <c r="J245" s="170"/>
      <c r="K245" s="170"/>
    </row>
    <row r="246" spans="1:11" ht="11.25" customHeight="1">
      <c r="A246" s="1"/>
      <c r="B246" s="170"/>
      <c r="C246" s="376" t="s">
        <v>0</v>
      </c>
      <c r="D246" s="377">
        <f>'C21'!G20</f>
        <v>0</v>
      </c>
      <c r="E246" s="377">
        <f>'C22'!G20</f>
        <v>7104.3199999999988</v>
      </c>
      <c r="F246" s="377">
        <f>'C23'!G20</f>
        <v>2445</v>
      </c>
      <c r="G246" s="189"/>
      <c r="H246" s="170"/>
      <c r="I246" s="170"/>
      <c r="J246" s="170"/>
      <c r="K246" s="170"/>
    </row>
    <row r="247" spans="1:11" ht="11.25" customHeight="1">
      <c r="A247" s="1"/>
      <c r="B247" s="170"/>
      <c r="C247" s="376" t="s">
        <v>82</v>
      </c>
      <c r="D247" s="377">
        <f>'C21'!G21</f>
        <v>878.46</v>
      </c>
      <c r="E247" s="377">
        <f>'C22'!G21</f>
        <v>1128.1590000000001</v>
      </c>
      <c r="F247" s="377">
        <f>'C23'!G21</f>
        <v>1005</v>
      </c>
      <c r="G247" s="189"/>
      <c r="H247" s="170"/>
      <c r="I247" s="170"/>
      <c r="J247" s="170"/>
      <c r="K247" s="170"/>
    </row>
    <row r="248" spans="1:11" ht="11.25" customHeight="1">
      <c r="A248" s="1"/>
      <c r="B248" s="170"/>
      <c r="C248" s="376" t="s">
        <v>83</v>
      </c>
      <c r="D248" s="377">
        <f>'C21'!G22</f>
        <v>1100</v>
      </c>
      <c r="E248" s="377">
        <f>'C22'!G22</f>
        <v>47</v>
      </c>
      <c r="F248" s="377">
        <f>'C23'!G22</f>
        <v>2425</v>
      </c>
      <c r="G248" s="189"/>
      <c r="H248" s="170"/>
      <c r="I248" s="170"/>
      <c r="J248" s="170"/>
      <c r="K248" s="170"/>
    </row>
    <row r="249" spans="1:11" ht="11.25" customHeight="1">
      <c r="A249" s="1"/>
      <c r="B249" s="170"/>
      <c r="C249" s="378" t="s">
        <v>84</v>
      </c>
      <c r="D249" s="379">
        <f>SUM(D232:D248)</f>
        <v>39538.949999999997</v>
      </c>
      <c r="E249" s="379">
        <f>SUM(E232:E248)</f>
        <v>88381.712</v>
      </c>
      <c r="F249" s="379">
        <f>SUM(F232:F248)</f>
        <v>83471.914000000004</v>
      </c>
      <c r="G249" s="189"/>
      <c r="H249" s="170"/>
      <c r="I249" s="170"/>
      <c r="J249" s="170"/>
      <c r="K249" s="170"/>
    </row>
    <row r="250" spans="1:11" ht="11.25" customHeight="1">
      <c r="A250" s="170"/>
      <c r="B250" s="170"/>
      <c r="C250" s="170"/>
      <c r="D250" s="170"/>
      <c r="E250" s="170"/>
      <c r="F250" s="170"/>
      <c r="G250" s="170"/>
      <c r="H250" s="170"/>
      <c r="I250" s="170"/>
      <c r="J250" s="170"/>
      <c r="K250" s="170"/>
    </row>
    <row r="251" spans="1:11" ht="11.25" customHeight="1">
      <c r="A251" s="170"/>
      <c r="B251" s="170"/>
      <c r="C251" s="54" t="s">
        <v>42</v>
      </c>
      <c r="D251" s="170"/>
      <c r="E251" s="170"/>
      <c r="F251" s="170"/>
      <c r="G251" s="170"/>
      <c r="H251" s="170"/>
      <c r="I251" s="170"/>
      <c r="J251" s="170"/>
      <c r="K251" s="170"/>
    </row>
    <row r="252" spans="1:11" ht="11.25" customHeight="1"/>
    <row r="253" spans="1:11" ht="11.25" customHeight="1"/>
    <row r="254" spans="1:11" ht="11.25" customHeight="1"/>
    <row r="255" spans="1:11" ht="11.25" customHeight="1"/>
    <row r="256" spans="1:11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3">
    <mergeCell ref="C197:F197"/>
    <mergeCell ref="D7:F7"/>
    <mergeCell ref="G7:I7"/>
  </mergeCells>
  <phoneticPr fontId="0" type="noConversion"/>
  <hyperlinks>
    <hyperlink ref="C4" location="Indice!A1" display="Indice!A1"/>
  </hyperlinks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  <rowBreaks count="1" manualBreakCount="1">
    <brk id="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S36"/>
  <sheetViews>
    <sheetView showGridLines="0" showRowColHeaders="0" showOutlineSymbols="0" zoomScaleNormal="100" workbookViewId="0"/>
  </sheetViews>
  <sheetFormatPr baseColWidth="10" defaultColWidth="11.44140625" defaultRowHeight="13.2"/>
  <cols>
    <col min="1" max="1" width="0.109375" style="12" customWidth="1"/>
    <col min="2" max="2" width="2.6640625" style="12" customWidth="1"/>
    <col min="3" max="3" width="23.6640625" style="12" customWidth="1"/>
    <col min="4" max="4" width="1.33203125" style="12" customWidth="1"/>
    <col min="5" max="5" width="19" style="33" customWidth="1"/>
    <col min="6" max="6" width="0.44140625" style="33" customWidth="1"/>
    <col min="7" max="7" width="10.6640625" style="33" customWidth="1"/>
    <col min="8" max="8" width="6.109375" style="33" customWidth="1"/>
    <col min="9" max="12" width="10.6640625" style="33" customWidth="1"/>
    <col min="13" max="16384" width="11.44140625" style="33"/>
  </cols>
  <sheetData>
    <row r="1" spans="1:19" s="12" customFormat="1" ht="0.75" customHeight="1"/>
    <row r="2" spans="1:19" s="12" customFormat="1" ht="21" customHeight="1">
      <c r="E2" s="13"/>
      <c r="L2" s="5" t="s">
        <v>6</v>
      </c>
      <c r="S2" s="39"/>
    </row>
    <row r="3" spans="1:19" s="12" customFormat="1" ht="15" customHeight="1">
      <c r="F3" s="63"/>
      <c r="G3" s="63"/>
      <c r="H3" s="63"/>
      <c r="I3" s="63"/>
      <c r="L3" s="5" t="s">
        <v>63</v>
      </c>
      <c r="S3" s="39"/>
    </row>
    <row r="4" spans="1:19" s="14" customFormat="1" ht="20.25" customHeight="1">
      <c r="B4" s="15"/>
      <c r="C4" s="36" t="str">
        <f>Indice!C4</f>
        <v>Transporte de energía eléctrica</v>
      </c>
    </row>
    <row r="5" spans="1:19" s="14" customFormat="1" ht="12.6" customHeight="1">
      <c r="B5" s="15"/>
      <c r="C5" s="16"/>
      <c r="H5" s="64"/>
      <c r="I5" s="64"/>
      <c r="J5" s="64"/>
      <c r="K5" s="64"/>
      <c r="L5" s="64"/>
    </row>
    <row r="6" spans="1:19" s="14" customFormat="1" ht="12.6" customHeight="1">
      <c r="B6" s="15"/>
      <c r="C6" s="19"/>
      <c r="D6" s="40"/>
      <c r="E6" s="40"/>
      <c r="H6" s="64"/>
      <c r="I6" s="64"/>
      <c r="J6" s="64"/>
      <c r="K6" s="64"/>
      <c r="L6" s="64"/>
    </row>
    <row r="7" spans="1:19" ht="12.75" customHeight="1">
      <c r="A7" s="14"/>
      <c r="B7" s="15"/>
      <c r="C7" s="406" t="s">
        <v>156</v>
      </c>
      <c r="D7" s="40"/>
      <c r="E7" s="65"/>
      <c r="F7" s="41"/>
      <c r="G7" s="66" t="s">
        <v>28</v>
      </c>
      <c r="H7" s="27"/>
      <c r="I7" s="404" t="s">
        <v>30</v>
      </c>
      <c r="J7" s="404"/>
      <c r="K7" s="404"/>
      <c r="L7" s="67"/>
    </row>
    <row r="8" spans="1:19" ht="12.75" customHeight="1">
      <c r="A8" s="14"/>
      <c r="B8" s="15"/>
      <c r="C8" s="406"/>
      <c r="D8" s="40"/>
      <c r="E8" s="65"/>
      <c r="F8" s="65"/>
      <c r="G8" s="67" t="s">
        <v>31</v>
      </c>
      <c r="H8" s="22"/>
      <c r="I8" s="67" t="s">
        <v>31</v>
      </c>
      <c r="J8" s="67" t="s">
        <v>3</v>
      </c>
      <c r="K8" s="67" t="s">
        <v>4</v>
      </c>
      <c r="L8" s="67" t="s">
        <v>2</v>
      </c>
    </row>
    <row r="9" spans="1:19" ht="12.75" customHeight="1">
      <c r="A9" s="14"/>
      <c r="B9" s="15"/>
      <c r="C9" s="406"/>
      <c r="D9" s="40"/>
      <c r="E9" s="65"/>
      <c r="F9" s="65"/>
      <c r="G9" s="65"/>
      <c r="H9" s="22"/>
      <c r="I9" s="22"/>
      <c r="J9" s="22"/>
      <c r="K9" s="22"/>
      <c r="L9" s="22"/>
    </row>
    <row r="10" spans="1:19" ht="12.75" customHeight="1">
      <c r="A10" s="14"/>
      <c r="B10" s="15"/>
      <c r="C10" s="406"/>
      <c r="D10" s="40"/>
      <c r="E10" s="315" t="s">
        <v>32</v>
      </c>
      <c r="F10" s="316"/>
      <c r="G10" s="317">
        <f>SUM(G11:G13)</f>
        <v>21178.698360000002</v>
      </c>
      <c r="H10" s="317"/>
      <c r="I10" s="317">
        <f>SUM(I11:I13)</f>
        <v>18924.164470000003</v>
      </c>
      <c r="J10" s="317">
        <f>SUM(J11:J13)</f>
        <v>1673.7670000000001</v>
      </c>
      <c r="K10" s="317">
        <f>SUM(K11:K13)</f>
        <v>1346.9589999999998</v>
      </c>
      <c r="L10" s="317">
        <f>SUM(G10,I10:K10)</f>
        <v>43123.588830000008</v>
      </c>
      <c r="M10" s="68"/>
      <c r="N10" s="68"/>
      <c r="O10" s="68"/>
      <c r="P10" s="42"/>
    </row>
    <row r="11" spans="1:19" ht="12.75" customHeight="1">
      <c r="A11" s="14"/>
      <c r="B11" s="15"/>
      <c r="C11" s="406"/>
      <c r="D11" s="40"/>
      <c r="E11" s="318" t="s">
        <v>33</v>
      </c>
      <c r="F11" s="319"/>
      <c r="G11" s="320">
        <v>21061.708360000004</v>
      </c>
      <c r="H11" s="320"/>
      <c r="I11" s="320">
        <v>18188.853560000003</v>
      </c>
      <c r="J11" s="320">
        <v>1089.2370000000001</v>
      </c>
      <c r="K11" s="320">
        <v>1074.8019999999999</v>
      </c>
      <c r="L11" s="320">
        <f>SUM(G11,I11:K11)</f>
        <v>41414.600920000012</v>
      </c>
      <c r="M11" s="68"/>
      <c r="N11" s="69"/>
      <c r="O11" s="68"/>
      <c r="P11" s="42"/>
    </row>
    <row r="12" spans="1:19" ht="12.75" customHeight="1">
      <c r="A12" s="14"/>
      <c r="B12" s="15"/>
      <c r="C12" s="406"/>
      <c r="D12" s="40"/>
      <c r="E12" s="318" t="s">
        <v>34</v>
      </c>
      <c r="F12" s="319"/>
      <c r="G12" s="320">
        <v>28.85</v>
      </c>
      <c r="H12" s="320"/>
      <c r="I12" s="320">
        <v>236</v>
      </c>
      <c r="J12" s="320">
        <v>422.89499999999998</v>
      </c>
      <c r="K12" s="320">
        <v>30</v>
      </c>
      <c r="L12" s="320">
        <f>SUM(G12,I12:K12)</f>
        <v>717.745</v>
      </c>
      <c r="M12" s="68"/>
      <c r="N12" s="69"/>
      <c r="O12" s="68"/>
      <c r="P12" s="70"/>
      <c r="Q12" s="31"/>
      <c r="R12" s="31"/>
      <c r="S12" s="31"/>
    </row>
    <row r="13" spans="1:19" ht="13.5" customHeight="1">
      <c r="A13" s="14"/>
      <c r="B13" s="15"/>
      <c r="C13" s="21"/>
      <c r="D13" s="40"/>
      <c r="E13" s="321" t="s">
        <v>35</v>
      </c>
      <c r="F13" s="322"/>
      <c r="G13" s="320">
        <v>88.14</v>
      </c>
      <c r="H13" s="320"/>
      <c r="I13" s="320">
        <v>499.31091000000009</v>
      </c>
      <c r="J13" s="320">
        <v>161.63500000000002</v>
      </c>
      <c r="K13" s="320">
        <v>242.15700000000001</v>
      </c>
      <c r="L13" s="320">
        <f>SUM(G13,I13:K13)</f>
        <v>991.24291000000017</v>
      </c>
      <c r="N13" s="68"/>
    </row>
    <row r="14" spans="1:19" ht="12.75" customHeight="1">
      <c r="A14" s="14"/>
      <c r="B14" s="15"/>
      <c r="C14" s="19"/>
      <c r="D14" s="40"/>
      <c r="E14" s="323" t="s">
        <v>36</v>
      </c>
      <c r="F14" s="323"/>
      <c r="G14" s="324">
        <v>79208.479999999996</v>
      </c>
      <c r="H14" s="324"/>
      <c r="I14" s="324">
        <v>63</v>
      </c>
      <c r="J14" s="324">
        <v>3273</v>
      </c>
      <c r="K14" s="324">
        <v>2250</v>
      </c>
      <c r="L14" s="324">
        <f>SUM(G14,I14:K14)</f>
        <v>84794.48</v>
      </c>
      <c r="M14" s="68"/>
      <c r="N14" s="68"/>
      <c r="O14" s="68"/>
    </row>
    <row r="15" spans="1:19" ht="15" customHeight="1">
      <c r="E15" s="405" t="s">
        <v>216</v>
      </c>
      <c r="F15" s="405"/>
      <c r="G15" s="405"/>
      <c r="H15" s="405"/>
      <c r="I15" s="405"/>
      <c r="J15" s="405"/>
      <c r="K15" s="405"/>
      <c r="L15" s="405"/>
    </row>
    <row r="16" spans="1:19" ht="12" customHeight="1">
      <c r="C16" s="33"/>
      <c r="E16" s="407" t="s">
        <v>217</v>
      </c>
      <c r="F16" s="407"/>
      <c r="G16" s="407"/>
      <c r="H16" s="407"/>
      <c r="I16" s="407"/>
      <c r="J16" s="407"/>
      <c r="K16" s="407"/>
      <c r="L16" s="407"/>
      <c r="N16" s="68"/>
    </row>
    <row r="17" spans="3:14" ht="12.75" customHeight="1">
      <c r="C17" s="33"/>
      <c r="E17" s="29"/>
      <c r="F17" s="29"/>
      <c r="G17" s="29"/>
      <c r="H17" s="71"/>
      <c r="I17" s="71"/>
      <c r="J17" s="71"/>
      <c r="K17" s="71"/>
      <c r="L17" s="71"/>
      <c r="N17" s="42"/>
    </row>
    <row r="18" spans="3:14" ht="12.75" customHeight="1">
      <c r="C18" s="33"/>
      <c r="E18" s="32"/>
      <c r="F18" s="32"/>
      <c r="G18" s="29"/>
      <c r="H18" s="71"/>
      <c r="I18" s="71"/>
      <c r="J18" s="71"/>
      <c r="K18" s="71"/>
      <c r="L18" s="71"/>
    </row>
    <row r="19" spans="3:14" ht="12.75" customHeight="1">
      <c r="C19" s="33"/>
      <c r="E19" s="32"/>
      <c r="F19" s="32"/>
      <c r="G19" s="72"/>
      <c r="H19" s="71"/>
      <c r="I19" s="71"/>
      <c r="J19" s="71"/>
      <c r="K19" s="71"/>
      <c r="L19" s="71"/>
    </row>
    <row r="20" spans="3:14" ht="12.75" customHeight="1">
      <c r="E20" s="32"/>
      <c r="F20" s="32"/>
    </row>
    <row r="21" spans="3:14" ht="12.75" customHeight="1">
      <c r="E21" s="32"/>
      <c r="F21" s="32"/>
      <c r="G21" s="29"/>
      <c r="H21" s="71"/>
      <c r="I21" s="71"/>
      <c r="J21" s="71"/>
      <c r="K21" s="71"/>
      <c r="L21" s="71"/>
    </row>
    <row r="22" spans="3:14" ht="12.75" customHeight="1">
      <c r="G22" s="29"/>
      <c r="H22" s="71"/>
      <c r="I22" s="71"/>
      <c r="J22" s="71"/>
      <c r="K22" s="71"/>
      <c r="L22" s="71"/>
    </row>
    <row r="23" spans="3:14" ht="12.75" customHeight="1">
      <c r="G23" s="72"/>
      <c r="H23" s="73"/>
      <c r="I23" s="73"/>
      <c r="J23" s="73"/>
      <c r="K23" s="73"/>
      <c r="L23" s="73"/>
    </row>
    <row r="24" spans="3:14" ht="12.75" customHeight="1">
      <c r="H24" s="42"/>
      <c r="I24" s="42"/>
      <c r="J24" s="42"/>
      <c r="K24" s="42"/>
      <c r="L24" s="42"/>
    </row>
    <row r="25" spans="3:14" ht="12.75" customHeight="1">
      <c r="G25" s="72"/>
      <c r="H25" s="71"/>
      <c r="I25" s="71"/>
      <c r="J25" s="71"/>
      <c r="K25" s="71"/>
      <c r="L25" s="71"/>
    </row>
    <row r="26" spans="3:14" ht="12.75" customHeight="1"/>
    <row r="27" spans="3:14" ht="12.75" customHeight="1">
      <c r="E27" s="29"/>
      <c r="G27" s="29"/>
      <c r="H27" s="71"/>
      <c r="I27" s="71"/>
      <c r="J27" s="71"/>
      <c r="K27" s="71"/>
      <c r="L27" s="71"/>
    </row>
    <row r="28" spans="3:14" ht="12.75" customHeight="1">
      <c r="G28" s="29"/>
      <c r="H28" s="71"/>
      <c r="I28" s="71"/>
      <c r="J28" s="71"/>
      <c r="K28" s="71"/>
      <c r="L28" s="71"/>
    </row>
    <row r="29" spans="3:14" ht="12.75" customHeight="1">
      <c r="G29" s="72"/>
      <c r="H29" s="71"/>
      <c r="I29" s="71"/>
      <c r="J29" s="71"/>
      <c r="K29" s="71"/>
      <c r="L29" s="71"/>
    </row>
    <row r="30" spans="3:14" ht="12.75" customHeight="1"/>
    <row r="31" spans="3:14" ht="12.75" customHeight="1">
      <c r="H31" s="70"/>
      <c r="I31" s="70"/>
      <c r="J31" s="70"/>
      <c r="K31" s="70"/>
      <c r="L31" s="70"/>
    </row>
    <row r="32" spans="3:14" ht="12.75" customHeight="1"/>
    <row r="33" ht="12.75" customHeight="1"/>
    <row r="34" ht="12.75" customHeight="1"/>
    <row r="35" ht="12.75" customHeight="1"/>
    <row r="36" ht="12.75" customHeight="1"/>
  </sheetData>
  <mergeCells count="4">
    <mergeCell ref="I7:K7"/>
    <mergeCell ref="E15:L15"/>
    <mergeCell ref="C7:C12"/>
    <mergeCell ref="E16:L16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10:K10 H10 G10 I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3">
    <pageSetUpPr autoPageBreaks="0"/>
  </sheetPr>
  <dimension ref="A1:O28"/>
  <sheetViews>
    <sheetView showGridLines="0" showRowColHeaders="0" showOutlineSymbols="0" zoomScaleNormal="100" workbookViewId="0"/>
  </sheetViews>
  <sheetFormatPr baseColWidth="10" defaultColWidth="8.6640625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38.5546875" style="90" customWidth="1"/>
    <col min="6" max="6" width="13.5546875" style="90" customWidth="1"/>
    <col min="7" max="7" width="15.5546875" style="90" customWidth="1"/>
    <col min="8" max="9" width="11.33203125" style="90" customWidth="1"/>
    <col min="10" max="10" width="12.109375" style="96" hidden="1" customWidth="1"/>
    <col min="11" max="256" width="8.6640625" style="90"/>
    <col min="257" max="257" width="0.109375" style="90" customWidth="1"/>
    <col min="258" max="258" width="2.6640625" style="90" customWidth="1"/>
    <col min="259" max="259" width="23.33203125" style="90" customWidth="1"/>
    <col min="260" max="260" width="1.33203125" style="90" customWidth="1"/>
    <col min="261" max="261" width="38.5546875" style="90" customWidth="1"/>
    <col min="262" max="262" width="13.5546875" style="90" customWidth="1"/>
    <col min="263" max="265" width="11.33203125" style="90" customWidth="1"/>
    <col min="266" max="266" width="0" style="90" hidden="1" customWidth="1"/>
    <col min="267" max="512" width="8.6640625" style="90"/>
    <col min="513" max="513" width="0.109375" style="90" customWidth="1"/>
    <col min="514" max="514" width="2.6640625" style="90" customWidth="1"/>
    <col min="515" max="515" width="23.33203125" style="90" customWidth="1"/>
    <col min="516" max="516" width="1.33203125" style="90" customWidth="1"/>
    <col min="517" max="517" width="38.5546875" style="90" customWidth="1"/>
    <col min="518" max="518" width="13.5546875" style="90" customWidth="1"/>
    <col min="519" max="521" width="11.33203125" style="90" customWidth="1"/>
    <col min="522" max="522" width="0" style="90" hidden="1" customWidth="1"/>
    <col min="523" max="768" width="8.6640625" style="90"/>
    <col min="769" max="769" width="0.109375" style="90" customWidth="1"/>
    <col min="770" max="770" width="2.6640625" style="90" customWidth="1"/>
    <col min="771" max="771" width="23.33203125" style="90" customWidth="1"/>
    <col min="772" max="772" width="1.33203125" style="90" customWidth="1"/>
    <col min="773" max="773" width="38.5546875" style="90" customWidth="1"/>
    <col min="774" max="774" width="13.5546875" style="90" customWidth="1"/>
    <col min="775" max="777" width="11.33203125" style="90" customWidth="1"/>
    <col min="778" max="778" width="0" style="90" hidden="1" customWidth="1"/>
    <col min="779" max="1024" width="8.6640625" style="90"/>
    <col min="1025" max="1025" width="0.109375" style="90" customWidth="1"/>
    <col min="1026" max="1026" width="2.6640625" style="90" customWidth="1"/>
    <col min="1027" max="1027" width="23.33203125" style="90" customWidth="1"/>
    <col min="1028" max="1028" width="1.33203125" style="90" customWidth="1"/>
    <col min="1029" max="1029" width="38.5546875" style="90" customWidth="1"/>
    <col min="1030" max="1030" width="13.5546875" style="90" customWidth="1"/>
    <col min="1031" max="1033" width="11.33203125" style="90" customWidth="1"/>
    <col min="1034" max="1034" width="0" style="90" hidden="1" customWidth="1"/>
    <col min="1035" max="1280" width="8.6640625" style="90"/>
    <col min="1281" max="1281" width="0.109375" style="90" customWidth="1"/>
    <col min="1282" max="1282" width="2.6640625" style="90" customWidth="1"/>
    <col min="1283" max="1283" width="23.33203125" style="90" customWidth="1"/>
    <col min="1284" max="1284" width="1.33203125" style="90" customWidth="1"/>
    <col min="1285" max="1285" width="38.5546875" style="90" customWidth="1"/>
    <col min="1286" max="1286" width="13.5546875" style="90" customWidth="1"/>
    <col min="1287" max="1289" width="11.33203125" style="90" customWidth="1"/>
    <col min="1290" max="1290" width="0" style="90" hidden="1" customWidth="1"/>
    <col min="1291" max="1536" width="8.6640625" style="90"/>
    <col min="1537" max="1537" width="0.109375" style="90" customWidth="1"/>
    <col min="1538" max="1538" width="2.6640625" style="90" customWidth="1"/>
    <col min="1539" max="1539" width="23.33203125" style="90" customWidth="1"/>
    <col min="1540" max="1540" width="1.33203125" style="90" customWidth="1"/>
    <col min="1541" max="1541" width="38.5546875" style="90" customWidth="1"/>
    <col min="1542" max="1542" width="13.5546875" style="90" customWidth="1"/>
    <col min="1543" max="1545" width="11.33203125" style="90" customWidth="1"/>
    <col min="1546" max="1546" width="0" style="90" hidden="1" customWidth="1"/>
    <col min="1547" max="1792" width="8.6640625" style="90"/>
    <col min="1793" max="1793" width="0.109375" style="90" customWidth="1"/>
    <col min="1794" max="1794" width="2.6640625" style="90" customWidth="1"/>
    <col min="1795" max="1795" width="23.33203125" style="90" customWidth="1"/>
    <col min="1796" max="1796" width="1.33203125" style="90" customWidth="1"/>
    <col min="1797" max="1797" width="38.5546875" style="90" customWidth="1"/>
    <col min="1798" max="1798" width="13.5546875" style="90" customWidth="1"/>
    <col min="1799" max="1801" width="11.33203125" style="90" customWidth="1"/>
    <col min="1802" max="1802" width="0" style="90" hidden="1" customWidth="1"/>
    <col min="1803" max="2048" width="8.6640625" style="90"/>
    <col min="2049" max="2049" width="0.109375" style="90" customWidth="1"/>
    <col min="2050" max="2050" width="2.6640625" style="90" customWidth="1"/>
    <col min="2051" max="2051" width="23.33203125" style="90" customWidth="1"/>
    <col min="2052" max="2052" width="1.33203125" style="90" customWidth="1"/>
    <col min="2053" max="2053" width="38.5546875" style="90" customWidth="1"/>
    <col min="2054" max="2054" width="13.5546875" style="90" customWidth="1"/>
    <col min="2055" max="2057" width="11.33203125" style="90" customWidth="1"/>
    <col min="2058" max="2058" width="0" style="90" hidden="1" customWidth="1"/>
    <col min="2059" max="2304" width="8.6640625" style="90"/>
    <col min="2305" max="2305" width="0.109375" style="90" customWidth="1"/>
    <col min="2306" max="2306" width="2.6640625" style="90" customWidth="1"/>
    <col min="2307" max="2307" width="23.33203125" style="90" customWidth="1"/>
    <col min="2308" max="2308" width="1.33203125" style="90" customWidth="1"/>
    <col min="2309" max="2309" width="38.5546875" style="90" customWidth="1"/>
    <col min="2310" max="2310" width="13.5546875" style="90" customWidth="1"/>
    <col min="2311" max="2313" width="11.33203125" style="90" customWidth="1"/>
    <col min="2314" max="2314" width="0" style="90" hidden="1" customWidth="1"/>
    <col min="2315" max="2560" width="8.6640625" style="90"/>
    <col min="2561" max="2561" width="0.109375" style="90" customWidth="1"/>
    <col min="2562" max="2562" width="2.6640625" style="90" customWidth="1"/>
    <col min="2563" max="2563" width="23.33203125" style="90" customWidth="1"/>
    <col min="2564" max="2564" width="1.33203125" style="90" customWidth="1"/>
    <col min="2565" max="2565" width="38.5546875" style="90" customWidth="1"/>
    <col min="2566" max="2566" width="13.5546875" style="90" customWidth="1"/>
    <col min="2567" max="2569" width="11.33203125" style="90" customWidth="1"/>
    <col min="2570" max="2570" width="0" style="90" hidden="1" customWidth="1"/>
    <col min="2571" max="2816" width="8.6640625" style="90"/>
    <col min="2817" max="2817" width="0.109375" style="90" customWidth="1"/>
    <col min="2818" max="2818" width="2.6640625" style="90" customWidth="1"/>
    <col min="2819" max="2819" width="23.33203125" style="90" customWidth="1"/>
    <col min="2820" max="2820" width="1.33203125" style="90" customWidth="1"/>
    <col min="2821" max="2821" width="38.5546875" style="90" customWidth="1"/>
    <col min="2822" max="2822" width="13.5546875" style="90" customWidth="1"/>
    <col min="2823" max="2825" width="11.33203125" style="90" customWidth="1"/>
    <col min="2826" max="2826" width="0" style="90" hidden="1" customWidth="1"/>
    <col min="2827" max="3072" width="8.6640625" style="90"/>
    <col min="3073" max="3073" width="0.109375" style="90" customWidth="1"/>
    <col min="3074" max="3074" width="2.6640625" style="90" customWidth="1"/>
    <col min="3075" max="3075" width="23.33203125" style="90" customWidth="1"/>
    <col min="3076" max="3076" width="1.33203125" style="90" customWidth="1"/>
    <col min="3077" max="3077" width="38.5546875" style="90" customWidth="1"/>
    <col min="3078" max="3078" width="13.5546875" style="90" customWidth="1"/>
    <col min="3079" max="3081" width="11.33203125" style="90" customWidth="1"/>
    <col min="3082" max="3082" width="0" style="90" hidden="1" customWidth="1"/>
    <col min="3083" max="3328" width="8.6640625" style="90"/>
    <col min="3329" max="3329" width="0.109375" style="90" customWidth="1"/>
    <col min="3330" max="3330" width="2.6640625" style="90" customWidth="1"/>
    <col min="3331" max="3331" width="23.33203125" style="90" customWidth="1"/>
    <col min="3332" max="3332" width="1.33203125" style="90" customWidth="1"/>
    <col min="3333" max="3333" width="38.5546875" style="90" customWidth="1"/>
    <col min="3334" max="3334" width="13.5546875" style="90" customWidth="1"/>
    <col min="3335" max="3337" width="11.33203125" style="90" customWidth="1"/>
    <col min="3338" max="3338" width="0" style="90" hidden="1" customWidth="1"/>
    <col min="3339" max="3584" width="8.6640625" style="90"/>
    <col min="3585" max="3585" width="0.109375" style="90" customWidth="1"/>
    <col min="3586" max="3586" width="2.6640625" style="90" customWidth="1"/>
    <col min="3587" max="3587" width="23.33203125" style="90" customWidth="1"/>
    <col min="3588" max="3588" width="1.33203125" style="90" customWidth="1"/>
    <col min="3589" max="3589" width="38.5546875" style="90" customWidth="1"/>
    <col min="3590" max="3590" width="13.5546875" style="90" customWidth="1"/>
    <col min="3591" max="3593" width="11.33203125" style="90" customWidth="1"/>
    <col min="3594" max="3594" width="0" style="90" hidden="1" customWidth="1"/>
    <col min="3595" max="3840" width="8.6640625" style="90"/>
    <col min="3841" max="3841" width="0.109375" style="90" customWidth="1"/>
    <col min="3842" max="3842" width="2.6640625" style="90" customWidth="1"/>
    <col min="3843" max="3843" width="23.33203125" style="90" customWidth="1"/>
    <col min="3844" max="3844" width="1.33203125" style="90" customWidth="1"/>
    <col min="3845" max="3845" width="38.5546875" style="90" customWidth="1"/>
    <col min="3846" max="3846" width="13.5546875" style="90" customWidth="1"/>
    <col min="3847" max="3849" width="11.33203125" style="90" customWidth="1"/>
    <col min="3850" max="3850" width="0" style="90" hidden="1" customWidth="1"/>
    <col min="3851" max="4096" width="8.6640625" style="90"/>
    <col min="4097" max="4097" width="0.109375" style="90" customWidth="1"/>
    <col min="4098" max="4098" width="2.6640625" style="90" customWidth="1"/>
    <col min="4099" max="4099" width="23.33203125" style="90" customWidth="1"/>
    <col min="4100" max="4100" width="1.33203125" style="90" customWidth="1"/>
    <col min="4101" max="4101" width="38.5546875" style="90" customWidth="1"/>
    <col min="4102" max="4102" width="13.5546875" style="90" customWidth="1"/>
    <col min="4103" max="4105" width="11.33203125" style="90" customWidth="1"/>
    <col min="4106" max="4106" width="0" style="90" hidden="1" customWidth="1"/>
    <col min="4107" max="4352" width="8.6640625" style="90"/>
    <col min="4353" max="4353" width="0.109375" style="90" customWidth="1"/>
    <col min="4354" max="4354" width="2.6640625" style="90" customWidth="1"/>
    <col min="4355" max="4355" width="23.33203125" style="90" customWidth="1"/>
    <col min="4356" max="4356" width="1.33203125" style="90" customWidth="1"/>
    <col min="4357" max="4357" width="38.5546875" style="90" customWidth="1"/>
    <col min="4358" max="4358" width="13.5546875" style="90" customWidth="1"/>
    <col min="4359" max="4361" width="11.33203125" style="90" customWidth="1"/>
    <col min="4362" max="4362" width="0" style="90" hidden="1" customWidth="1"/>
    <col min="4363" max="4608" width="8.6640625" style="90"/>
    <col min="4609" max="4609" width="0.109375" style="90" customWidth="1"/>
    <col min="4610" max="4610" width="2.6640625" style="90" customWidth="1"/>
    <col min="4611" max="4611" width="23.33203125" style="90" customWidth="1"/>
    <col min="4612" max="4612" width="1.33203125" style="90" customWidth="1"/>
    <col min="4613" max="4613" width="38.5546875" style="90" customWidth="1"/>
    <col min="4614" max="4614" width="13.5546875" style="90" customWidth="1"/>
    <col min="4615" max="4617" width="11.33203125" style="90" customWidth="1"/>
    <col min="4618" max="4618" width="0" style="90" hidden="1" customWidth="1"/>
    <col min="4619" max="4864" width="8.6640625" style="90"/>
    <col min="4865" max="4865" width="0.109375" style="90" customWidth="1"/>
    <col min="4866" max="4866" width="2.6640625" style="90" customWidth="1"/>
    <col min="4867" max="4867" width="23.33203125" style="90" customWidth="1"/>
    <col min="4868" max="4868" width="1.33203125" style="90" customWidth="1"/>
    <col min="4869" max="4869" width="38.5546875" style="90" customWidth="1"/>
    <col min="4870" max="4870" width="13.5546875" style="90" customWidth="1"/>
    <col min="4871" max="4873" width="11.33203125" style="90" customWidth="1"/>
    <col min="4874" max="4874" width="0" style="90" hidden="1" customWidth="1"/>
    <col min="4875" max="5120" width="8.6640625" style="90"/>
    <col min="5121" max="5121" width="0.109375" style="90" customWidth="1"/>
    <col min="5122" max="5122" width="2.6640625" style="90" customWidth="1"/>
    <col min="5123" max="5123" width="23.33203125" style="90" customWidth="1"/>
    <col min="5124" max="5124" width="1.33203125" style="90" customWidth="1"/>
    <col min="5125" max="5125" width="38.5546875" style="90" customWidth="1"/>
    <col min="5126" max="5126" width="13.5546875" style="90" customWidth="1"/>
    <col min="5127" max="5129" width="11.33203125" style="90" customWidth="1"/>
    <col min="5130" max="5130" width="0" style="90" hidden="1" customWidth="1"/>
    <col min="5131" max="5376" width="8.6640625" style="90"/>
    <col min="5377" max="5377" width="0.109375" style="90" customWidth="1"/>
    <col min="5378" max="5378" width="2.6640625" style="90" customWidth="1"/>
    <col min="5379" max="5379" width="23.33203125" style="90" customWidth="1"/>
    <col min="5380" max="5380" width="1.33203125" style="90" customWidth="1"/>
    <col min="5381" max="5381" width="38.5546875" style="90" customWidth="1"/>
    <col min="5382" max="5382" width="13.5546875" style="90" customWidth="1"/>
    <col min="5383" max="5385" width="11.33203125" style="90" customWidth="1"/>
    <col min="5386" max="5386" width="0" style="90" hidden="1" customWidth="1"/>
    <col min="5387" max="5632" width="8.6640625" style="90"/>
    <col min="5633" max="5633" width="0.109375" style="90" customWidth="1"/>
    <col min="5634" max="5634" width="2.6640625" style="90" customWidth="1"/>
    <col min="5635" max="5635" width="23.33203125" style="90" customWidth="1"/>
    <col min="5636" max="5636" width="1.33203125" style="90" customWidth="1"/>
    <col min="5637" max="5637" width="38.5546875" style="90" customWidth="1"/>
    <col min="5638" max="5638" width="13.5546875" style="90" customWidth="1"/>
    <col min="5639" max="5641" width="11.33203125" style="90" customWidth="1"/>
    <col min="5642" max="5642" width="0" style="90" hidden="1" customWidth="1"/>
    <col min="5643" max="5888" width="8.6640625" style="90"/>
    <col min="5889" max="5889" width="0.109375" style="90" customWidth="1"/>
    <col min="5890" max="5890" width="2.6640625" style="90" customWidth="1"/>
    <col min="5891" max="5891" width="23.33203125" style="90" customWidth="1"/>
    <col min="5892" max="5892" width="1.33203125" style="90" customWidth="1"/>
    <col min="5893" max="5893" width="38.5546875" style="90" customWidth="1"/>
    <col min="5894" max="5894" width="13.5546875" style="90" customWidth="1"/>
    <col min="5895" max="5897" width="11.33203125" style="90" customWidth="1"/>
    <col min="5898" max="5898" width="0" style="90" hidden="1" customWidth="1"/>
    <col min="5899" max="6144" width="8.6640625" style="90"/>
    <col min="6145" max="6145" width="0.109375" style="90" customWidth="1"/>
    <col min="6146" max="6146" width="2.6640625" style="90" customWidth="1"/>
    <col min="6147" max="6147" width="23.33203125" style="90" customWidth="1"/>
    <col min="6148" max="6148" width="1.33203125" style="90" customWidth="1"/>
    <col min="6149" max="6149" width="38.5546875" style="90" customWidth="1"/>
    <col min="6150" max="6150" width="13.5546875" style="90" customWidth="1"/>
    <col min="6151" max="6153" width="11.33203125" style="90" customWidth="1"/>
    <col min="6154" max="6154" width="0" style="90" hidden="1" customWidth="1"/>
    <col min="6155" max="6400" width="8.6640625" style="90"/>
    <col min="6401" max="6401" width="0.109375" style="90" customWidth="1"/>
    <col min="6402" max="6402" width="2.6640625" style="90" customWidth="1"/>
    <col min="6403" max="6403" width="23.33203125" style="90" customWidth="1"/>
    <col min="6404" max="6404" width="1.33203125" style="90" customWidth="1"/>
    <col min="6405" max="6405" width="38.5546875" style="90" customWidth="1"/>
    <col min="6406" max="6406" width="13.5546875" style="90" customWidth="1"/>
    <col min="6407" max="6409" width="11.33203125" style="90" customWidth="1"/>
    <col min="6410" max="6410" width="0" style="90" hidden="1" customWidth="1"/>
    <col min="6411" max="6656" width="8.6640625" style="90"/>
    <col min="6657" max="6657" width="0.109375" style="90" customWidth="1"/>
    <col min="6658" max="6658" width="2.6640625" style="90" customWidth="1"/>
    <col min="6659" max="6659" width="23.33203125" style="90" customWidth="1"/>
    <col min="6660" max="6660" width="1.33203125" style="90" customWidth="1"/>
    <col min="6661" max="6661" width="38.5546875" style="90" customWidth="1"/>
    <col min="6662" max="6662" width="13.5546875" style="90" customWidth="1"/>
    <col min="6663" max="6665" width="11.33203125" style="90" customWidth="1"/>
    <col min="6666" max="6666" width="0" style="90" hidden="1" customWidth="1"/>
    <col min="6667" max="6912" width="8.6640625" style="90"/>
    <col min="6913" max="6913" width="0.109375" style="90" customWidth="1"/>
    <col min="6914" max="6914" width="2.6640625" style="90" customWidth="1"/>
    <col min="6915" max="6915" width="23.33203125" style="90" customWidth="1"/>
    <col min="6916" max="6916" width="1.33203125" style="90" customWidth="1"/>
    <col min="6917" max="6917" width="38.5546875" style="90" customWidth="1"/>
    <col min="6918" max="6918" width="13.5546875" style="90" customWidth="1"/>
    <col min="6919" max="6921" width="11.33203125" style="90" customWidth="1"/>
    <col min="6922" max="6922" width="0" style="90" hidden="1" customWidth="1"/>
    <col min="6923" max="7168" width="8.6640625" style="90"/>
    <col min="7169" max="7169" width="0.109375" style="90" customWidth="1"/>
    <col min="7170" max="7170" width="2.6640625" style="90" customWidth="1"/>
    <col min="7171" max="7171" width="23.33203125" style="90" customWidth="1"/>
    <col min="7172" max="7172" width="1.33203125" style="90" customWidth="1"/>
    <col min="7173" max="7173" width="38.5546875" style="90" customWidth="1"/>
    <col min="7174" max="7174" width="13.5546875" style="90" customWidth="1"/>
    <col min="7175" max="7177" width="11.33203125" style="90" customWidth="1"/>
    <col min="7178" max="7178" width="0" style="90" hidden="1" customWidth="1"/>
    <col min="7179" max="7424" width="8.6640625" style="90"/>
    <col min="7425" max="7425" width="0.109375" style="90" customWidth="1"/>
    <col min="7426" max="7426" width="2.6640625" style="90" customWidth="1"/>
    <col min="7427" max="7427" width="23.33203125" style="90" customWidth="1"/>
    <col min="7428" max="7428" width="1.33203125" style="90" customWidth="1"/>
    <col min="7429" max="7429" width="38.5546875" style="90" customWidth="1"/>
    <col min="7430" max="7430" width="13.5546875" style="90" customWidth="1"/>
    <col min="7431" max="7433" width="11.33203125" style="90" customWidth="1"/>
    <col min="7434" max="7434" width="0" style="90" hidden="1" customWidth="1"/>
    <col min="7435" max="7680" width="8.6640625" style="90"/>
    <col min="7681" max="7681" width="0.109375" style="90" customWidth="1"/>
    <col min="7682" max="7682" width="2.6640625" style="90" customWidth="1"/>
    <col min="7683" max="7683" width="23.33203125" style="90" customWidth="1"/>
    <col min="7684" max="7684" width="1.33203125" style="90" customWidth="1"/>
    <col min="7685" max="7685" width="38.5546875" style="90" customWidth="1"/>
    <col min="7686" max="7686" width="13.5546875" style="90" customWidth="1"/>
    <col min="7687" max="7689" width="11.33203125" style="90" customWidth="1"/>
    <col min="7690" max="7690" width="0" style="90" hidden="1" customWidth="1"/>
    <col min="7691" max="7936" width="8.6640625" style="90"/>
    <col min="7937" max="7937" width="0.109375" style="90" customWidth="1"/>
    <col min="7938" max="7938" width="2.6640625" style="90" customWidth="1"/>
    <col min="7939" max="7939" width="23.33203125" style="90" customWidth="1"/>
    <col min="7940" max="7940" width="1.33203125" style="90" customWidth="1"/>
    <col min="7941" max="7941" width="38.5546875" style="90" customWidth="1"/>
    <col min="7942" max="7942" width="13.5546875" style="90" customWidth="1"/>
    <col min="7943" max="7945" width="11.33203125" style="90" customWidth="1"/>
    <col min="7946" max="7946" width="0" style="90" hidden="1" customWidth="1"/>
    <col min="7947" max="8192" width="8.6640625" style="90"/>
    <col min="8193" max="8193" width="0.109375" style="90" customWidth="1"/>
    <col min="8194" max="8194" width="2.6640625" style="90" customWidth="1"/>
    <col min="8195" max="8195" width="23.33203125" style="90" customWidth="1"/>
    <col min="8196" max="8196" width="1.33203125" style="90" customWidth="1"/>
    <col min="8197" max="8197" width="38.5546875" style="90" customWidth="1"/>
    <col min="8198" max="8198" width="13.5546875" style="90" customWidth="1"/>
    <col min="8199" max="8201" width="11.33203125" style="90" customWidth="1"/>
    <col min="8202" max="8202" width="0" style="90" hidden="1" customWidth="1"/>
    <col min="8203" max="8448" width="8.6640625" style="90"/>
    <col min="8449" max="8449" width="0.109375" style="90" customWidth="1"/>
    <col min="8450" max="8450" width="2.6640625" style="90" customWidth="1"/>
    <col min="8451" max="8451" width="23.33203125" style="90" customWidth="1"/>
    <col min="8452" max="8452" width="1.33203125" style="90" customWidth="1"/>
    <col min="8453" max="8453" width="38.5546875" style="90" customWidth="1"/>
    <col min="8454" max="8454" width="13.5546875" style="90" customWidth="1"/>
    <col min="8455" max="8457" width="11.33203125" style="90" customWidth="1"/>
    <col min="8458" max="8458" width="0" style="90" hidden="1" customWidth="1"/>
    <col min="8459" max="8704" width="8.6640625" style="90"/>
    <col min="8705" max="8705" width="0.109375" style="90" customWidth="1"/>
    <col min="8706" max="8706" width="2.6640625" style="90" customWidth="1"/>
    <col min="8707" max="8707" width="23.33203125" style="90" customWidth="1"/>
    <col min="8708" max="8708" width="1.33203125" style="90" customWidth="1"/>
    <col min="8709" max="8709" width="38.5546875" style="90" customWidth="1"/>
    <col min="8710" max="8710" width="13.5546875" style="90" customWidth="1"/>
    <col min="8711" max="8713" width="11.33203125" style="90" customWidth="1"/>
    <col min="8714" max="8714" width="0" style="90" hidden="1" customWidth="1"/>
    <col min="8715" max="8960" width="8.6640625" style="90"/>
    <col min="8961" max="8961" width="0.109375" style="90" customWidth="1"/>
    <col min="8962" max="8962" width="2.6640625" style="90" customWidth="1"/>
    <col min="8963" max="8963" width="23.33203125" style="90" customWidth="1"/>
    <col min="8964" max="8964" width="1.33203125" style="90" customWidth="1"/>
    <col min="8965" max="8965" width="38.5546875" style="90" customWidth="1"/>
    <col min="8966" max="8966" width="13.5546875" style="90" customWidth="1"/>
    <col min="8967" max="8969" width="11.33203125" style="90" customWidth="1"/>
    <col min="8970" max="8970" width="0" style="90" hidden="1" customWidth="1"/>
    <col min="8971" max="9216" width="8.6640625" style="90"/>
    <col min="9217" max="9217" width="0.109375" style="90" customWidth="1"/>
    <col min="9218" max="9218" width="2.6640625" style="90" customWidth="1"/>
    <col min="9219" max="9219" width="23.33203125" style="90" customWidth="1"/>
    <col min="9220" max="9220" width="1.33203125" style="90" customWidth="1"/>
    <col min="9221" max="9221" width="38.5546875" style="90" customWidth="1"/>
    <col min="9222" max="9222" width="13.5546875" style="90" customWidth="1"/>
    <col min="9223" max="9225" width="11.33203125" style="90" customWidth="1"/>
    <col min="9226" max="9226" width="0" style="90" hidden="1" customWidth="1"/>
    <col min="9227" max="9472" width="8.6640625" style="90"/>
    <col min="9473" max="9473" width="0.109375" style="90" customWidth="1"/>
    <col min="9474" max="9474" width="2.6640625" style="90" customWidth="1"/>
    <col min="9475" max="9475" width="23.33203125" style="90" customWidth="1"/>
    <col min="9476" max="9476" width="1.33203125" style="90" customWidth="1"/>
    <col min="9477" max="9477" width="38.5546875" style="90" customWidth="1"/>
    <col min="9478" max="9478" width="13.5546875" style="90" customWidth="1"/>
    <col min="9479" max="9481" width="11.33203125" style="90" customWidth="1"/>
    <col min="9482" max="9482" width="0" style="90" hidden="1" customWidth="1"/>
    <col min="9483" max="9728" width="8.6640625" style="90"/>
    <col min="9729" max="9729" width="0.109375" style="90" customWidth="1"/>
    <col min="9730" max="9730" width="2.6640625" style="90" customWidth="1"/>
    <col min="9731" max="9731" width="23.33203125" style="90" customWidth="1"/>
    <col min="9732" max="9732" width="1.33203125" style="90" customWidth="1"/>
    <col min="9733" max="9733" width="38.5546875" style="90" customWidth="1"/>
    <col min="9734" max="9734" width="13.5546875" style="90" customWidth="1"/>
    <col min="9735" max="9737" width="11.33203125" style="90" customWidth="1"/>
    <col min="9738" max="9738" width="0" style="90" hidden="1" customWidth="1"/>
    <col min="9739" max="9984" width="8.6640625" style="90"/>
    <col min="9985" max="9985" width="0.109375" style="90" customWidth="1"/>
    <col min="9986" max="9986" width="2.6640625" style="90" customWidth="1"/>
    <col min="9987" max="9987" width="23.33203125" style="90" customWidth="1"/>
    <col min="9988" max="9988" width="1.33203125" style="90" customWidth="1"/>
    <col min="9989" max="9989" width="38.5546875" style="90" customWidth="1"/>
    <col min="9990" max="9990" width="13.5546875" style="90" customWidth="1"/>
    <col min="9991" max="9993" width="11.33203125" style="90" customWidth="1"/>
    <col min="9994" max="9994" width="0" style="90" hidden="1" customWidth="1"/>
    <col min="9995" max="10240" width="8.6640625" style="90"/>
    <col min="10241" max="10241" width="0.109375" style="90" customWidth="1"/>
    <col min="10242" max="10242" width="2.6640625" style="90" customWidth="1"/>
    <col min="10243" max="10243" width="23.33203125" style="90" customWidth="1"/>
    <col min="10244" max="10244" width="1.33203125" style="90" customWidth="1"/>
    <col min="10245" max="10245" width="38.5546875" style="90" customWidth="1"/>
    <col min="10246" max="10246" width="13.5546875" style="90" customWidth="1"/>
    <col min="10247" max="10249" width="11.33203125" style="90" customWidth="1"/>
    <col min="10250" max="10250" width="0" style="90" hidden="1" customWidth="1"/>
    <col min="10251" max="10496" width="8.6640625" style="90"/>
    <col min="10497" max="10497" width="0.109375" style="90" customWidth="1"/>
    <col min="10498" max="10498" width="2.6640625" style="90" customWidth="1"/>
    <col min="10499" max="10499" width="23.33203125" style="90" customWidth="1"/>
    <col min="10500" max="10500" width="1.33203125" style="90" customWidth="1"/>
    <col min="10501" max="10501" width="38.5546875" style="90" customWidth="1"/>
    <col min="10502" max="10502" width="13.5546875" style="90" customWidth="1"/>
    <col min="10503" max="10505" width="11.33203125" style="90" customWidth="1"/>
    <col min="10506" max="10506" width="0" style="90" hidden="1" customWidth="1"/>
    <col min="10507" max="10752" width="8.6640625" style="90"/>
    <col min="10753" max="10753" width="0.109375" style="90" customWidth="1"/>
    <col min="10754" max="10754" width="2.6640625" style="90" customWidth="1"/>
    <col min="10755" max="10755" width="23.33203125" style="90" customWidth="1"/>
    <col min="10756" max="10756" width="1.33203125" style="90" customWidth="1"/>
    <col min="10757" max="10757" width="38.5546875" style="90" customWidth="1"/>
    <col min="10758" max="10758" width="13.5546875" style="90" customWidth="1"/>
    <col min="10759" max="10761" width="11.33203125" style="90" customWidth="1"/>
    <col min="10762" max="10762" width="0" style="90" hidden="1" customWidth="1"/>
    <col min="10763" max="11008" width="8.6640625" style="90"/>
    <col min="11009" max="11009" width="0.109375" style="90" customWidth="1"/>
    <col min="11010" max="11010" width="2.6640625" style="90" customWidth="1"/>
    <col min="11011" max="11011" width="23.33203125" style="90" customWidth="1"/>
    <col min="11012" max="11012" width="1.33203125" style="90" customWidth="1"/>
    <col min="11013" max="11013" width="38.5546875" style="90" customWidth="1"/>
    <col min="11014" max="11014" width="13.5546875" style="90" customWidth="1"/>
    <col min="11015" max="11017" width="11.33203125" style="90" customWidth="1"/>
    <col min="11018" max="11018" width="0" style="90" hidden="1" customWidth="1"/>
    <col min="11019" max="11264" width="8.6640625" style="90"/>
    <col min="11265" max="11265" width="0.109375" style="90" customWidth="1"/>
    <col min="11266" max="11266" width="2.6640625" style="90" customWidth="1"/>
    <col min="11267" max="11267" width="23.33203125" style="90" customWidth="1"/>
    <col min="11268" max="11268" width="1.33203125" style="90" customWidth="1"/>
    <col min="11269" max="11269" width="38.5546875" style="90" customWidth="1"/>
    <col min="11270" max="11270" width="13.5546875" style="90" customWidth="1"/>
    <col min="11271" max="11273" width="11.33203125" style="90" customWidth="1"/>
    <col min="11274" max="11274" width="0" style="90" hidden="1" customWidth="1"/>
    <col min="11275" max="11520" width="8.6640625" style="90"/>
    <col min="11521" max="11521" width="0.109375" style="90" customWidth="1"/>
    <col min="11522" max="11522" width="2.6640625" style="90" customWidth="1"/>
    <col min="11523" max="11523" width="23.33203125" style="90" customWidth="1"/>
    <col min="11524" max="11524" width="1.33203125" style="90" customWidth="1"/>
    <col min="11525" max="11525" width="38.5546875" style="90" customWidth="1"/>
    <col min="11526" max="11526" width="13.5546875" style="90" customWidth="1"/>
    <col min="11527" max="11529" width="11.33203125" style="90" customWidth="1"/>
    <col min="11530" max="11530" width="0" style="90" hidden="1" customWidth="1"/>
    <col min="11531" max="11776" width="8.6640625" style="90"/>
    <col min="11777" max="11777" width="0.109375" style="90" customWidth="1"/>
    <col min="11778" max="11778" width="2.6640625" style="90" customWidth="1"/>
    <col min="11779" max="11779" width="23.33203125" style="90" customWidth="1"/>
    <col min="11780" max="11780" width="1.33203125" style="90" customWidth="1"/>
    <col min="11781" max="11781" width="38.5546875" style="90" customWidth="1"/>
    <col min="11782" max="11782" width="13.5546875" style="90" customWidth="1"/>
    <col min="11783" max="11785" width="11.33203125" style="90" customWidth="1"/>
    <col min="11786" max="11786" width="0" style="90" hidden="1" customWidth="1"/>
    <col min="11787" max="12032" width="8.6640625" style="90"/>
    <col min="12033" max="12033" width="0.109375" style="90" customWidth="1"/>
    <col min="12034" max="12034" width="2.6640625" style="90" customWidth="1"/>
    <col min="12035" max="12035" width="23.33203125" style="90" customWidth="1"/>
    <col min="12036" max="12036" width="1.33203125" style="90" customWidth="1"/>
    <col min="12037" max="12037" width="38.5546875" style="90" customWidth="1"/>
    <col min="12038" max="12038" width="13.5546875" style="90" customWidth="1"/>
    <col min="12039" max="12041" width="11.33203125" style="90" customWidth="1"/>
    <col min="12042" max="12042" width="0" style="90" hidden="1" customWidth="1"/>
    <col min="12043" max="12288" width="8.6640625" style="90"/>
    <col min="12289" max="12289" width="0.109375" style="90" customWidth="1"/>
    <col min="12290" max="12290" width="2.6640625" style="90" customWidth="1"/>
    <col min="12291" max="12291" width="23.33203125" style="90" customWidth="1"/>
    <col min="12292" max="12292" width="1.33203125" style="90" customWidth="1"/>
    <col min="12293" max="12293" width="38.5546875" style="90" customWidth="1"/>
    <col min="12294" max="12294" width="13.5546875" style="90" customWidth="1"/>
    <col min="12295" max="12297" width="11.33203125" style="90" customWidth="1"/>
    <col min="12298" max="12298" width="0" style="90" hidden="1" customWidth="1"/>
    <col min="12299" max="12544" width="8.6640625" style="90"/>
    <col min="12545" max="12545" width="0.109375" style="90" customWidth="1"/>
    <col min="12546" max="12546" width="2.6640625" style="90" customWidth="1"/>
    <col min="12547" max="12547" width="23.33203125" style="90" customWidth="1"/>
    <col min="12548" max="12548" width="1.33203125" style="90" customWidth="1"/>
    <col min="12549" max="12549" width="38.5546875" style="90" customWidth="1"/>
    <col min="12550" max="12550" width="13.5546875" style="90" customWidth="1"/>
    <col min="12551" max="12553" width="11.33203125" style="90" customWidth="1"/>
    <col min="12554" max="12554" width="0" style="90" hidden="1" customWidth="1"/>
    <col min="12555" max="12800" width="8.6640625" style="90"/>
    <col min="12801" max="12801" width="0.109375" style="90" customWidth="1"/>
    <col min="12802" max="12802" width="2.6640625" style="90" customWidth="1"/>
    <col min="12803" max="12803" width="23.33203125" style="90" customWidth="1"/>
    <col min="12804" max="12804" width="1.33203125" style="90" customWidth="1"/>
    <col min="12805" max="12805" width="38.5546875" style="90" customWidth="1"/>
    <col min="12806" max="12806" width="13.5546875" style="90" customWidth="1"/>
    <col min="12807" max="12809" width="11.33203125" style="90" customWidth="1"/>
    <col min="12810" max="12810" width="0" style="90" hidden="1" customWidth="1"/>
    <col min="12811" max="13056" width="8.6640625" style="90"/>
    <col min="13057" max="13057" width="0.109375" style="90" customWidth="1"/>
    <col min="13058" max="13058" width="2.6640625" style="90" customWidth="1"/>
    <col min="13059" max="13059" width="23.33203125" style="90" customWidth="1"/>
    <col min="13060" max="13060" width="1.33203125" style="90" customWidth="1"/>
    <col min="13061" max="13061" width="38.5546875" style="90" customWidth="1"/>
    <col min="13062" max="13062" width="13.5546875" style="90" customWidth="1"/>
    <col min="13063" max="13065" width="11.33203125" style="90" customWidth="1"/>
    <col min="13066" max="13066" width="0" style="90" hidden="1" customWidth="1"/>
    <col min="13067" max="13312" width="8.6640625" style="90"/>
    <col min="13313" max="13313" width="0.109375" style="90" customWidth="1"/>
    <col min="13314" max="13314" width="2.6640625" style="90" customWidth="1"/>
    <col min="13315" max="13315" width="23.33203125" style="90" customWidth="1"/>
    <col min="13316" max="13316" width="1.33203125" style="90" customWidth="1"/>
    <col min="13317" max="13317" width="38.5546875" style="90" customWidth="1"/>
    <col min="13318" max="13318" width="13.5546875" style="90" customWidth="1"/>
    <col min="13319" max="13321" width="11.33203125" style="90" customWidth="1"/>
    <col min="13322" max="13322" width="0" style="90" hidden="1" customWidth="1"/>
    <col min="13323" max="13568" width="8.6640625" style="90"/>
    <col min="13569" max="13569" width="0.109375" style="90" customWidth="1"/>
    <col min="13570" max="13570" width="2.6640625" style="90" customWidth="1"/>
    <col min="13571" max="13571" width="23.33203125" style="90" customWidth="1"/>
    <col min="13572" max="13572" width="1.33203125" style="90" customWidth="1"/>
    <col min="13573" max="13573" width="38.5546875" style="90" customWidth="1"/>
    <col min="13574" max="13574" width="13.5546875" style="90" customWidth="1"/>
    <col min="13575" max="13577" width="11.33203125" style="90" customWidth="1"/>
    <col min="13578" max="13578" width="0" style="90" hidden="1" customWidth="1"/>
    <col min="13579" max="13824" width="8.6640625" style="90"/>
    <col min="13825" max="13825" width="0.109375" style="90" customWidth="1"/>
    <col min="13826" max="13826" width="2.6640625" style="90" customWidth="1"/>
    <col min="13827" max="13827" width="23.33203125" style="90" customWidth="1"/>
    <col min="13828" max="13828" width="1.33203125" style="90" customWidth="1"/>
    <col min="13829" max="13829" width="38.5546875" style="90" customWidth="1"/>
    <col min="13830" max="13830" width="13.5546875" style="90" customWidth="1"/>
    <col min="13831" max="13833" width="11.33203125" style="90" customWidth="1"/>
    <col min="13834" max="13834" width="0" style="90" hidden="1" customWidth="1"/>
    <col min="13835" max="14080" width="8.6640625" style="90"/>
    <col min="14081" max="14081" width="0.109375" style="90" customWidth="1"/>
    <col min="14082" max="14082" width="2.6640625" style="90" customWidth="1"/>
    <col min="14083" max="14083" width="23.33203125" style="90" customWidth="1"/>
    <col min="14084" max="14084" width="1.33203125" style="90" customWidth="1"/>
    <col min="14085" max="14085" width="38.5546875" style="90" customWidth="1"/>
    <col min="14086" max="14086" width="13.5546875" style="90" customWidth="1"/>
    <col min="14087" max="14089" width="11.33203125" style="90" customWidth="1"/>
    <col min="14090" max="14090" width="0" style="90" hidden="1" customWidth="1"/>
    <col min="14091" max="14336" width="8.6640625" style="90"/>
    <col min="14337" max="14337" width="0.109375" style="90" customWidth="1"/>
    <col min="14338" max="14338" width="2.6640625" style="90" customWidth="1"/>
    <col min="14339" max="14339" width="23.33203125" style="90" customWidth="1"/>
    <col min="14340" max="14340" width="1.33203125" style="90" customWidth="1"/>
    <col min="14341" max="14341" width="38.5546875" style="90" customWidth="1"/>
    <col min="14342" max="14342" width="13.5546875" style="90" customWidth="1"/>
    <col min="14343" max="14345" width="11.33203125" style="90" customWidth="1"/>
    <col min="14346" max="14346" width="0" style="90" hidden="1" customWidth="1"/>
    <col min="14347" max="14592" width="8.6640625" style="90"/>
    <col min="14593" max="14593" width="0.109375" style="90" customWidth="1"/>
    <col min="14594" max="14594" width="2.6640625" style="90" customWidth="1"/>
    <col min="14595" max="14595" width="23.33203125" style="90" customWidth="1"/>
    <col min="14596" max="14596" width="1.33203125" style="90" customWidth="1"/>
    <col min="14597" max="14597" width="38.5546875" style="90" customWidth="1"/>
    <col min="14598" max="14598" width="13.5546875" style="90" customWidth="1"/>
    <col min="14599" max="14601" width="11.33203125" style="90" customWidth="1"/>
    <col min="14602" max="14602" width="0" style="90" hidden="1" customWidth="1"/>
    <col min="14603" max="14848" width="8.6640625" style="90"/>
    <col min="14849" max="14849" width="0.109375" style="90" customWidth="1"/>
    <col min="14850" max="14850" width="2.6640625" style="90" customWidth="1"/>
    <col min="14851" max="14851" width="23.33203125" style="90" customWidth="1"/>
    <col min="14852" max="14852" width="1.33203125" style="90" customWidth="1"/>
    <col min="14853" max="14853" width="38.5546875" style="90" customWidth="1"/>
    <col min="14854" max="14854" width="13.5546875" style="90" customWidth="1"/>
    <col min="14855" max="14857" width="11.33203125" style="90" customWidth="1"/>
    <col min="14858" max="14858" width="0" style="90" hidden="1" customWidth="1"/>
    <col min="14859" max="15104" width="8.6640625" style="90"/>
    <col min="15105" max="15105" width="0.109375" style="90" customWidth="1"/>
    <col min="15106" max="15106" width="2.6640625" style="90" customWidth="1"/>
    <col min="15107" max="15107" width="23.33203125" style="90" customWidth="1"/>
    <col min="15108" max="15108" width="1.33203125" style="90" customWidth="1"/>
    <col min="15109" max="15109" width="38.5546875" style="90" customWidth="1"/>
    <col min="15110" max="15110" width="13.5546875" style="90" customWidth="1"/>
    <col min="15111" max="15113" width="11.33203125" style="90" customWidth="1"/>
    <col min="15114" max="15114" width="0" style="90" hidden="1" customWidth="1"/>
    <col min="15115" max="15360" width="8.6640625" style="90"/>
    <col min="15361" max="15361" width="0.109375" style="90" customWidth="1"/>
    <col min="15362" max="15362" width="2.6640625" style="90" customWidth="1"/>
    <col min="15363" max="15363" width="23.33203125" style="90" customWidth="1"/>
    <col min="15364" max="15364" width="1.33203125" style="90" customWidth="1"/>
    <col min="15365" max="15365" width="38.5546875" style="90" customWidth="1"/>
    <col min="15366" max="15366" width="13.5546875" style="90" customWidth="1"/>
    <col min="15367" max="15369" width="11.33203125" style="90" customWidth="1"/>
    <col min="15370" max="15370" width="0" style="90" hidden="1" customWidth="1"/>
    <col min="15371" max="15616" width="8.6640625" style="90"/>
    <col min="15617" max="15617" width="0.109375" style="90" customWidth="1"/>
    <col min="15618" max="15618" width="2.6640625" style="90" customWidth="1"/>
    <col min="15619" max="15619" width="23.33203125" style="90" customWidth="1"/>
    <col min="15620" max="15620" width="1.33203125" style="90" customWidth="1"/>
    <col min="15621" max="15621" width="38.5546875" style="90" customWidth="1"/>
    <col min="15622" max="15622" width="13.5546875" style="90" customWidth="1"/>
    <col min="15623" max="15625" width="11.33203125" style="90" customWidth="1"/>
    <col min="15626" max="15626" width="0" style="90" hidden="1" customWidth="1"/>
    <col min="15627" max="15872" width="8.6640625" style="90"/>
    <col min="15873" max="15873" width="0.109375" style="90" customWidth="1"/>
    <col min="15874" max="15874" width="2.6640625" style="90" customWidth="1"/>
    <col min="15875" max="15875" width="23.33203125" style="90" customWidth="1"/>
    <col min="15876" max="15876" width="1.33203125" style="90" customWidth="1"/>
    <col min="15877" max="15877" width="38.5546875" style="90" customWidth="1"/>
    <col min="15878" max="15878" width="13.5546875" style="90" customWidth="1"/>
    <col min="15879" max="15881" width="11.33203125" style="90" customWidth="1"/>
    <col min="15882" max="15882" width="0" style="90" hidden="1" customWidth="1"/>
    <col min="15883" max="16128" width="8.6640625" style="90"/>
    <col min="16129" max="16129" width="0.109375" style="90" customWidth="1"/>
    <col min="16130" max="16130" width="2.6640625" style="90" customWidth="1"/>
    <col min="16131" max="16131" width="23.33203125" style="90" customWidth="1"/>
    <col min="16132" max="16132" width="1.33203125" style="90" customWidth="1"/>
    <col min="16133" max="16133" width="38.5546875" style="90" customWidth="1"/>
    <col min="16134" max="16134" width="13.5546875" style="90" customWidth="1"/>
    <col min="16135" max="16137" width="11.33203125" style="90" customWidth="1"/>
    <col min="16138" max="16138" width="0" style="90" hidden="1" customWidth="1"/>
    <col min="16139" max="16384" width="8.6640625" style="90"/>
  </cols>
  <sheetData>
    <row r="1" spans="1:15" s="76" customFormat="1" ht="0.75" customHeight="1"/>
    <row r="2" spans="1:15" s="76" customFormat="1" ht="21" customHeight="1">
      <c r="E2" s="77"/>
      <c r="I2" s="78" t="s">
        <v>6</v>
      </c>
    </row>
    <row r="3" spans="1:15" s="76" customFormat="1" ht="15" customHeight="1">
      <c r="F3" s="79"/>
      <c r="G3" s="79"/>
      <c r="H3" s="79"/>
      <c r="I3" s="5" t="s">
        <v>63</v>
      </c>
      <c r="J3" s="79"/>
    </row>
    <row r="4" spans="1:15" s="80" customFormat="1" ht="20.25" customHeight="1">
      <c r="B4" s="81"/>
      <c r="C4" s="36" t="str">
        <f>Indice!C4</f>
        <v>Transporte de energía eléctrica</v>
      </c>
    </row>
    <row r="5" spans="1:15" s="80" customFormat="1" ht="12.6" customHeight="1">
      <c r="B5" s="81"/>
      <c r="C5" s="82"/>
    </row>
    <row r="6" spans="1:15" s="80" customFormat="1" ht="12.6" customHeight="1">
      <c r="B6" s="81"/>
      <c r="C6" s="83"/>
      <c r="D6" s="84"/>
      <c r="E6" s="84"/>
    </row>
    <row r="7" spans="1:15" ht="36" customHeight="1">
      <c r="A7" s="80"/>
      <c r="B7" s="81"/>
      <c r="C7" s="408" t="s">
        <v>95</v>
      </c>
      <c r="D7" s="84"/>
      <c r="E7" s="85" t="s">
        <v>45</v>
      </c>
      <c r="F7" s="86"/>
      <c r="G7" s="88" t="s">
        <v>66</v>
      </c>
      <c r="H7" s="86" t="s">
        <v>46</v>
      </c>
      <c r="I7" s="87" t="s">
        <v>47</v>
      </c>
      <c r="J7" s="89" t="s">
        <v>48</v>
      </c>
      <c r="L7" s="91"/>
      <c r="M7" s="91"/>
      <c r="N7" s="91"/>
      <c r="O7" s="91"/>
    </row>
    <row r="8" spans="1:15" ht="12.75" customHeight="1">
      <c r="A8" s="80"/>
      <c r="B8" s="81"/>
      <c r="C8" s="408"/>
      <c r="D8" s="84"/>
      <c r="E8" s="286" t="s">
        <v>146</v>
      </c>
      <c r="F8" s="295"/>
      <c r="G8" s="295" t="s">
        <v>76</v>
      </c>
      <c r="H8" s="295">
        <v>2</v>
      </c>
      <c r="I8" s="302">
        <v>7.3999999999999996E-2</v>
      </c>
      <c r="J8" s="92" t="e">
        <f>I8*#REF!</f>
        <v>#REF!</v>
      </c>
      <c r="K8" s="93"/>
      <c r="L8" s="93"/>
      <c r="M8" s="93"/>
    </row>
    <row r="9" spans="1:15" ht="12.75" customHeight="1">
      <c r="A9" s="80"/>
      <c r="B9" s="81"/>
      <c r="C9" s="408"/>
      <c r="D9" s="84"/>
      <c r="E9" s="286" t="s">
        <v>99</v>
      </c>
      <c r="F9" s="295"/>
      <c r="G9" s="295" t="s">
        <v>101</v>
      </c>
      <c r="H9" s="295">
        <v>1</v>
      </c>
      <c r="I9" s="302">
        <v>0.35899999999999999</v>
      </c>
      <c r="J9" s="92" t="e">
        <f>I9*#REF!</f>
        <v>#REF!</v>
      </c>
      <c r="K9" s="93"/>
      <c r="L9" s="93"/>
      <c r="M9" s="93"/>
    </row>
    <row r="10" spans="1:15" ht="12.75" customHeight="1">
      <c r="A10" s="80"/>
      <c r="B10" s="81"/>
      <c r="C10" s="82"/>
      <c r="D10" s="84"/>
      <c r="E10" s="286" t="s">
        <v>125</v>
      </c>
      <c r="F10" s="295"/>
      <c r="G10" s="295" t="s">
        <v>76</v>
      </c>
      <c r="H10" s="295">
        <v>1</v>
      </c>
      <c r="I10" s="302">
        <v>0.17199999999999999</v>
      </c>
      <c r="J10" s="92" t="e">
        <f>I10*#REF!</f>
        <v>#REF!</v>
      </c>
      <c r="K10" s="93"/>
      <c r="L10" s="93"/>
      <c r="M10" s="93"/>
    </row>
    <row r="11" spans="1:15" ht="12.75" customHeight="1">
      <c r="A11" s="80"/>
      <c r="B11" s="81"/>
      <c r="C11" s="82"/>
      <c r="D11" s="84"/>
      <c r="E11" s="286" t="s">
        <v>127</v>
      </c>
      <c r="F11" s="295"/>
      <c r="G11" s="295" t="s">
        <v>74</v>
      </c>
      <c r="H11" s="295">
        <v>2</v>
      </c>
      <c r="I11" s="302">
        <v>1.6479999999999999</v>
      </c>
      <c r="J11" s="92" t="e">
        <f>I11*#REF!</f>
        <v>#REF!</v>
      </c>
      <c r="K11" s="93"/>
      <c r="L11" s="93"/>
      <c r="M11" s="93"/>
    </row>
    <row r="12" spans="1:15" ht="12.75" customHeight="1">
      <c r="A12" s="80"/>
      <c r="B12" s="81"/>
      <c r="C12" s="94"/>
      <c r="D12" s="84"/>
      <c r="E12" s="286" t="s">
        <v>126</v>
      </c>
      <c r="F12" s="295"/>
      <c r="G12" s="295" t="s">
        <v>76</v>
      </c>
      <c r="H12" s="295">
        <v>2</v>
      </c>
      <c r="I12" s="302">
        <v>1.1659999999999999</v>
      </c>
      <c r="J12" s="92" t="e">
        <f>I12*#REF!</f>
        <v>#REF!</v>
      </c>
      <c r="K12" s="93"/>
      <c r="L12" s="93"/>
      <c r="M12" s="93"/>
    </row>
    <row r="13" spans="1:15" ht="12.75" customHeight="1">
      <c r="A13" s="80"/>
      <c r="B13" s="81"/>
      <c r="C13" s="94"/>
      <c r="D13" s="84"/>
      <c r="E13" s="286" t="s">
        <v>100</v>
      </c>
      <c r="F13" s="295"/>
      <c r="G13" s="295" t="s">
        <v>102</v>
      </c>
      <c r="H13" s="295">
        <v>2</v>
      </c>
      <c r="I13" s="302">
        <v>51</v>
      </c>
      <c r="J13" s="92" t="e">
        <f>I13*#REF!</f>
        <v>#REF!</v>
      </c>
      <c r="K13" s="93"/>
      <c r="L13" s="93"/>
      <c r="M13" s="93"/>
    </row>
    <row r="14" spans="1:15" ht="12.75" customHeight="1">
      <c r="A14" s="80"/>
      <c r="B14" s="81"/>
      <c r="C14" s="94"/>
      <c r="D14" s="84"/>
      <c r="E14" s="286" t="s">
        <v>128</v>
      </c>
      <c r="F14" s="295"/>
      <c r="G14" s="295" t="s">
        <v>83</v>
      </c>
      <c r="H14" s="295">
        <v>2</v>
      </c>
      <c r="I14" s="302">
        <v>8.8793600000000001</v>
      </c>
      <c r="J14" s="92" t="e">
        <f>I14*#REF!</f>
        <v>#REF!</v>
      </c>
      <c r="K14" s="93"/>
      <c r="L14" s="93"/>
      <c r="M14" s="93"/>
    </row>
    <row r="15" spans="1:15" ht="12.75" customHeight="1">
      <c r="A15" s="80"/>
      <c r="B15" s="81"/>
      <c r="C15" s="94"/>
      <c r="D15" s="84"/>
      <c r="E15" s="286" t="s">
        <v>129</v>
      </c>
      <c r="F15" s="295"/>
      <c r="G15" s="295" t="s">
        <v>103</v>
      </c>
      <c r="H15" s="295">
        <v>2</v>
      </c>
      <c r="I15" s="302">
        <v>21.887999999999998</v>
      </c>
      <c r="J15" s="92"/>
      <c r="K15" s="93"/>
      <c r="L15" s="93"/>
      <c r="M15" s="93"/>
    </row>
    <row r="16" spans="1:15" s="140" customFormat="1" ht="16.5" customHeight="1">
      <c r="C16" s="151"/>
      <c r="D16" s="148"/>
      <c r="E16" s="258" t="s">
        <v>90</v>
      </c>
      <c r="F16" s="259"/>
      <c r="G16" s="260"/>
      <c r="H16" s="312"/>
      <c r="I16" s="312">
        <f>SUM(I8:I15)</f>
        <v>85.186359999999993</v>
      </c>
      <c r="J16" s="140" t="e">
        <f>SUM(J8:J14)</f>
        <v>#REF!</v>
      </c>
      <c r="K16" s="90"/>
      <c r="L16" s="106"/>
    </row>
    <row r="17" spans="5:13" ht="15" customHeight="1">
      <c r="E17" s="409" t="s">
        <v>216</v>
      </c>
      <c r="F17" s="409"/>
      <c r="G17" s="409"/>
      <c r="H17" s="409"/>
      <c r="I17" s="409"/>
    </row>
    <row r="18" spans="5:13" ht="12.75" customHeight="1">
      <c r="F18" s="95"/>
      <c r="G18" s="95"/>
      <c r="I18" s="248">
        <f>I16-('Data 1'!J199-'Data 1'!I199)</f>
        <v>2.9842794901924208E-13</v>
      </c>
      <c r="M18" s="95"/>
    </row>
    <row r="19" spans="5:13" ht="12.75" customHeight="1"/>
    <row r="20" spans="5:13" ht="12.75" customHeight="1">
      <c r="E20" s="97"/>
      <c r="F20" s="95"/>
      <c r="G20" s="95"/>
      <c r="M20" s="95"/>
    </row>
    <row r="21" spans="5:13" ht="12.75" customHeight="1">
      <c r="E21" s="97"/>
    </row>
    <row r="22" spans="5:13" ht="12.75" customHeight="1">
      <c r="E22" s="97"/>
      <c r="F22" s="95"/>
      <c r="G22" s="95"/>
      <c r="M22" s="95"/>
    </row>
    <row r="23" spans="5:13" ht="12.75" customHeight="1"/>
    <row r="24" spans="5:13" ht="12.75" customHeight="1">
      <c r="F24" s="95"/>
      <c r="G24" s="95"/>
      <c r="M24" s="95"/>
    </row>
    <row r="25" spans="5:13" ht="12.75" customHeight="1"/>
    <row r="26" spans="5:13" ht="12.75" customHeight="1">
      <c r="F26" s="95"/>
      <c r="G26" s="95"/>
      <c r="M26" s="95"/>
    </row>
    <row r="27" spans="5:13" ht="12.75" customHeight="1"/>
    <row r="28" spans="5:13">
      <c r="F28" s="95"/>
      <c r="G28" s="95"/>
      <c r="M28" s="95"/>
    </row>
  </sheetData>
  <sortState ref="E8:I15">
    <sortCondition ref="E8:E15"/>
    <sortCondition ref="F8:F15"/>
  </sortState>
  <mergeCells count="2">
    <mergeCell ref="C7:C9"/>
    <mergeCell ref="E17:I17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4">
    <pageSetUpPr autoPageBreaks="0" fitToPage="1"/>
  </sheetPr>
  <dimension ref="A1:U46"/>
  <sheetViews>
    <sheetView showGridLines="0" showRowColHeaders="0" showOutlineSymbols="0" zoomScaleNormal="100" workbookViewId="0"/>
  </sheetViews>
  <sheetFormatPr baseColWidth="10" defaultColWidth="6.44140625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55" style="90" bestFit="1" customWidth="1"/>
    <col min="6" max="6" width="15.5546875" style="90" bestFit="1" customWidth="1"/>
    <col min="7" max="7" width="15.5546875" style="90" customWidth="1"/>
    <col min="8" max="9" width="9.33203125" style="90" customWidth="1"/>
    <col min="10" max="10" width="9.6640625" style="90" hidden="1" customWidth="1"/>
    <col min="11" max="11" width="6.44140625" style="90"/>
    <col min="12" max="12" width="8.6640625" style="90" bestFit="1" customWidth="1"/>
    <col min="13" max="14" width="6.44140625" style="90"/>
    <col min="15" max="15" width="10.109375" style="90" bestFit="1" customWidth="1"/>
    <col min="16" max="256" width="6.44140625" style="90"/>
    <col min="257" max="257" width="0.109375" style="90" customWidth="1"/>
    <col min="258" max="258" width="2.6640625" style="90" customWidth="1"/>
    <col min="259" max="259" width="23.33203125" style="90" customWidth="1"/>
    <col min="260" max="260" width="1.33203125" style="90" customWidth="1"/>
    <col min="261" max="261" width="55" style="90" bestFit="1" customWidth="1"/>
    <col min="262" max="262" width="15.5546875" style="90" bestFit="1" customWidth="1"/>
    <col min="263" max="264" width="9.33203125" style="90" customWidth="1"/>
    <col min="265" max="265" width="11.33203125" style="90" customWidth="1"/>
    <col min="266" max="266" width="0" style="90" hidden="1" customWidth="1"/>
    <col min="267" max="267" width="6.44140625" style="90"/>
    <col min="268" max="268" width="8.6640625" style="90" bestFit="1" customWidth="1"/>
    <col min="269" max="270" width="6.44140625" style="90"/>
    <col min="271" max="271" width="10.109375" style="90" bestFit="1" customWidth="1"/>
    <col min="272" max="512" width="6.44140625" style="90"/>
    <col min="513" max="513" width="0.109375" style="90" customWidth="1"/>
    <col min="514" max="514" width="2.6640625" style="90" customWidth="1"/>
    <col min="515" max="515" width="23.33203125" style="90" customWidth="1"/>
    <col min="516" max="516" width="1.33203125" style="90" customWidth="1"/>
    <col min="517" max="517" width="55" style="90" bestFit="1" customWidth="1"/>
    <col min="518" max="518" width="15.5546875" style="90" bestFit="1" customWidth="1"/>
    <col min="519" max="520" width="9.33203125" style="90" customWidth="1"/>
    <col min="521" max="521" width="11.33203125" style="90" customWidth="1"/>
    <col min="522" max="522" width="0" style="90" hidden="1" customWidth="1"/>
    <col min="523" max="523" width="6.44140625" style="90"/>
    <col min="524" max="524" width="8.6640625" style="90" bestFit="1" customWidth="1"/>
    <col min="525" max="526" width="6.44140625" style="90"/>
    <col min="527" max="527" width="10.109375" style="90" bestFit="1" customWidth="1"/>
    <col min="528" max="768" width="6.44140625" style="90"/>
    <col min="769" max="769" width="0.109375" style="90" customWidth="1"/>
    <col min="770" max="770" width="2.6640625" style="90" customWidth="1"/>
    <col min="771" max="771" width="23.33203125" style="90" customWidth="1"/>
    <col min="772" max="772" width="1.33203125" style="90" customWidth="1"/>
    <col min="773" max="773" width="55" style="90" bestFit="1" customWidth="1"/>
    <col min="774" max="774" width="15.5546875" style="90" bestFit="1" customWidth="1"/>
    <col min="775" max="776" width="9.33203125" style="90" customWidth="1"/>
    <col min="777" max="777" width="11.33203125" style="90" customWidth="1"/>
    <col min="778" max="778" width="0" style="90" hidden="1" customWidth="1"/>
    <col min="779" max="779" width="6.44140625" style="90"/>
    <col min="780" max="780" width="8.6640625" style="90" bestFit="1" customWidth="1"/>
    <col min="781" max="782" width="6.44140625" style="90"/>
    <col min="783" max="783" width="10.109375" style="90" bestFit="1" customWidth="1"/>
    <col min="784" max="1024" width="6.44140625" style="90"/>
    <col min="1025" max="1025" width="0.109375" style="90" customWidth="1"/>
    <col min="1026" max="1026" width="2.6640625" style="90" customWidth="1"/>
    <col min="1027" max="1027" width="23.33203125" style="90" customWidth="1"/>
    <col min="1028" max="1028" width="1.33203125" style="90" customWidth="1"/>
    <col min="1029" max="1029" width="55" style="90" bestFit="1" customWidth="1"/>
    <col min="1030" max="1030" width="15.5546875" style="90" bestFit="1" customWidth="1"/>
    <col min="1031" max="1032" width="9.33203125" style="90" customWidth="1"/>
    <col min="1033" max="1033" width="11.33203125" style="90" customWidth="1"/>
    <col min="1034" max="1034" width="0" style="90" hidden="1" customWidth="1"/>
    <col min="1035" max="1035" width="6.44140625" style="90"/>
    <col min="1036" max="1036" width="8.6640625" style="90" bestFit="1" customWidth="1"/>
    <col min="1037" max="1038" width="6.44140625" style="90"/>
    <col min="1039" max="1039" width="10.109375" style="90" bestFit="1" customWidth="1"/>
    <col min="1040" max="1280" width="6.44140625" style="90"/>
    <col min="1281" max="1281" width="0.109375" style="90" customWidth="1"/>
    <col min="1282" max="1282" width="2.6640625" style="90" customWidth="1"/>
    <col min="1283" max="1283" width="23.33203125" style="90" customWidth="1"/>
    <col min="1284" max="1284" width="1.33203125" style="90" customWidth="1"/>
    <col min="1285" max="1285" width="55" style="90" bestFit="1" customWidth="1"/>
    <col min="1286" max="1286" width="15.5546875" style="90" bestFit="1" customWidth="1"/>
    <col min="1287" max="1288" width="9.33203125" style="90" customWidth="1"/>
    <col min="1289" max="1289" width="11.33203125" style="90" customWidth="1"/>
    <col min="1290" max="1290" width="0" style="90" hidden="1" customWidth="1"/>
    <col min="1291" max="1291" width="6.44140625" style="90"/>
    <col min="1292" max="1292" width="8.6640625" style="90" bestFit="1" customWidth="1"/>
    <col min="1293" max="1294" width="6.44140625" style="90"/>
    <col min="1295" max="1295" width="10.109375" style="90" bestFit="1" customWidth="1"/>
    <col min="1296" max="1536" width="6.44140625" style="90"/>
    <col min="1537" max="1537" width="0.109375" style="90" customWidth="1"/>
    <col min="1538" max="1538" width="2.6640625" style="90" customWidth="1"/>
    <col min="1539" max="1539" width="23.33203125" style="90" customWidth="1"/>
    <col min="1540" max="1540" width="1.33203125" style="90" customWidth="1"/>
    <col min="1541" max="1541" width="55" style="90" bestFit="1" customWidth="1"/>
    <col min="1542" max="1542" width="15.5546875" style="90" bestFit="1" customWidth="1"/>
    <col min="1543" max="1544" width="9.33203125" style="90" customWidth="1"/>
    <col min="1545" max="1545" width="11.33203125" style="90" customWidth="1"/>
    <col min="1546" max="1546" width="0" style="90" hidden="1" customWidth="1"/>
    <col min="1547" max="1547" width="6.44140625" style="90"/>
    <col min="1548" max="1548" width="8.6640625" style="90" bestFit="1" customWidth="1"/>
    <col min="1549" max="1550" width="6.44140625" style="90"/>
    <col min="1551" max="1551" width="10.109375" style="90" bestFit="1" customWidth="1"/>
    <col min="1552" max="1792" width="6.44140625" style="90"/>
    <col min="1793" max="1793" width="0.109375" style="90" customWidth="1"/>
    <col min="1794" max="1794" width="2.6640625" style="90" customWidth="1"/>
    <col min="1795" max="1795" width="23.33203125" style="90" customWidth="1"/>
    <col min="1796" max="1796" width="1.33203125" style="90" customWidth="1"/>
    <col min="1797" max="1797" width="55" style="90" bestFit="1" customWidth="1"/>
    <col min="1798" max="1798" width="15.5546875" style="90" bestFit="1" customWidth="1"/>
    <col min="1799" max="1800" width="9.33203125" style="90" customWidth="1"/>
    <col min="1801" max="1801" width="11.33203125" style="90" customWidth="1"/>
    <col min="1802" max="1802" width="0" style="90" hidden="1" customWidth="1"/>
    <col min="1803" max="1803" width="6.44140625" style="90"/>
    <col min="1804" max="1804" width="8.6640625" style="90" bestFit="1" customWidth="1"/>
    <col min="1805" max="1806" width="6.44140625" style="90"/>
    <col min="1807" max="1807" width="10.109375" style="90" bestFit="1" customWidth="1"/>
    <col min="1808" max="2048" width="6.44140625" style="90"/>
    <col min="2049" max="2049" width="0.109375" style="90" customWidth="1"/>
    <col min="2050" max="2050" width="2.6640625" style="90" customWidth="1"/>
    <col min="2051" max="2051" width="23.33203125" style="90" customWidth="1"/>
    <col min="2052" max="2052" width="1.33203125" style="90" customWidth="1"/>
    <col min="2053" max="2053" width="55" style="90" bestFit="1" customWidth="1"/>
    <col min="2054" max="2054" width="15.5546875" style="90" bestFit="1" customWidth="1"/>
    <col min="2055" max="2056" width="9.33203125" style="90" customWidth="1"/>
    <col min="2057" max="2057" width="11.33203125" style="90" customWidth="1"/>
    <col min="2058" max="2058" width="0" style="90" hidden="1" customWidth="1"/>
    <col min="2059" max="2059" width="6.44140625" style="90"/>
    <col min="2060" max="2060" width="8.6640625" style="90" bestFit="1" customWidth="1"/>
    <col min="2061" max="2062" width="6.44140625" style="90"/>
    <col min="2063" max="2063" width="10.109375" style="90" bestFit="1" customWidth="1"/>
    <col min="2064" max="2304" width="6.44140625" style="90"/>
    <col min="2305" max="2305" width="0.109375" style="90" customWidth="1"/>
    <col min="2306" max="2306" width="2.6640625" style="90" customWidth="1"/>
    <col min="2307" max="2307" width="23.33203125" style="90" customWidth="1"/>
    <col min="2308" max="2308" width="1.33203125" style="90" customWidth="1"/>
    <col min="2309" max="2309" width="55" style="90" bestFit="1" customWidth="1"/>
    <col min="2310" max="2310" width="15.5546875" style="90" bestFit="1" customWidth="1"/>
    <col min="2311" max="2312" width="9.33203125" style="90" customWidth="1"/>
    <col min="2313" max="2313" width="11.33203125" style="90" customWidth="1"/>
    <col min="2314" max="2314" width="0" style="90" hidden="1" customWidth="1"/>
    <col min="2315" max="2315" width="6.44140625" style="90"/>
    <col min="2316" max="2316" width="8.6640625" style="90" bestFit="1" customWidth="1"/>
    <col min="2317" max="2318" width="6.44140625" style="90"/>
    <col min="2319" max="2319" width="10.109375" style="90" bestFit="1" customWidth="1"/>
    <col min="2320" max="2560" width="6.44140625" style="90"/>
    <col min="2561" max="2561" width="0.109375" style="90" customWidth="1"/>
    <col min="2562" max="2562" width="2.6640625" style="90" customWidth="1"/>
    <col min="2563" max="2563" width="23.33203125" style="90" customWidth="1"/>
    <col min="2564" max="2564" width="1.33203125" style="90" customWidth="1"/>
    <col min="2565" max="2565" width="55" style="90" bestFit="1" customWidth="1"/>
    <col min="2566" max="2566" width="15.5546875" style="90" bestFit="1" customWidth="1"/>
    <col min="2567" max="2568" width="9.33203125" style="90" customWidth="1"/>
    <col min="2569" max="2569" width="11.33203125" style="90" customWidth="1"/>
    <col min="2570" max="2570" width="0" style="90" hidden="1" customWidth="1"/>
    <col min="2571" max="2571" width="6.44140625" style="90"/>
    <col min="2572" max="2572" width="8.6640625" style="90" bestFit="1" customWidth="1"/>
    <col min="2573" max="2574" width="6.44140625" style="90"/>
    <col min="2575" max="2575" width="10.109375" style="90" bestFit="1" customWidth="1"/>
    <col min="2576" max="2816" width="6.44140625" style="90"/>
    <col min="2817" max="2817" width="0.109375" style="90" customWidth="1"/>
    <col min="2818" max="2818" width="2.6640625" style="90" customWidth="1"/>
    <col min="2819" max="2819" width="23.33203125" style="90" customWidth="1"/>
    <col min="2820" max="2820" width="1.33203125" style="90" customWidth="1"/>
    <col min="2821" max="2821" width="55" style="90" bestFit="1" customWidth="1"/>
    <col min="2822" max="2822" width="15.5546875" style="90" bestFit="1" customWidth="1"/>
    <col min="2823" max="2824" width="9.33203125" style="90" customWidth="1"/>
    <col min="2825" max="2825" width="11.33203125" style="90" customWidth="1"/>
    <col min="2826" max="2826" width="0" style="90" hidden="1" customWidth="1"/>
    <col min="2827" max="2827" width="6.44140625" style="90"/>
    <col min="2828" max="2828" width="8.6640625" style="90" bestFit="1" customWidth="1"/>
    <col min="2829" max="2830" width="6.44140625" style="90"/>
    <col min="2831" max="2831" width="10.109375" style="90" bestFit="1" customWidth="1"/>
    <col min="2832" max="3072" width="6.44140625" style="90"/>
    <col min="3073" max="3073" width="0.109375" style="90" customWidth="1"/>
    <col min="3074" max="3074" width="2.6640625" style="90" customWidth="1"/>
    <col min="3075" max="3075" width="23.33203125" style="90" customWidth="1"/>
    <col min="3076" max="3076" width="1.33203125" style="90" customWidth="1"/>
    <col min="3077" max="3077" width="55" style="90" bestFit="1" customWidth="1"/>
    <col min="3078" max="3078" width="15.5546875" style="90" bestFit="1" customWidth="1"/>
    <col min="3079" max="3080" width="9.33203125" style="90" customWidth="1"/>
    <col min="3081" max="3081" width="11.33203125" style="90" customWidth="1"/>
    <col min="3082" max="3082" width="0" style="90" hidden="1" customWidth="1"/>
    <col min="3083" max="3083" width="6.44140625" style="90"/>
    <col min="3084" max="3084" width="8.6640625" style="90" bestFit="1" customWidth="1"/>
    <col min="3085" max="3086" width="6.44140625" style="90"/>
    <col min="3087" max="3087" width="10.109375" style="90" bestFit="1" customWidth="1"/>
    <col min="3088" max="3328" width="6.44140625" style="90"/>
    <col min="3329" max="3329" width="0.109375" style="90" customWidth="1"/>
    <col min="3330" max="3330" width="2.6640625" style="90" customWidth="1"/>
    <col min="3331" max="3331" width="23.33203125" style="90" customWidth="1"/>
    <col min="3332" max="3332" width="1.33203125" style="90" customWidth="1"/>
    <col min="3333" max="3333" width="55" style="90" bestFit="1" customWidth="1"/>
    <col min="3334" max="3334" width="15.5546875" style="90" bestFit="1" customWidth="1"/>
    <col min="3335" max="3336" width="9.33203125" style="90" customWidth="1"/>
    <col min="3337" max="3337" width="11.33203125" style="90" customWidth="1"/>
    <col min="3338" max="3338" width="0" style="90" hidden="1" customWidth="1"/>
    <col min="3339" max="3339" width="6.44140625" style="90"/>
    <col min="3340" max="3340" width="8.6640625" style="90" bestFit="1" customWidth="1"/>
    <col min="3341" max="3342" width="6.44140625" style="90"/>
    <col min="3343" max="3343" width="10.109375" style="90" bestFit="1" customWidth="1"/>
    <col min="3344" max="3584" width="6.44140625" style="90"/>
    <col min="3585" max="3585" width="0.109375" style="90" customWidth="1"/>
    <col min="3586" max="3586" width="2.6640625" style="90" customWidth="1"/>
    <col min="3587" max="3587" width="23.33203125" style="90" customWidth="1"/>
    <col min="3588" max="3588" width="1.33203125" style="90" customWidth="1"/>
    <col min="3589" max="3589" width="55" style="90" bestFit="1" customWidth="1"/>
    <col min="3590" max="3590" width="15.5546875" style="90" bestFit="1" customWidth="1"/>
    <col min="3591" max="3592" width="9.33203125" style="90" customWidth="1"/>
    <col min="3593" max="3593" width="11.33203125" style="90" customWidth="1"/>
    <col min="3594" max="3594" width="0" style="90" hidden="1" customWidth="1"/>
    <col min="3595" max="3595" width="6.44140625" style="90"/>
    <col min="3596" max="3596" width="8.6640625" style="90" bestFit="1" customWidth="1"/>
    <col min="3597" max="3598" width="6.44140625" style="90"/>
    <col min="3599" max="3599" width="10.109375" style="90" bestFit="1" customWidth="1"/>
    <col min="3600" max="3840" width="6.44140625" style="90"/>
    <col min="3841" max="3841" width="0.109375" style="90" customWidth="1"/>
    <col min="3842" max="3842" width="2.6640625" style="90" customWidth="1"/>
    <col min="3843" max="3843" width="23.33203125" style="90" customWidth="1"/>
    <col min="3844" max="3844" width="1.33203125" style="90" customWidth="1"/>
    <col min="3845" max="3845" width="55" style="90" bestFit="1" customWidth="1"/>
    <col min="3846" max="3846" width="15.5546875" style="90" bestFit="1" customWidth="1"/>
    <col min="3847" max="3848" width="9.33203125" style="90" customWidth="1"/>
    <col min="3849" max="3849" width="11.33203125" style="90" customWidth="1"/>
    <col min="3850" max="3850" width="0" style="90" hidden="1" customWidth="1"/>
    <col min="3851" max="3851" width="6.44140625" style="90"/>
    <col min="3852" max="3852" width="8.6640625" style="90" bestFit="1" customWidth="1"/>
    <col min="3853" max="3854" width="6.44140625" style="90"/>
    <col min="3855" max="3855" width="10.109375" style="90" bestFit="1" customWidth="1"/>
    <col min="3856" max="4096" width="6.44140625" style="90"/>
    <col min="4097" max="4097" width="0.109375" style="90" customWidth="1"/>
    <col min="4098" max="4098" width="2.6640625" style="90" customWidth="1"/>
    <col min="4099" max="4099" width="23.33203125" style="90" customWidth="1"/>
    <col min="4100" max="4100" width="1.33203125" style="90" customWidth="1"/>
    <col min="4101" max="4101" width="55" style="90" bestFit="1" customWidth="1"/>
    <col min="4102" max="4102" width="15.5546875" style="90" bestFit="1" customWidth="1"/>
    <col min="4103" max="4104" width="9.33203125" style="90" customWidth="1"/>
    <col min="4105" max="4105" width="11.33203125" style="90" customWidth="1"/>
    <col min="4106" max="4106" width="0" style="90" hidden="1" customWidth="1"/>
    <col min="4107" max="4107" width="6.44140625" style="90"/>
    <col min="4108" max="4108" width="8.6640625" style="90" bestFit="1" customWidth="1"/>
    <col min="4109" max="4110" width="6.44140625" style="90"/>
    <col min="4111" max="4111" width="10.109375" style="90" bestFit="1" customWidth="1"/>
    <col min="4112" max="4352" width="6.44140625" style="90"/>
    <col min="4353" max="4353" width="0.109375" style="90" customWidth="1"/>
    <col min="4354" max="4354" width="2.6640625" style="90" customWidth="1"/>
    <col min="4355" max="4355" width="23.33203125" style="90" customWidth="1"/>
    <col min="4356" max="4356" width="1.33203125" style="90" customWidth="1"/>
    <col min="4357" max="4357" width="55" style="90" bestFit="1" customWidth="1"/>
    <col min="4358" max="4358" width="15.5546875" style="90" bestFit="1" customWidth="1"/>
    <col min="4359" max="4360" width="9.33203125" style="90" customWidth="1"/>
    <col min="4361" max="4361" width="11.33203125" style="90" customWidth="1"/>
    <col min="4362" max="4362" width="0" style="90" hidden="1" customWidth="1"/>
    <col min="4363" max="4363" width="6.44140625" style="90"/>
    <col min="4364" max="4364" width="8.6640625" style="90" bestFit="1" customWidth="1"/>
    <col min="4365" max="4366" width="6.44140625" style="90"/>
    <col min="4367" max="4367" width="10.109375" style="90" bestFit="1" customWidth="1"/>
    <col min="4368" max="4608" width="6.44140625" style="90"/>
    <col min="4609" max="4609" width="0.109375" style="90" customWidth="1"/>
    <col min="4610" max="4610" width="2.6640625" style="90" customWidth="1"/>
    <col min="4611" max="4611" width="23.33203125" style="90" customWidth="1"/>
    <col min="4612" max="4612" width="1.33203125" style="90" customWidth="1"/>
    <col min="4613" max="4613" width="55" style="90" bestFit="1" customWidth="1"/>
    <col min="4614" max="4614" width="15.5546875" style="90" bestFit="1" customWidth="1"/>
    <col min="4615" max="4616" width="9.33203125" style="90" customWidth="1"/>
    <col min="4617" max="4617" width="11.33203125" style="90" customWidth="1"/>
    <col min="4618" max="4618" width="0" style="90" hidden="1" customWidth="1"/>
    <col min="4619" max="4619" width="6.44140625" style="90"/>
    <col min="4620" max="4620" width="8.6640625" style="90" bestFit="1" customWidth="1"/>
    <col min="4621" max="4622" width="6.44140625" style="90"/>
    <col min="4623" max="4623" width="10.109375" style="90" bestFit="1" customWidth="1"/>
    <col min="4624" max="4864" width="6.44140625" style="90"/>
    <col min="4865" max="4865" width="0.109375" style="90" customWidth="1"/>
    <col min="4866" max="4866" width="2.6640625" style="90" customWidth="1"/>
    <col min="4867" max="4867" width="23.33203125" style="90" customWidth="1"/>
    <col min="4868" max="4868" width="1.33203125" style="90" customWidth="1"/>
    <col min="4869" max="4869" width="55" style="90" bestFit="1" customWidth="1"/>
    <col min="4870" max="4870" width="15.5546875" style="90" bestFit="1" customWidth="1"/>
    <col min="4871" max="4872" width="9.33203125" style="90" customWidth="1"/>
    <col min="4873" max="4873" width="11.33203125" style="90" customWidth="1"/>
    <col min="4874" max="4874" width="0" style="90" hidden="1" customWidth="1"/>
    <col min="4875" max="4875" width="6.44140625" style="90"/>
    <col min="4876" max="4876" width="8.6640625" style="90" bestFit="1" customWidth="1"/>
    <col min="4877" max="4878" width="6.44140625" style="90"/>
    <col min="4879" max="4879" width="10.109375" style="90" bestFit="1" customWidth="1"/>
    <col min="4880" max="5120" width="6.44140625" style="90"/>
    <col min="5121" max="5121" width="0.109375" style="90" customWidth="1"/>
    <col min="5122" max="5122" width="2.6640625" style="90" customWidth="1"/>
    <col min="5123" max="5123" width="23.33203125" style="90" customWidth="1"/>
    <col min="5124" max="5124" width="1.33203125" style="90" customWidth="1"/>
    <col min="5125" max="5125" width="55" style="90" bestFit="1" customWidth="1"/>
    <col min="5126" max="5126" width="15.5546875" style="90" bestFit="1" customWidth="1"/>
    <col min="5127" max="5128" width="9.33203125" style="90" customWidth="1"/>
    <col min="5129" max="5129" width="11.33203125" style="90" customWidth="1"/>
    <col min="5130" max="5130" width="0" style="90" hidden="1" customWidth="1"/>
    <col min="5131" max="5131" width="6.44140625" style="90"/>
    <col min="5132" max="5132" width="8.6640625" style="90" bestFit="1" customWidth="1"/>
    <col min="5133" max="5134" width="6.44140625" style="90"/>
    <col min="5135" max="5135" width="10.109375" style="90" bestFit="1" customWidth="1"/>
    <col min="5136" max="5376" width="6.44140625" style="90"/>
    <col min="5377" max="5377" width="0.109375" style="90" customWidth="1"/>
    <col min="5378" max="5378" width="2.6640625" style="90" customWidth="1"/>
    <col min="5379" max="5379" width="23.33203125" style="90" customWidth="1"/>
    <col min="5380" max="5380" width="1.33203125" style="90" customWidth="1"/>
    <col min="5381" max="5381" width="55" style="90" bestFit="1" customWidth="1"/>
    <col min="5382" max="5382" width="15.5546875" style="90" bestFit="1" customWidth="1"/>
    <col min="5383" max="5384" width="9.33203125" style="90" customWidth="1"/>
    <col min="5385" max="5385" width="11.33203125" style="90" customWidth="1"/>
    <col min="5386" max="5386" width="0" style="90" hidden="1" customWidth="1"/>
    <col min="5387" max="5387" width="6.44140625" style="90"/>
    <col min="5388" max="5388" width="8.6640625" style="90" bestFit="1" customWidth="1"/>
    <col min="5389" max="5390" width="6.44140625" style="90"/>
    <col min="5391" max="5391" width="10.109375" style="90" bestFit="1" customWidth="1"/>
    <col min="5392" max="5632" width="6.44140625" style="90"/>
    <col min="5633" max="5633" width="0.109375" style="90" customWidth="1"/>
    <col min="5634" max="5634" width="2.6640625" style="90" customWidth="1"/>
    <col min="5635" max="5635" width="23.33203125" style="90" customWidth="1"/>
    <col min="5636" max="5636" width="1.33203125" style="90" customWidth="1"/>
    <col min="5637" max="5637" width="55" style="90" bestFit="1" customWidth="1"/>
    <col min="5638" max="5638" width="15.5546875" style="90" bestFit="1" customWidth="1"/>
    <col min="5639" max="5640" width="9.33203125" style="90" customWidth="1"/>
    <col min="5641" max="5641" width="11.33203125" style="90" customWidth="1"/>
    <col min="5642" max="5642" width="0" style="90" hidden="1" customWidth="1"/>
    <col min="5643" max="5643" width="6.44140625" style="90"/>
    <col min="5644" max="5644" width="8.6640625" style="90" bestFit="1" customWidth="1"/>
    <col min="5645" max="5646" width="6.44140625" style="90"/>
    <col min="5647" max="5647" width="10.109375" style="90" bestFit="1" customWidth="1"/>
    <col min="5648" max="5888" width="6.44140625" style="90"/>
    <col min="5889" max="5889" width="0.109375" style="90" customWidth="1"/>
    <col min="5890" max="5890" width="2.6640625" style="90" customWidth="1"/>
    <col min="5891" max="5891" width="23.33203125" style="90" customWidth="1"/>
    <col min="5892" max="5892" width="1.33203125" style="90" customWidth="1"/>
    <col min="5893" max="5893" width="55" style="90" bestFit="1" customWidth="1"/>
    <col min="5894" max="5894" width="15.5546875" style="90" bestFit="1" customWidth="1"/>
    <col min="5895" max="5896" width="9.33203125" style="90" customWidth="1"/>
    <col min="5897" max="5897" width="11.33203125" style="90" customWidth="1"/>
    <col min="5898" max="5898" width="0" style="90" hidden="1" customWidth="1"/>
    <col min="5899" max="5899" width="6.44140625" style="90"/>
    <col min="5900" max="5900" width="8.6640625" style="90" bestFit="1" customWidth="1"/>
    <col min="5901" max="5902" width="6.44140625" style="90"/>
    <col min="5903" max="5903" width="10.109375" style="90" bestFit="1" customWidth="1"/>
    <col min="5904" max="6144" width="6.44140625" style="90"/>
    <col min="6145" max="6145" width="0.109375" style="90" customWidth="1"/>
    <col min="6146" max="6146" width="2.6640625" style="90" customWidth="1"/>
    <col min="6147" max="6147" width="23.33203125" style="90" customWidth="1"/>
    <col min="6148" max="6148" width="1.33203125" style="90" customWidth="1"/>
    <col min="6149" max="6149" width="55" style="90" bestFit="1" customWidth="1"/>
    <col min="6150" max="6150" width="15.5546875" style="90" bestFit="1" customWidth="1"/>
    <col min="6151" max="6152" width="9.33203125" style="90" customWidth="1"/>
    <col min="6153" max="6153" width="11.33203125" style="90" customWidth="1"/>
    <col min="6154" max="6154" width="0" style="90" hidden="1" customWidth="1"/>
    <col min="6155" max="6155" width="6.44140625" style="90"/>
    <col min="6156" max="6156" width="8.6640625" style="90" bestFit="1" customWidth="1"/>
    <col min="6157" max="6158" width="6.44140625" style="90"/>
    <col min="6159" max="6159" width="10.109375" style="90" bestFit="1" customWidth="1"/>
    <col min="6160" max="6400" width="6.44140625" style="90"/>
    <col min="6401" max="6401" width="0.109375" style="90" customWidth="1"/>
    <col min="6402" max="6402" width="2.6640625" style="90" customWidth="1"/>
    <col min="6403" max="6403" width="23.33203125" style="90" customWidth="1"/>
    <col min="6404" max="6404" width="1.33203125" style="90" customWidth="1"/>
    <col min="6405" max="6405" width="55" style="90" bestFit="1" customWidth="1"/>
    <col min="6406" max="6406" width="15.5546875" style="90" bestFit="1" customWidth="1"/>
    <col min="6407" max="6408" width="9.33203125" style="90" customWidth="1"/>
    <col min="6409" max="6409" width="11.33203125" style="90" customWidth="1"/>
    <col min="6410" max="6410" width="0" style="90" hidden="1" customWidth="1"/>
    <col min="6411" max="6411" width="6.44140625" style="90"/>
    <col min="6412" max="6412" width="8.6640625" style="90" bestFit="1" customWidth="1"/>
    <col min="6413" max="6414" width="6.44140625" style="90"/>
    <col min="6415" max="6415" width="10.109375" style="90" bestFit="1" customWidth="1"/>
    <col min="6416" max="6656" width="6.44140625" style="90"/>
    <col min="6657" max="6657" width="0.109375" style="90" customWidth="1"/>
    <col min="6658" max="6658" width="2.6640625" style="90" customWidth="1"/>
    <col min="6659" max="6659" width="23.33203125" style="90" customWidth="1"/>
    <col min="6660" max="6660" width="1.33203125" style="90" customWidth="1"/>
    <col min="6661" max="6661" width="55" style="90" bestFit="1" customWidth="1"/>
    <col min="6662" max="6662" width="15.5546875" style="90" bestFit="1" customWidth="1"/>
    <col min="6663" max="6664" width="9.33203125" style="90" customWidth="1"/>
    <col min="6665" max="6665" width="11.33203125" style="90" customWidth="1"/>
    <col min="6666" max="6666" width="0" style="90" hidden="1" customWidth="1"/>
    <col min="6667" max="6667" width="6.44140625" style="90"/>
    <col min="6668" max="6668" width="8.6640625" style="90" bestFit="1" customWidth="1"/>
    <col min="6669" max="6670" width="6.44140625" style="90"/>
    <col min="6671" max="6671" width="10.109375" style="90" bestFit="1" customWidth="1"/>
    <col min="6672" max="6912" width="6.44140625" style="90"/>
    <col min="6913" max="6913" width="0.109375" style="90" customWidth="1"/>
    <col min="6914" max="6914" width="2.6640625" style="90" customWidth="1"/>
    <col min="6915" max="6915" width="23.33203125" style="90" customWidth="1"/>
    <col min="6916" max="6916" width="1.33203125" style="90" customWidth="1"/>
    <col min="6917" max="6917" width="55" style="90" bestFit="1" customWidth="1"/>
    <col min="6918" max="6918" width="15.5546875" style="90" bestFit="1" customWidth="1"/>
    <col min="6919" max="6920" width="9.33203125" style="90" customWidth="1"/>
    <col min="6921" max="6921" width="11.33203125" style="90" customWidth="1"/>
    <col min="6922" max="6922" width="0" style="90" hidden="1" customWidth="1"/>
    <col min="6923" max="6923" width="6.44140625" style="90"/>
    <col min="6924" max="6924" width="8.6640625" style="90" bestFit="1" customWidth="1"/>
    <col min="6925" max="6926" width="6.44140625" style="90"/>
    <col min="6927" max="6927" width="10.109375" style="90" bestFit="1" customWidth="1"/>
    <col min="6928" max="7168" width="6.44140625" style="90"/>
    <col min="7169" max="7169" width="0.109375" style="90" customWidth="1"/>
    <col min="7170" max="7170" width="2.6640625" style="90" customWidth="1"/>
    <col min="7171" max="7171" width="23.33203125" style="90" customWidth="1"/>
    <col min="7172" max="7172" width="1.33203125" style="90" customWidth="1"/>
    <col min="7173" max="7173" width="55" style="90" bestFit="1" customWidth="1"/>
    <col min="7174" max="7174" width="15.5546875" style="90" bestFit="1" customWidth="1"/>
    <col min="7175" max="7176" width="9.33203125" style="90" customWidth="1"/>
    <col min="7177" max="7177" width="11.33203125" style="90" customWidth="1"/>
    <col min="7178" max="7178" width="0" style="90" hidden="1" customWidth="1"/>
    <col min="7179" max="7179" width="6.44140625" style="90"/>
    <col min="7180" max="7180" width="8.6640625" style="90" bestFit="1" customWidth="1"/>
    <col min="7181" max="7182" width="6.44140625" style="90"/>
    <col min="7183" max="7183" width="10.109375" style="90" bestFit="1" customWidth="1"/>
    <col min="7184" max="7424" width="6.44140625" style="90"/>
    <col min="7425" max="7425" width="0.109375" style="90" customWidth="1"/>
    <col min="7426" max="7426" width="2.6640625" style="90" customWidth="1"/>
    <col min="7427" max="7427" width="23.33203125" style="90" customWidth="1"/>
    <col min="7428" max="7428" width="1.33203125" style="90" customWidth="1"/>
    <col min="7429" max="7429" width="55" style="90" bestFit="1" customWidth="1"/>
    <col min="7430" max="7430" width="15.5546875" style="90" bestFit="1" customWidth="1"/>
    <col min="7431" max="7432" width="9.33203125" style="90" customWidth="1"/>
    <col min="7433" max="7433" width="11.33203125" style="90" customWidth="1"/>
    <col min="7434" max="7434" width="0" style="90" hidden="1" customWidth="1"/>
    <col min="7435" max="7435" width="6.44140625" style="90"/>
    <col min="7436" max="7436" width="8.6640625" style="90" bestFit="1" customWidth="1"/>
    <col min="7437" max="7438" width="6.44140625" style="90"/>
    <col min="7439" max="7439" width="10.109375" style="90" bestFit="1" customWidth="1"/>
    <col min="7440" max="7680" width="6.44140625" style="90"/>
    <col min="7681" max="7681" width="0.109375" style="90" customWidth="1"/>
    <col min="7682" max="7682" width="2.6640625" style="90" customWidth="1"/>
    <col min="7683" max="7683" width="23.33203125" style="90" customWidth="1"/>
    <col min="7684" max="7684" width="1.33203125" style="90" customWidth="1"/>
    <col min="7685" max="7685" width="55" style="90" bestFit="1" customWidth="1"/>
    <col min="7686" max="7686" width="15.5546875" style="90" bestFit="1" customWidth="1"/>
    <col min="7687" max="7688" width="9.33203125" style="90" customWidth="1"/>
    <col min="7689" max="7689" width="11.33203125" style="90" customWidth="1"/>
    <col min="7690" max="7690" width="0" style="90" hidden="1" customWidth="1"/>
    <col min="7691" max="7691" width="6.44140625" style="90"/>
    <col min="7692" max="7692" width="8.6640625" style="90" bestFit="1" customWidth="1"/>
    <col min="7693" max="7694" width="6.44140625" style="90"/>
    <col min="7695" max="7695" width="10.109375" style="90" bestFit="1" customWidth="1"/>
    <col min="7696" max="7936" width="6.44140625" style="90"/>
    <col min="7937" max="7937" width="0.109375" style="90" customWidth="1"/>
    <col min="7938" max="7938" width="2.6640625" style="90" customWidth="1"/>
    <col min="7939" max="7939" width="23.33203125" style="90" customWidth="1"/>
    <col min="7940" max="7940" width="1.33203125" style="90" customWidth="1"/>
    <col min="7941" max="7941" width="55" style="90" bestFit="1" customWidth="1"/>
    <col min="7942" max="7942" width="15.5546875" style="90" bestFit="1" customWidth="1"/>
    <col min="7943" max="7944" width="9.33203125" style="90" customWidth="1"/>
    <col min="7945" max="7945" width="11.33203125" style="90" customWidth="1"/>
    <col min="7946" max="7946" width="0" style="90" hidden="1" customWidth="1"/>
    <col min="7947" max="7947" width="6.44140625" style="90"/>
    <col min="7948" max="7948" width="8.6640625" style="90" bestFit="1" customWidth="1"/>
    <col min="7949" max="7950" width="6.44140625" style="90"/>
    <col min="7951" max="7951" width="10.109375" style="90" bestFit="1" customWidth="1"/>
    <col min="7952" max="8192" width="6.44140625" style="90"/>
    <col min="8193" max="8193" width="0.109375" style="90" customWidth="1"/>
    <col min="8194" max="8194" width="2.6640625" style="90" customWidth="1"/>
    <col min="8195" max="8195" width="23.33203125" style="90" customWidth="1"/>
    <col min="8196" max="8196" width="1.33203125" style="90" customWidth="1"/>
    <col min="8197" max="8197" width="55" style="90" bestFit="1" customWidth="1"/>
    <col min="8198" max="8198" width="15.5546875" style="90" bestFit="1" customWidth="1"/>
    <col min="8199" max="8200" width="9.33203125" style="90" customWidth="1"/>
    <col min="8201" max="8201" width="11.33203125" style="90" customWidth="1"/>
    <col min="8202" max="8202" width="0" style="90" hidden="1" customWidth="1"/>
    <col min="8203" max="8203" width="6.44140625" style="90"/>
    <col min="8204" max="8204" width="8.6640625" style="90" bestFit="1" customWidth="1"/>
    <col min="8205" max="8206" width="6.44140625" style="90"/>
    <col min="8207" max="8207" width="10.109375" style="90" bestFit="1" customWidth="1"/>
    <col min="8208" max="8448" width="6.44140625" style="90"/>
    <col min="8449" max="8449" width="0.109375" style="90" customWidth="1"/>
    <col min="8450" max="8450" width="2.6640625" style="90" customWidth="1"/>
    <col min="8451" max="8451" width="23.33203125" style="90" customWidth="1"/>
    <col min="8452" max="8452" width="1.33203125" style="90" customWidth="1"/>
    <col min="8453" max="8453" width="55" style="90" bestFit="1" customWidth="1"/>
    <col min="8454" max="8454" width="15.5546875" style="90" bestFit="1" customWidth="1"/>
    <col min="8455" max="8456" width="9.33203125" style="90" customWidth="1"/>
    <col min="8457" max="8457" width="11.33203125" style="90" customWidth="1"/>
    <col min="8458" max="8458" width="0" style="90" hidden="1" customWidth="1"/>
    <col min="8459" max="8459" width="6.44140625" style="90"/>
    <col min="8460" max="8460" width="8.6640625" style="90" bestFit="1" customWidth="1"/>
    <col min="8461" max="8462" width="6.44140625" style="90"/>
    <col min="8463" max="8463" width="10.109375" style="90" bestFit="1" customWidth="1"/>
    <col min="8464" max="8704" width="6.44140625" style="90"/>
    <col min="8705" max="8705" width="0.109375" style="90" customWidth="1"/>
    <col min="8706" max="8706" width="2.6640625" style="90" customWidth="1"/>
    <col min="8707" max="8707" width="23.33203125" style="90" customWidth="1"/>
    <col min="8708" max="8708" width="1.33203125" style="90" customWidth="1"/>
    <col min="8709" max="8709" width="55" style="90" bestFit="1" customWidth="1"/>
    <col min="8710" max="8710" width="15.5546875" style="90" bestFit="1" customWidth="1"/>
    <col min="8711" max="8712" width="9.33203125" style="90" customWidth="1"/>
    <col min="8713" max="8713" width="11.33203125" style="90" customWidth="1"/>
    <col min="8714" max="8714" width="0" style="90" hidden="1" customWidth="1"/>
    <col min="8715" max="8715" width="6.44140625" style="90"/>
    <col min="8716" max="8716" width="8.6640625" style="90" bestFit="1" customWidth="1"/>
    <col min="8717" max="8718" width="6.44140625" style="90"/>
    <col min="8719" max="8719" width="10.109375" style="90" bestFit="1" customWidth="1"/>
    <col min="8720" max="8960" width="6.44140625" style="90"/>
    <col min="8961" max="8961" width="0.109375" style="90" customWidth="1"/>
    <col min="8962" max="8962" width="2.6640625" style="90" customWidth="1"/>
    <col min="8963" max="8963" width="23.33203125" style="90" customWidth="1"/>
    <col min="8964" max="8964" width="1.33203125" style="90" customWidth="1"/>
    <col min="8965" max="8965" width="55" style="90" bestFit="1" customWidth="1"/>
    <col min="8966" max="8966" width="15.5546875" style="90" bestFit="1" customWidth="1"/>
    <col min="8967" max="8968" width="9.33203125" style="90" customWidth="1"/>
    <col min="8969" max="8969" width="11.33203125" style="90" customWidth="1"/>
    <col min="8970" max="8970" width="0" style="90" hidden="1" customWidth="1"/>
    <col min="8971" max="8971" width="6.44140625" style="90"/>
    <col min="8972" max="8972" width="8.6640625" style="90" bestFit="1" customWidth="1"/>
    <col min="8973" max="8974" width="6.44140625" style="90"/>
    <col min="8975" max="8975" width="10.109375" style="90" bestFit="1" customWidth="1"/>
    <col min="8976" max="9216" width="6.44140625" style="90"/>
    <col min="9217" max="9217" width="0.109375" style="90" customWidth="1"/>
    <col min="9218" max="9218" width="2.6640625" style="90" customWidth="1"/>
    <col min="9219" max="9219" width="23.33203125" style="90" customWidth="1"/>
    <col min="9220" max="9220" width="1.33203125" style="90" customWidth="1"/>
    <col min="9221" max="9221" width="55" style="90" bestFit="1" customWidth="1"/>
    <col min="9222" max="9222" width="15.5546875" style="90" bestFit="1" customWidth="1"/>
    <col min="9223" max="9224" width="9.33203125" style="90" customWidth="1"/>
    <col min="9225" max="9225" width="11.33203125" style="90" customWidth="1"/>
    <col min="9226" max="9226" width="0" style="90" hidden="1" customWidth="1"/>
    <col min="9227" max="9227" width="6.44140625" style="90"/>
    <col min="9228" max="9228" width="8.6640625" style="90" bestFit="1" customWidth="1"/>
    <col min="9229" max="9230" width="6.44140625" style="90"/>
    <col min="9231" max="9231" width="10.109375" style="90" bestFit="1" customWidth="1"/>
    <col min="9232" max="9472" width="6.44140625" style="90"/>
    <col min="9473" max="9473" width="0.109375" style="90" customWidth="1"/>
    <col min="9474" max="9474" width="2.6640625" style="90" customWidth="1"/>
    <col min="9475" max="9475" width="23.33203125" style="90" customWidth="1"/>
    <col min="9476" max="9476" width="1.33203125" style="90" customWidth="1"/>
    <col min="9477" max="9477" width="55" style="90" bestFit="1" customWidth="1"/>
    <col min="9478" max="9478" width="15.5546875" style="90" bestFit="1" customWidth="1"/>
    <col min="9479" max="9480" width="9.33203125" style="90" customWidth="1"/>
    <col min="9481" max="9481" width="11.33203125" style="90" customWidth="1"/>
    <col min="9482" max="9482" width="0" style="90" hidden="1" customWidth="1"/>
    <col min="9483" max="9483" width="6.44140625" style="90"/>
    <col min="9484" max="9484" width="8.6640625" style="90" bestFit="1" customWidth="1"/>
    <col min="9485" max="9486" width="6.44140625" style="90"/>
    <col min="9487" max="9487" width="10.109375" style="90" bestFit="1" customWidth="1"/>
    <col min="9488" max="9728" width="6.44140625" style="90"/>
    <col min="9729" max="9729" width="0.109375" style="90" customWidth="1"/>
    <col min="9730" max="9730" width="2.6640625" style="90" customWidth="1"/>
    <col min="9731" max="9731" width="23.33203125" style="90" customWidth="1"/>
    <col min="9732" max="9732" width="1.33203125" style="90" customWidth="1"/>
    <col min="9733" max="9733" width="55" style="90" bestFit="1" customWidth="1"/>
    <col min="9734" max="9734" width="15.5546875" style="90" bestFit="1" customWidth="1"/>
    <col min="9735" max="9736" width="9.33203125" style="90" customWidth="1"/>
    <col min="9737" max="9737" width="11.33203125" style="90" customWidth="1"/>
    <col min="9738" max="9738" width="0" style="90" hidden="1" customWidth="1"/>
    <col min="9739" max="9739" width="6.44140625" style="90"/>
    <col min="9740" max="9740" width="8.6640625" style="90" bestFit="1" customWidth="1"/>
    <col min="9741" max="9742" width="6.44140625" style="90"/>
    <col min="9743" max="9743" width="10.109375" style="90" bestFit="1" customWidth="1"/>
    <col min="9744" max="9984" width="6.44140625" style="90"/>
    <col min="9985" max="9985" width="0.109375" style="90" customWidth="1"/>
    <col min="9986" max="9986" width="2.6640625" style="90" customWidth="1"/>
    <col min="9987" max="9987" width="23.33203125" style="90" customWidth="1"/>
    <col min="9988" max="9988" width="1.33203125" style="90" customWidth="1"/>
    <col min="9989" max="9989" width="55" style="90" bestFit="1" customWidth="1"/>
    <col min="9990" max="9990" width="15.5546875" style="90" bestFit="1" customWidth="1"/>
    <col min="9991" max="9992" width="9.33203125" style="90" customWidth="1"/>
    <col min="9993" max="9993" width="11.33203125" style="90" customWidth="1"/>
    <col min="9994" max="9994" width="0" style="90" hidden="1" customWidth="1"/>
    <col min="9995" max="9995" width="6.44140625" style="90"/>
    <col min="9996" max="9996" width="8.6640625" style="90" bestFit="1" customWidth="1"/>
    <col min="9997" max="9998" width="6.44140625" style="90"/>
    <col min="9999" max="9999" width="10.109375" style="90" bestFit="1" customWidth="1"/>
    <col min="10000" max="10240" width="6.44140625" style="90"/>
    <col min="10241" max="10241" width="0.109375" style="90" customWidth="1"/>
    <col min="10242" max="10242" width="2.6640625" style="90" customWidth="1"/>
    <col min="10243" max="10243" width="23.33203125" style="90" customWidth="1"/>
    <col min="10244" max="10244" width="1.33203125" style="90" customWidth="1"/>
    <col min="10245" max="10245" width="55" style="90" bestFit="1" customWidth="1"/>
    <col min="10246" max="10246" width="15.5546875" style="90" bestFit="1" customWidth="1"/>
    <col min="10247" max="10248" width="9.33203125" style="90" customWidth="1"/>
    <col min="10249" max="10249" width="11.33203125" style="90" customWidth="1"/>
    <col min="10250" max="10250" width="0" style="90" hidden="1" customWidth="1"/>
    <col min="10251" max="10251" width="6.44140625" style="90"/>
    <col min="10252" max="10252" width="8.6640625" style="90" bestFit="1" customWidth="1"/>
    <col min="10253" max="10254" width="6.44140625" style="90"/>
    <col min="10255" max="10255" width="10.109375" style="90" bestFit="1" customWidth="1"/>
    <col min="10256" max="10496" width="6.44140625" style="90"/>
    <col min="10497" max="10497" width="0.109375" style="90" customWidth="1"/>
    <col min="10498" max="10498" width="2.6640625" style="90" customWidth="1"/>
    <col min="10499" max="10499" width="23.33203125" style="90" customWidth="1"/>
    <col min="10500" max="10500" width="1.33203125" style="90" customWidth="1"/>
    <col min="10501" max="10501" width="55" style="90" bestFit="1" customWidth="1"/>
    <col min="10502" max="10502" width="15.5546875" style="90" bestFit="1" customWidth="1"/>
    <col min="10503" max="10504" width="9.33203125" style="90" customWidth="1"/>
    <col min="10505" max="10505" width="11.33203125" style="90" customWidth="1"/>
    <col min="10506" max="10506" width="0" style="90" hidden="1" customWidth="1"/>
    <col min="10507" max="10507" width="6.44140625" style="90"/>
    <col min="10508" max="10508" width="8.6640625" style="90" bestFit="1" customWidth="1"/>
    <col min="10509" max="10510" width="6.44140625" style="90"/>
    <col min="10511" max="10511" width="10.109375" style="90" bestFit="1" customWidth="1"/>
    <col min="10512" max="10752" width="6.44140625" style="90"/>
    <col min="10753" max="10753" width="0.109375" style="90" customWidth="1"/>
    <col min="10754" max="10754" width="2.6640625" style="90" customWidth="1"/>
    <col min="10755" max="10755" width="23.33203125" style="90" customWidth="1"/>
    <col min="10756" max="10756" width="1.33203125" style="90" customWidth="1"/>
    <col min="10757" max="10757" width="55" style="90" bestFit="1" customWidth="1"/>
    <col min="10758" max="10758" width="15.5546875" style="90" bestFit="1" customWidth="1"/>
    <col min="10759" max="10760" width="9.33203125" style="90" customWidth="1"/>
    <col min="10761" max="10761" width="11.33203125" style="90" customWidth="1"/>
    <col min="10762" max="10762" width="0" style="90" hidden="1" customWidth="1"/>
    <col min="10763" max="10763" width="6.44140625" style="90"/>
    <col min="10764" max="10764" width="8.6640625" style="90" bestFit="1" customWidth="1"/>
    <col min="10765" max="10766" width="6.44140625" style="90"/>
    <col min="10767" max="10767" width="10.109375" style="90" bestFit="1" customWidth="1"/>
    <col min="10768" max="11008" width="6.44140625" style="90"/>
    <col min="11009" max="11009" width="0.109375" style="90" customWidth="1"/>
    <col min="11010" max="11010" width="2.6640625" style="90" customWidth="1"/>
    <col min="11011" max="11011" width="23.33203125" style="90" customWidth="1"/>
    <col min="11012" max="11012" width="1.33203125" style="90" customWidth="1"/>
    <col min="11013" max="11013" width="55" style="90" bestFit="1" customWidth="1"/>
    <col min="11014" max="11014" width="15.5546875" style="90" bestFit="1" customWidth="1"/>
    <col min="11015" max="11016" width="9.33203125" style="90" customWidth="1"/>
    <col min="11017" max="11017" width="11.33203125" style="90" customWidth="1"/>
    <col min="11018" max="11018" width="0" style="90" hidden="1" customWidth="1"/>
    <col min="11019" max="11019" width="6.44140625" style="90"/>
    <col min="11020" max="11020" width="8.6640625" style="90" bestFit="1" customWidth="1"/>
    <col min="11021" max="11022" width="6.44140625" style="90"/>
    <col min="11023" max="11023" width="10.109375" style="90" bestFit="1" customWidth="1"/>
    <col min="11024" max="11264" width="6.44140625" style="90"/>
    <col min="11265" max="11265" width="0.109375" style="90" customWidth="1"/>
    <col min="11266" max="11266" width="2.6640625" style="90" customWidth="1"/>
    <col min="11267" max="11267" width="23.33203125" style="90" customWidth="1"/>
    <col min="11268" max="11268" width="1.33203125" style="90" customWidth="1"/>
    <col min="11269" max="11269" width="55" style="90" bestFit="1" customWidth="1"/>
    <col min="11270" max="11270" width="15.5546875" style="90" bestFit="1" customWidth="1"/>
    <col min="11271" max="11272" width="9.33203125" style="90" customWidth="1"/>
    <col min="11273" max="11273" width="11.33203125" style="90" customWidth="1"/>
    <col min="11274" max="11274" width="0" style="90" hidden="1" customWidth="1"/>
    <col min="11275" max="11275" width="6.44140625" style="90"/>
    <col min="11276" max="11276" width="8.6640625" style="90" bestFit="1" customWidth="1"/>
    <col min="11277" max="11278" width="6.44140625" style="90"/>
    <col min="11279" max="11279" width="10.109375" style="90" bestFit="1" customWidth="1"/>
    <col min="11280" max="11520" width="6.44140625" style="90"/>
    <col min="11521" max="11521" width="0.109375" style="90" customWidth="1"/>
    <col min="11522" max="11522" width="2.6640625" style="90" customWidth="1"/>
    <col min="11523" max="11523" width="23.33203125" style="90" customWidth="1"/>
    <col min="11524" max="11524" width="1.33203125" style="90" customWidth="1"/>
    <col min="11525" max="11525" width="55" style="90" bestFit="1" customWidth="1"/>
    <col min="11526" max="11526" width="15.5546875" style="90" bestFit="1" customWidth="1"/>
    <col min="11527" max="11528" width="9.33203125" style="90" customWidth="1"/>
    <col min="11529" max="11529" width="11.33203125" style="90" customWidth="1"/>
    <col min="11530" max="11530" width="0" style="90" hidden="1" customWidth="1"/>
    <col min="11531" max="11531" width="6.44140625" style="90"/>
    <col min="11532" max="11532" width="8.6640625" style="90" bestFit="1" customWidth="1"/>
    <col min="11533" max="11534" width="6.44140625" style="90"/>
    <col min="11535" max="11535" width="10.109375" style="90" bestFit="1" customWidth="1"/>
    <col min="11536" max="11776" width="6.44140625" style="90"/>
    <col min="11777" max="11777" width="0.109375" style="90" customWidth="1"/>
    <col min="11778" max="11778" width="2.6640625" style="90" customWidth="1"/>
    <col min="11779" max="11779" width="23.33203125" style="90" customWidth="1"/>
    <col min="11780" max="11780" width="1.33203125" style="90" customWidth="1"/>
    <col min="11781" max="11781" width="55" style="90" bestFit="1" customWidth="1"/>
    <col min="11782" max="11782" width="15.5546875" style="90" bestFit="1" customWidth="1"/>
    <col min="11783" max="11784" width="9.33203125" style="90" customWidth="1"/>
    <col min="11785" max="11785" width="11.33203125" style="90" customWidth="1"/>
    <col min="11786" max="11786" width="0" style="90" hidden="1" customWidth="1"/>
    <col min="11787" max="11787" width="6.44140625" style="90"/>
    <col min="11788" max="11788" width="8.6640625" style="90" bestFit="1" customWidth="1"/>
    <col min="11789" max="11790" width="6.44140625" style="90"/>
    <col min="11791" max="11791" width="10.109375" style="90" bestFit="1" customWidth="1"/>
    <col min="11792" max="12032" width="6.44140625" style="90"/>
    <col min="12033" max="12033" width="0.109375" style="90" customWidth="1"/>
    <col min="12034" max="12034" width="2.6640625" style="90" customWidth="1"/>
    <col min="12035" max="12035" width="23.33203125" style="90" customWidth="1"/>
    <col min="12036" max="12036" width="1.33203125" style="90" customWidth="1"/>
    <col min="12037" max="12037" width="55" style="90" bestFit="1" customWidth="1"/>
    <col min="12038" max="12038" width="15.5546875" style="90" bestFit="1" customWidth="1"/>
    <col min="12039" max="12040" width="9.33203125" style="90" customWidth="1"/>
    <col min="12041" max="12041" width="11.33203125" style="90" customWidth="1"/>
    <col min="12042" max="12042" width="0" style="90" hidden="1" customWidth="1"/>
    <col min="12043" max="12043" width="6.44140625" style="90"/>
    <col min="12044" max="12044" width="8.6640625" style="90" bestFit="1" customWidth="1"/>
    <col min="12045" max="12046" width="6.44140625" style="90"/>
    <col min="12047" max="12047" width="10.109375" style="90" bestFit="1" customWidth="1"/>
    <col min="12048" max="12288" width="6.44140625" style="90"/>
    <col min="12289" max="12289" width="0.109375" style="90" customWidth="1"/>
    <col min="12290" max="12290" width="2.6640625" style="90" customWidth="1"/>
    <col min="12291" max="12291" width="23.33203125" style="90" customWidth="1"/>
    <col min="12292" max="12292" width="1.33203125" style="90" customWidth="1"/>
    <col min="12293" max="12293" width="55" style="90" bestFit="1" customWidth="1"/>
    <col min="12294" max="12294" width="15.5546875" style="90" bestFit="1" customWidth="1"/>
    <col min="12295" max="12296" width="9.33203125" style="90" customWidth="1"/>
    <col min="12297" max="12297" width="11.33203125" style="90" customWidth="1"/>
    <col min="12298" max="12298" width="0" style="90" hidden="1" customWidth="1"/>
    <col min="12299" max="12299" width="6.44140625" style="90"/>
    <col min="12300" max="12300" width="8.6640625" style="90" bestFit="1" customWidth="1"/>
    <col min="12301" max="12302" width="6.44140625" style="90"/>
    <col min="12303" max="12303" width="10.109375" style="90" bestFit="1" customWidth="1"/>
    <col min="12304" max="12544" width="6.44140625" style="90"/>
    <col min="12545" max="12545" width="0.109375" style="90" customWidth="1"/>
    <col min="12546" max="12546" width="2.6640625" style="90" customWidth="1"/>
    <col min="12547" max="12547" width="23.33203125" style="90" customWidth="1"/>
    <col min="12548" max="12548" width="1.33203125" style="90" customWidth="1"/>
    <col min="12549" max="12549" width="55" style="90" bestFit="1" customWidth="1"/>
    <col min="12550" max="12550" width="15.5546875" style="90" bestFit="1" customWidth="1"/>
    <col min="12551" max="12552" width="9.33203125" style="90" customWidth="1"/>
    <col min="12553" max="12553" width="11.33203125" style="90" customWidth="1"/>
    <col min="12554" max="12554" width="0" style="90" hidden="1" customWidth="1"/>
    <col min="12555" max="12555" width="6.44140625" style="90"/>
    <col min="12556" max="12556" width="8.6640625" style="90" bestFit="1" customWidth="1"/>
    <col min="12557" max="12558" width="6.44140625" style="90"/>
    <col min="12559" max="12559" width="10.109375" style="90" bestFit="1" customWidth="1"/>
    <col min="12560" max="12800" width="6.44140625" style="90"/>
    <col min="12801" max="12801" width="0.109375" style="90" customWidth="1"/>
    <col min="12802" max="12802" width="2.6640625" style="90" customWidth="1"/>
    <col min="12803" max="12803" width="23.33203125" style="90" customWidth="1"/>
    <col min="12804" max="12804" width="1.33203125" style="90" customWidth="1"/>
    <col min="12805" max="12805" width="55" style="90" bestFit="1" customWidth="1"/>
    <col min="12806" max="12806" width="15.5546875" style="90" bestFit="1" customWidth="1"/>
    <col min="12807" max="12808" width="9.33203125" style="90" customWidth="1"/>
    <col min="12809" max="12809" width="11.33203125" style="90" customWidth="1"/>
    <col min="12810" max="12810" width="0" style="90" hidden="1" customWidth="1"/>
    <col min="12811" max="12811" width="6.44140625" style="90"/>
    <col min="12812" max="12812" width="8.6640625" style="90" bestFit="1" customWidth="1"/>
    <col min="12813" max="12814" width="6.44140625" style="90"/>
    <col min="12815" max="12815" width="10.109375" style="90" bestFit="1" customWidth="1"/>
    <col min="12816" max="13056" width="6.44140625" style="90"/>
    <col min="13057" max="13057" width="0.109375" style="90" customWidth="1"/>
    <col min="13058" max="13058" width="2.6640625" style="90" customWidth="1"/>
    <col min="13059" max="13059" width="23.33203125" style="90" customWidth="1"/>
    <col min="13060" max="13060" width="1.33203125" style="90" customWidth="1"/>
    <col min="13061" max="13061" width="55" style="90" bestFit="1" customWidth="1"/>
    <col min="13062" max="13062" width="15.5546875" style="90" bestFit="1" customWidth="1"/>
    <col min="13063" max="13064" width="9.33203125" style="90" customWidth="1"/>
    <col min="13065" max="13065" width="11.33203125" style="90" customWidth="1"/>
    <col min="13066" max="13066" width="0" style="90" hidden="1" customWidth="1"/>
    <col min="13067" max="13067" width="6.44140625" style="90"/>
    <col min="13068" max="13068" width="8.6640625" style="90" bestFit="1" customWidth="1"/>
    <col min="13069" max="13070" width="6.44140625" style="90"/>
    <col min="13071" max="13071" width="10.109375" style="90" bestFit="1" customWidth="1"/>
    <col min="13072" max="13312" width="6.44140625" style="90"/>
    <col min="13313" max="13313" width="0.109375" style="90" customWidth="1"/>
    <col min="13314" max="13314" width="2.6640625" style="90" customWidth="1"/>
    <col min="13315" max="13315" width="23.33203125" style="90" customWidth="1"/>
    <col min="13316" max="13316" width="1.33203125" style="90" customWidth="1"/>
    <col min="13317" max="13317" width="55" style="90" bestFit="1" customWidth="1"/>
    <col min="13318" max="13318" width="15.5546875" style="90" bestFit="1" customWidth="1"/>
    <col min="13319" max="13320" width="9.33203125" style="90" customWidth="1"/>
    <col min="13321" max="13321" width="11.33203125" style="90" customWidth="1"/>
    <col min="13322" max="13322" width="0" style="90" hidden="1" customWidth="1"/>
    <col min="13323" max="13323" width="6.44140625" style="90"/>
    <col min="13324" max="13324" width="8.6640625" style="90" bestFit="1" customWidth="1"/>
    <col min="13325" max="13326" width="6.44140625" style="90"/>
    <col min="13327" max="13327" width="10.109375" style="90" bestFit="1" customWidth="1"/>
    <col min="13328" max="13568" width="6.44140625" style="90"/>
    <col min="13569" max="13569" width="0.109375" style="90" customWidth="1"/>
    <col min="13570" max="13570" width="2.6640625" style="90" customWidth="1"/>
    <col min="13571" max="13571" width="23.33203125" style="90" customWidth="1"/>
    <col min="13572" max="13572" width="1.33203125" style="90" customWidth="1"/>
    <col min="13573" max="13573" width="55" style="90" bestFit="1" customWidth="1"/>
    <col min="13574" max="13574" width="15.5546875" style="90" bestFit="1" customWidth="1"/>
    <col min="13575" max="13576" width="9.33203125" style="90" customWidth="1"/>
    <col min="13577" max="13577" width="11.33203125" style="90" customWidth="1"/>
    <col min="13578" max="13578" width="0" style="90" hidden="1" customWidth="1"/>
    <col min="13579" max="13579" width="6.44140625" style="90"/>
    <col min="13580" max="13580" width="8.6640625" style="90" bestFit="1" customWidth="1"/>
    <col min="13581" max="13582" width="6.44140625" style="90"/>
    <col min="13583" max="13583" width="10.109375" style="90" bestFit="1" customWidth="1"/>
    <col min="13584" max="13824" width="6.44140625" style="90"/>
    <col min="13825" max="13825" width="0.109375" style="90" customWidth="1"/>
    <col min="13826" max="13826" width="2.6640625" style="90" customWidth="1"/>
    <col min="13827" max="13827" width="23.33203125" style="90" customWidth="1"/>
    <col min="13828" max="13828" width="1.33203125" style="90" customWidth="1"/>
    <col min="13829" max="13829" width="55" style="90" bestFit="1" customWidth="1"/>
    <col min="13830" max="13830" width="15.5546875" style="90" bestFit="1" customWidth="1"/>
    <col min="13831" max="13832" width="9.33203125" style="90" customWidth="1"/>
    <col min="13833" max="13833" width="11.33203125" style="90" customWidth="1"/>
    <col min="13834" max="13834" width="0" style="90" hidden="1" customWidth="1"/>
    <col min="13835" max="13835" width="6.44140625" style="90"/>
    <col min="13836" max="13836" width="8.6640625" style="90" bestFit="1" customWidth="1"/>
    <col min="13837" max="13838" width="6.44140625" style="90"/>
    <col min="13839" max="13839" width="10.109375" style="90" bestFit="1" customWidth="1"/>
    <col min="13840" max="14080" width="6.44140625" style="90"/>
    <col min="14081" max="14081" width="0.109375" style="90" customWidth="1"/>
    <col min="14082" max="14082" width="2.6640625" style="90" customWidth="1"/>
    <col min="14083" max="14083" width="23.33203125" style="90" customWidth="1"/>
    <col min="14084" max="14084" width="1.33203125" style="90" customWidth="1"/>
    <col min="14085" max="14085" width="55" style="90" bestFit="1" customWidth="1"/>
    <col min="14086" max="14086" width="15.5546875" style="90" bestFit="1" customWidth="1"/>
    <col min="14087" max="14088" width="9.33203125" style="90" customWidth="1"/>
    <col min="14089" max="14089" width="11.33203125" style="90" customWidth="1"/>
    <col min="14090" max="14090" width="0" style="90" hidden="1" customWidth="1"/>
    <col min="14091" max="14091" width="6.44140625" style="90"/>
    <col min="14092" max="14092" width="8.6640625" style="90" bestFit="1" customWidth="1"/>
    <col min="14093" max="14094" width="6.44140625" style="90"/>
    <col min="14095" max="14095" width="10.109375" style="90" bestFit="1" customWidth="1"/>
    <col min="14096" max="14336" width="6.44140625" style="90"/>
    <col min="14337" max="14337" width="0.109375" style="90" customWidth="1"/>
    <col min="14338" max="14338" width="2.6640625" style="90" customWidth="1"/>
    <col min="14339" max="14339" width="23.33203125" style="90" customWidth="1"/>
    <col min="14340" max="14340" width="1.33203125" style="90" customWidth="1"/>
    <col min="14341" max="14341" width="55" style="90" bestFit="1" customWidth="1"/>
    <col min="14342" max="14342" width="15.5546875" style="90" bestFit="1" customWidth="1"/>
    <col min="14343" max="14344" width="9.33203125" style="90" customWidth="1"/>
    <col min="14345" max="14345" width="11.33203125" style="90" customWidth="1"/>
    <col min="14346" max="14346" width="0" style="90" hidden="1" customWidth="1"/>
    <col min="14347" max="14347" width="6.44140625" style="90"/>
    <col min="14348" max="14348" width="8.6640625" style="90" bestFit="1" customWidth="1"/>
    <col min="14349" max="14350" width="6.44140625" style="90"/>
    <col min="14351" max="14351" width="10.109375" style="90" bestFit="1" customWidth="1"/>
    <col min="14352" max="14592" width="6.44140625" style="90"/>
    <col min="14593" max="14593" width="0.109375" style="90" customWidth="1"/>
    <col min="14594" max="14594" width="2.6640625" style="90" customWidth="1"/>
    <col min="14595" max="14595" width="23.33203125" style="90" customWidth="1"/>
    <col min="14596" max="14596" width="1.33203125" style="90" customWidth="1"/>
    <col min="14597" max="14597" width="55" style="90" bestFit="1" customWidth="1"/>
    <col min="14598" max="14598" width="15.5546875" style="90" bestFit="1" customWidth="1"/>
    <col min="14599" max="14600" width="9.33203125" style="90" customWidth="1"/>
    <col min="14601" max="14601" width="11.33203125" style="90" customWidth="1"/>
    <col min="14602" max="14602" width="0" style="90" hidden="1" customWidth="1"/>
    <col min="14603" max="14603" width="6.44140625" style="90"/>
    <col min="14604" max="14604" width="8.6640625" style="90" bestFit="1" customWidth="1"/>
    <col min="14605" max="14606" width="6.44140625" style="90"/>
    <col min="14607" max="14607" width="10.109375" style="90" bestFit="1" customWidth="1"/>
    <col min="14608" max="14848" width="6.44140625" style="90"/>
    <col min="14849" max="14849" width="0.109375" style="90" customWidth="1"/>
    <col min="14850" max="14850" width="2.6640625" style="90" customWidth="1"/>
    <col min="14851" max="14851" width="23.33203125" style="90" customWidth="1"/>
    <col min="14852" max="14852" width="1.33203125" style="90" customWidth="1"/>
    <col min="14853" max="14853" width="55" style="90" bestFit="1" customWidth="1"/>
    <col min="14854" max="14854" width="15.5546875" style="90" bestFit="1" customWidth="1"/>
    <col min="14855" max="14856" width="9.33203125" style="90" customWidth="1"/>
    <col min="14857" max="14857" width="11.33203125" style="90" customWidth="1"/>
    <col min="14858" max="14858" width="0" style="90" hidden="1" customWidth="1"/>
    <col min="14859" max="14859" width="6.44140625" style="90"/>
    <col min="14860" max="14860" width="8.6640625" style="90" bestFit="1" customWidth="1"/>
    <col min="14861" max="14862" width="6.44140625" style="90"/>
    <col min="14863" max="14863" width="10.109375" style="90" bestFit="1" customWidth="1"/>
    <col min="14864" max="15104" width="6.44140625" style="90"/>
    <col min="15105" max="15105" width="0.109375" style="90" customWidth="1"/>
    <col min="15106" max="15106" width="2.6640625" style="90" customWidth="1"/>
    <col min="15107" max="15107" width="23.33203125" style="90" customWidth="1"/>
    <col min="15108" max="15108" width="1.33203125" style="90" customWidth="1"/>
    <col min="15109" max="15109" width="55" style="90" bestFit="1" customWidth="1"/>
    <col min="15110" max="15110" width="15.5546875" style="90" bestFit="1" customWidth="1"/>
    <col min="15111" max="15112" width="9.33203125" style="90" customWidth="1"/>
    <col min="15113" max="15113" width="11.33203125" style="90" customWidth="1"/>
    <col min="15114" max="15114" width="0" style="90" hidden="1" customWidth="1"/>
    <col min="15115" max="15115" width="6.44140625" style="90"/>
    <col min="15116" max="15116" width="8.6640625" style="90" bestFit="1" customWidth="1"/>
    <col min="15117" max="15118" width="6.44140625" style="90"/>
    <col min="15119" max="15119" width="10.109375" style="90" bestFit="1" customWidth="1"/>
    <col min="15120" max="15360" width="6.44140625" style="90"/>
    <col min="15361" max="15361" width="0.109375" style="90" customWidth="1"/>
    <col min="15362" max="15362" width="2.6640625" style="90" customWidth="1"/>
    <col min="15363" max="15363" width="23.33203125" style="90" customWidth="1"/>
    <col min="15364" max="15364" width="1.33203125" style="90" customWidth="1"/>
    <col min="15365" max="15365" width="55" style="90" bestFit="1" customWidth="1"/>
    <col min="15366" max="15366" width="15.5546875" style="90" bestFit="1" customWidth="1"/>
    <col min="15367" max="15368" width="9.33203125" style="90" customWidth="1"/>
    <col min="15369" max="15369" width="11.33203125" style="90" customWidth="1"/>
    <col min="15370" max="15370" width="0" style="90" hidden="1" customWidth="1"/>
    <col min="15371" max="15371" width="6.44140625" style="90"/>
    <col min="15372" max="15372" width="8.6640625" style="90" bestFit="1" customWidth="1"/>
    <col min="15373" max="15374" width="6.44140625" style="90"/>
    <col min="15375" max="15375" width="10.109375" style="90" bestFit="1" customWidth="1"/>
    <col min="15376" max="15616" width="6.44140625" style="90"/>
    <col min="15617" max="15617" width="0.109375" style="90" customWidth="1"/>
    <col min="15618" max="15618" width="2.6640625" style="90" customWidth="1"/>
    <col min="15619" max="15619" width="23.33203125" style="90" customWidth="1"/>
    <col min="15620" max="15620" width="1.33203125" style="90" customWidth="1"/>
    <col min="15621" max="15621" width="55" style="90" bestFit="1" customWidth="1"/>
    <col min="15622" max="15622" width="15.5546875" style="90" bestFit="1" customWidth="1"/>
    <col min="15623" max="15624" width="9.33203125" style="90" customWidth="1"/>
    <col min="15625" max="15625" width="11.33203125" style="90" customWidth="1"/>
    <col min="15626" max="15626" width="0" style="90" hidden="1" customWidth="1"/>
    <col min="15627" max="15627" width="6.44140625" style="90"/>
    <col min="15628" max="15628" width="8.6640625" style="90" bestFit="1" customWidth="1"/>
    <col min="15629" max="15630" width="6.44140625" style="90"/>
    <col min="15631" max="15631" width="10.109375" style="90" bestFit="1" customWidth="1"/>
    <col min="15632" max="15872" width="6.44140625" style="90"/>
    <col min="15873" max="15873" width="0.109375" style="90" customWidth="1"/>
    <col min="15874" max="15874" width="2.6640625" style="90" customWidth="1"/>
    <col min="15875" max="15875" width="23.33203125" style="90" customWidth="1"/>
    <col min="15876" max="15876" width="1.33203125" style="90" customWidth="1"/>
    <col min="15877" max="15877" width="55" style="90" bestFit="1" customWidth="1"/>
    <col min="15878" max="15878" width="15.5546875" style="90" bestFit="1" customWidth="1"/>
    <col min="15879" max="15880" width="9.33203125" style="90" customWidth="1"/>
    <col min="15881" max="15881" width="11.33203125" style="90" customWidth="1"/>
    <col min="15882" max="15882" width="0" style="90" hidden="1" customWidth="1"/>
    <col min="15883" max="15883" width="6.44140625" style="90"/>
    <col min="15884" max="15884" width="8.6640625" style="90" bestFit="1" customWidth="1"/>
    <col min="15885" max="15886" width="6.44140625" style="90"/>
    <col min="15887" max="15887" width="10.109375" style="90" bestFit="1" customWidth="1"/>
    <col min="15888" max="16128" width="6.44140625" style="90"/>
    <col min="16129" max="16129" width="0.109375" style="90" customWidth="1"/>
    <col min="16130" max="16130" width="2.6640625" style="90" customWidth="1"/>
    <col min="16131" max="16131" width="23.33203125" style="90" customWidth="1"/>
    <col min="16132" max="16132" width="1.33203125" style="90" customWidth="1"/>
    <col min="16133" max="16133" width="55" style="90" bestFit="1" customWidth="1"/>
    <col min="16134" max="16134" width="15.5546875" style="90" bestFit="1" customWidth="1"/>
    <col min="16135" max="16136" width="9.33203125" style="90" customWidth="1"/>
    <col min="16137" max="16137" width="11.33203125" style="90" customWidth="1"/>
    <col min="16138" max="16138" width="0" style="90" hidden="1" customWidth="1"/>
    <col min="16139" max="16139" width="6.44140625" style="90"/>
    <col min="16140" max="16140" width="8.6640625" style="90" bestFit="1" customWidth="1"/>
    <col min="16141" max="16142" width="6.44140625" style="90"/>
    <col min="16143" max="16143" width="10.109375" style="90" bestFit="1" customWidth="1"/>
    <col min="16144" max="16384" width="6.44140625" style="90"/>
  </cols>
  <sheetData>
    <row r="1" spans="1:21" s="76" customFormat="1" ht="0.75" customHeight="1"/>
    <row r="2" spans="1:21" s="76" customFormat="1" ht="21" customHeight="1">
      <c r="E2" s="77"/>
      <c r="I2" s="78" t="s">
        <v>6</v>
      </c>
      <c r="U2" s="98"/>
    </row>
    <row r="3" spans="1:21" s="76" customFormat="1" ht="15" customHeight="1">
      <c r="F3" s="79"/>
      <c r="G3" s="79"/>
      <c r="H3" s="79"/>
      <c r="I3" s="5" t="s">
        <v>63</v>
      </c>
      <c r="J3" s="79"/>
      <c r="U3" s="98"/>
    </row>
    <row r="4" spans="1:21" s="80" customFormat="1" ht="20.25" customHeight="1">
      <c r="B4" s="81"/>
      <c r="C4" s="36" t="str">
        <f>Indice!C4</f>
        <v>Transporte de energía eléctrica</v>
      </c>
    </row>
    <row r="5" spans="1:21" s="80" customFormat="1" ht="12.6" customHeight="1">
      <c r="B5" s="81"/>
      <c r="C5" s="82"/>
    </row>
    <row r="6" spans="1:21" s="80" customFormat="1" ht="12.6" customHeight="1">
      <c r="B6" s="81"/>
      <c r="C6" s="83"/>
      <c r="D6" s="84"/>
      <c r="E6" s="84"/>
    </row>
    <row r="7" spans="1:21" ht="36" customHeight="1">
      <c r="A7" s="80"/>
      <c r="B7" s="81"/>
      <c r="C7" s="408" t="s">
        <v>218</v>
      </c>
      <c r="D7" s="84"/>
      <c r="E7" s="85" t="s">
        <v>45</v>
      </c>
      <c r="F7" s="86" t="s">
        <v>55</v>
      </c>
      <c r="G7" s="88" t="s">
        <v>66</v>
      </c>
      <c r="H7" s="99" t="s">
        <v>46</v>
      </c>
      <c r="I7" s="87" t="s">
        <v>47</v>
      </c>
      <c r="J7" s="89" t="s">
        <v>48</v>
      </c>
    </row>
    <row r="8" spans="1:21" ht="12.75" customHeight="1">
      <c r="A8" s="80"/>
      <c r="B8" s="81"/>
      <c r="C8" s="408"/>
      <c r="D8" s="84"/>
      <c r="E8" s="286" t="s">
        <v>142</v>
      </c>
      <c r="F8" s="295">
        <v>220</v>
      </c>
      <c r="G8" s="295" t="s">
        <v>70</v>
      </c>
      <c r="H8" s="295">
        <v>3</v>
      </c>
      <c r="I8" s="310">
        <v>0.214</v>
      </c>
      <c r="J8" s="92" t="e">
        <f>I8*#REF!</f>
        <v>#REF!</v>
      </c>
      <c r="K8" s="100"/>
      <c r="L8" s="101"/>
      <c r="O8" s="102"/>
    </row>
    <row r="9" spans="1:21" ht="12.75" customHeight="1">
      <c r="A9" s="80"/>
      <c r="B9" s="81"/>
      <c r="C9" s="408"/>
      <c r="D9" s="84"/>
      <c r="E9" s="286" t="s">
        <v>104</v>
      </c>
      <c r="F9" s="295">
        <v>220</v>
      </c>
      <c r="G9" s="295" t="s">
        <v>70</v>
      </c>
      <c r="H9" s="295">
        <v>2</v>
      </c>
      <c r="I9" s="310">
        <v>31</v>
      </c>
      <c r="J9" s="92" t="e">
        <f>I9*#REF!</f>
        <v>#REF!</v>
      </c>
      <c r="L9" s="101"/>
      <c r="O9" s="102"/>
    </row>
    <row r="10" spans="1:21" ht="12.75" customHeight="1">
      <c r="A10" s="80"/>
      <c r="B10" s="81"/>
      <c r="C10" s="103"/>
      <c r="D10" s="84"/>
      <c r="E10" s="286" t="s">
        <v>159</v>
      </c>
      <c r="F10" s="295">
        <v>220</v>
      </c>
      <c r="G10" s="295" t="s">
        <v>70</v>
      </c>
      <c r="H10" s="295">
        <v>3</v>
      </c>
      <c r="I10" s="310">
        <v>0.95500000000000007</v>
      </c>
      <c r="J10" s="92" t="e">
        <f>I10*#REF!</f>
        <v>#REF!</v>
      </c>
      <c r="L10" s="101"/>
      <c r="O10" s="102"/>
    </row>
    <row r="11" spans="1:21" ht="12.75" customHeight="1">
      <c r="A11" s="80"/>
      <c r="B11" s="81"/>
      <c r="C11" s="103"/>
      <c r="D11" s="84"/>
      <c r="E11" s="286" t="s">
        <v>160</v>
      </c>
      <c r="F11" s="295">
        <v>220</v>
      </c>
      <c r="G11" s="295" t="s">
        <v>70</v>
      </c>
      <c r="H11" s="295">
        <v>2</v>
      </c>
      <c r="I11" s="310">
        <v>0.11599999999999999</v>
      </c>
      <c r="J11" s="92"/>
      <c r="L11" s="101"/>
      <c r="O11" s="102"/>
    </row>
    <row r="12" spans="1:21" ht="12.75" customHeight="1">
      <c r="A12" s="80"/>
      <c r="B12" s="81"/>
      <c r="C12" s="103"/>
      <c r="D12" s="84"/>
      <c r="E12" s="286" t="s">
        <v>105</v>
      </c>
      <c r="F12" s="295">
        <v>220</v>
      </c>
      <c r="G12" s="295" t="s">
        <v>78</v>
      </c>
      <c r="H12" s="295">
        <v>2</v>
      </c>
      <c r="I12" s="310">
        <v>26.32</v>
      </c>
      <c r="J12" s="92"/>
      <c r="L12" s="101"/>
      <c r="O12" s="102"/>
    </row>
    <row r="13" spans="1:21" ht="12.75" customHeight="1">
      <c r="A13" s="80"/>
      <c r="B13" s="81"/>
      <c r="C13" s="103"/>
      <c r="D13" s="84"/>
      <c r="E13" s="286" t="s">
        <v>141</v>
      </c>
      <c r="F13" s="295">
        <v>220</v>
      </c>
      <c r="G13" s="295" t="s">
        <v>78</v>
      </c>
      <c r="H13" s="295">
        <v>2</v>
      </c>
      <c r="I13" s="310">
        <v>3.62</v>
      </c>
      <c r="J13" s="92"/>
      <c r="L13" s="101"/>
      <c r="O13" s="102"/>
    </row>
    <row r="14" spans="1:21" ht="12.75" customHeight="1">
      <c r="A14" s="80"/>
      <c r="B14" s="81"/>
      <c r="C14" s="103"/>
      <c r="D14" s="84"/>
      <c r="E14" s="286" t="s">
        <v>130</v>
      </c>
      <c r="F14" s="295">
        <v>220</v>
      </c>
      <c r="G14" s="295" t="s">
        <v>74</v>
      </c>
      <c r="H14" s="295">
        <v>2</v>
      </c>
      <c r="I14" s="310">
        <v>16.552</v>
      </c>
      <c r="J14" s="92"/>
      <c r="L14" s="101"/>
      <c r="O14" s="102"/>
    </row>
    <row r="15" spans="1:21" ht="12.75" customHeight="1">
      <c r="A15" s="80"/>
      <c r="B15" s="81"/>
      <c r="C15" s="103"/>
      <c r="D15" s="84"/>
      <c r="E15" s="286" t="s">
        <v>140</v>
      </c>
      <c r="F15" s="295">
        <v>220</v>
      </c>
      <c r="G15" s="295" t="s">
        <v>77</v>
      </c>
      <c r="H15" s="295">
        <v>1</v>
      </c>
      <c r="I15" s="310">
        <v>9.0190000000000001</v>
      </c>
      <c r="J15" s="92"/>
      <c r="L15" s="101"/>
      <c r="O15" s="102"/>
    </row>
    <row r="16" spans="1:21" ht="12.75" customHeight="1">
      <c r="A16" s="80"/>
      <c r="B16" s="81"/>
      <c r="C16" s="94"/>
      <c r="D16" s="84"/>
      <c r="E16" s="286" t="s">
        <v>139</v>
      </c>
      <c r="F16" s="295">
        <v>220</v>
      </c>
      <c r="G16" s="295" t="s">
        <v>77</v>
      </c>
      <c r="H16" s="295">
        <v>1</v>
      </c>
      <c r="I16" s="310">
        <v>8.6369100000000003</v>
      </c>
      <c r="J16" s="92" t="e">
        <f>I11*#REF!</f>
        <v>#REF!</v>
      </c>
      <c r="L16" s="101"/>
      <c r="O16" s="102"/>
    </row>
    <row r="17" spans="1:15" ht="12.75" customHeight="1">
      <c r="A17" s="80"/>
      <c r="B17" s="81"/>
      <c r="C17" s="103"/>
      <c r="D17" s="84"/>
      <c r="E17" s="286" t="s">
        <v>131</v>
      </c>
      <c r="F17" s="295">
        <v>220</v>
      </c>
      <c r="G17" s="295" t="s">
        <v>78</v>
      </c>
      <c r="H17" s="295">
        <v>1</v>
      </c>
      <c r="I17" s="310">
        <v>41.768000000000001</v>
      </c>
      <c r="J17" s="92" t="e">
        <f>I12*#REF!</f>
        <v>#REF!</v>
      </c>
      <c r="L17" s="101"/>
      <c r="O17" s="102"/>
    </row>
    <row r="18" spans="1:15" ht="12.75" customHeight="1">
      <c r="A18" s="80"/>
      <c r="B18" s="81"/>
      <c r="C18" s="94"/>
      <c r="D18" s="84"/>
      <c r="E18" s="286" t="s">
        <v>138</v>
      </c>
      <c r="F18" s="295">
        <v>220</v>
      </c>
      <c r="G18" s="295" t="s">
        <v>78</v>
      </c>
      <c r="H18" s="295">
        <v>1</v>
      </c>
      <c r="I18" s="310">
        <v>2.0270000000000001</v>
      </c>
      <c r="J18" s="92" t="e">
        <f>I13*#REF!</f>
        <v>#REF!</v>
      </c>
      <c r="L18" s="101"/>
      <c r="O18" s="102"/>
    </row>
    <row r="19" spans="1:15" ht="12.75" customHeight="1">
      <c r="A19" s="80"/>
      <c r="B19" s="81"/>
      <c r="C19" s="94"/>
      <c r="D19" s="84"/>
      <c r="E19" s="286" t="s">
        <v>137</v>
      </c>
      <c r="F19" s="295">
        <v>220</v>
      </c>
      <c r="G19" s="295" t="s">
        <v>101</v>
      </c>
      <c r="H19" s="295">
        <v>1</v>
      </c>
      <c r="I19" s="311">
        <v>1.8779999999999999</v>
      </c>
      <c r="J19" s="92" t="e">
        <f>I14*#REF!</f>
        <v>#REF!</v>
      </c>
      <c r="L19" s="101"/>
      <c r="O19" s="102"/>
    </row>
    <row r="20" spans="1:15" s="140" customFormat="1" ht="16.5" customHeight="1">
      <c r="C20" s="151"/>
      <c r="D20" s="148"/>
      <c r="E20" s="258" t="s">
        <v>88</v>
      </c>
      <c r="F20" s="259"/>
      <c r="G20" s="260"/>
      <c r="H20" s="312"/>
      <c r="I20" s="313">
        <f>SUM(I8:I19)</f>
        <v>142.10590999999997</v>
      </c>
      <c r="J20" s="140" t="e">
        <f>I27*#REF!</f>
        <v>#REF!</v>
      </c>
      <c r="K20" s="90"/>
    </row>
    <row r="21" spans="1:15" ht="12.75" customHeight="1">
      <c r="A21" s="80"/>
      <c r="B21" s="81"/>
      <c r="C21" s="94"/>
      <c r="D21" s="84"/>
      <c r="E21" s="286" t="s">
        <v>161</v>
      </c>
      <c r="F21" s="295">
        <v>220</v>
      </c>
      <c r="G21" s="295" t="s">
        <v>4</v>
      </c>
      <c r="H21" s="295">
        <v>2</v>
      </c>
      <c r="I21" s="310">
        <v>52.274000000000001</v>
      </c>
      <c r="J21" s="92"/>
      <c r="L21" s="101"/>
      <c r="O21" s="102"/>
    </row>
    <row r="22" spans="1:15" ht="12.75" customHeight="1">
      <c r="A22" s="80"/>
      <c r="B22" s="81"/>
      <c r="C22" s="94"/>
      <c r="D22" s="84"/>
      <c r="E22" s="286" t="s">
        <v>162</v>
      </c>
      <c r="F22" s="295">
        <v>220</v>
      </c>
      <c r="G22" s="295" t="s">
        <v>4</v>
      </c>
      <c r="H22" s="295">
        <v>2</v>
      </c>
      <c r="I22" s="310">
        <v>0.24</v>
      </c>
      <c r="J22" s="92"/>
      <c r="L22" s="101"/>
      <c r="O22" s="102"/>
    </row>
    <row r="23" spans="1:15" ht="12.75" customHeight="1">
      <c r="A23" s="80"/>
      <c r="B23" s="81"/>
      <c r="C23" s="94"/>
      <c r="D23" s="84"/>
      <c r="E23" s="286" t="s">
        <v>136</v>
      </c>
      <c r="F23" s="295">
        <v>220</v>
      </c>
      <c r="G23" s="295" t="s">
        <v>3</v>
      </c>
      <c r="H23" s="295">
        <v>2</v>
      </c>
      <c r="I23" s="310">
        <v>0.27200000000000002</v>
      </c>
      <c r="J23" s="92"/>
      <c r="L23" s="101"/>
      <c r="O23" s="102"/>
    </row>
    <row r="24" spans="1:15" ht="12.75" customHeight="1">
      <c r="A24" s="80"/>
      <c r="B24" s="81"/>
      <c r="C24" s="94"/>
      <c r="D24" s="84"/>
      <c r="E24" s="286" t="s">
        <v>157</v>
      </c>
      <c r="F24" s="295">
        <v>132</v>
      </c>
      <c r="G24" s="295" t="s">
        <v>3</v>
      </c>
      <c r="H24" s="295">
        <v>1</v>
      </c>
      <c r="I24" s="310">
        <v>117.175</v>
      </c>
      <c r="J24" s="92"/>
      <c r="L24" s="101"/>
      <c r="O24" s="102"/>
    </row>
    <row r="25" spans="1:15" ht="12.75" customHeight="1">
      <c r="A25" s="80"/>
      <c r="B25" s="81"/>
      <c r="C25" s="94"/>
      <c r="D25" s="84"/>
      <c r="E25" s="286" t="s">
        <v>135</v>
      </c>
      <c r="F25" s="295">
        <v>132</v>
      </c>
      <c r="G25" s="295" t="s">
        <v>3</v>
      </c>
      <c r="H25" s="295">
        <v>1</v>
      </c>
      <c r="I25" s="310">
        <v>8.4</v>
      </c>
      <c r="J25" s="92"/>
      <c r="L25" s="101"/>
      <c r="O25" s="102"/>
    </row>
    <row r="26" spans="1:15" ht="12.75" customHeight="1">
      <c r="A26" s="80"/>
      <c r="B26" s="81"/>
      <c r="C26" s="94"/>
      <c r="D26" s="84"/>
      <c r="E26" s="286" t="s">
        <v>134</v>
      </c>
      <c r="F26" s="295">
        <v>132</v>
      </c>
      <c r="G26" s="295" t="s">
        <v>3</v>
      </c>
      <c r="H26" s="295">
        <v>2</v>
      </c>
      <c r="I26" s="310">
        <v>0.26800000000000002</v>
      </c>
      <c r="J26" s="92"/>
      <c r="L26" s="101"/>
      <c r="O26" s="102"/>
    </row>
    <row r="27" spans="1:15" ht="12.75" customHeight="1">
      <c r="A27" s="80"/>
      <c r="B27" s="81"/>
      <c r="C27" s="94"/>
      <c r="D27" s="84"/>
      <c r="E27" s="286" t="s">
        <v>163</v>
      </c>
      <c r="F27" s="295">
        <v>66</v>
      </c>
      <c r="G27" s="295" t="s">
        <v>4</v>
      </c>
      <c r="H27" s="295">
        <v>2</v>
      </c>
      <c r="I27" s="310">
        <v>0.16999999999999998</v>
      </c>
      <c r="J27" s="92"/>
      <c r="L27" s="101"/>
      <c r="O27" s="102"/>
    </row>
    <row r="28" spans="1:15" ht="12.75" customHeight="1">
      <c r="A28" s="80"/>
      <c r="B28" s="81"/>
      <c r="C28" s="94"/>
      <c r="D28" s="84"/>
      <c r="E28" s="286" t="s">
        <v>164</v>
      </c>
      <c r="F28" s="295">
        <v>66</v>
      </c>
      <c r="G28" s="295" t="s">
        <v>3</v>
      </c>
      <c r="H28" s="295">
        <v>2</v>
      </c>
      <c r="I28" s="310">
        <v>1.3879999999999999</v>
      </c>
      <c r="J28" s="92"/>
      <c r="L28" s="101"/>
      <c r="O28" s="102"/>
    </row>
    <row r="29" spans="1:15" ht="12.75" customHeight="1">
      <c r="A29" s="80"/>
      <c r="B29" s="81"/>
      <c r="C29" s="94"/>
      <c r="D29" s="84"/>
      <c r="E29" s="286" t="s">
        <v>133</v>
      </c>
      <c r="F29" s="295">
        <v>66</v>
      </c>
      <c r="G29" s="295" t="s">
        <v>4</v>
      </c>
      <c r="H29" s="295">
        <v>2</v>
      </c>
      <c r="I29" s="310">
        <v>5.14</v>
      </c>
      <c r="J29" s="92"/>
      <c r="L29" s="101"/>
      <c r="O29" s="102"/>
    </row>
    <row r="30" spans="1:15" ht="12.75" customHeight="1">
      <c r="A30" s="80"/>
      <c r="B30" s="81"/>
      <c r="C30" s="94"/>
      <c r="D30" s="84"/>
      <c r="E30" s="286" t="s">
        <v>132</v>
      </c>
      <c r="F30" s="295">
        <v>66</v>
      </c>
      <c r="G30" s="295" t="s">
        <v>3</v>
      </c>
      <c r="H30" s="295">
        <v>1</v>
      </c>
      <c r="I30" s="310">
        <v>1.2070000000000001</v>
      </c>
      <c r="J30" s="92"/>
      <c r="L30" s="101"/>
      <c r="O30" s="102"/>
    </row>
    <row r="31" spans="1:15" s="140" customFormat="1" ht="16.5" customHeight="1">
      <c r="C31" s="151"/>
      <c r="D31" s="148"/>
      <c r="E31" s="258" t="s">
        <v>93</v>
      </c>
      <c r="F31" s="259"/>
      <c r="G31" s="260"/>
      <c r="H31" s="312"/>
      <c r="I31" s="314">
        <f>SUM(I21:I30)</f>
        <v>186.53399999999999</v>
      </c>
      <c r="K31" s="90"/>
    </row>
    <row r="32" spans="1:15" s="140" customFormat="1" ht="16.5" customHeight="1">
      <c r="C32" s="151"/>
      <c r="D32" s="148"/>
      <c r="E32" s="258" t="s">
        <v>90</v>
      </c>
      <c r="F32" s="259"/>
      <c r="G32" s="260"/>
      <c r="H32" s="312"/>
      <c r="I32" s="313">
        <f>SUM(I20,I31)</f>
        <v>328.63990999999999</v>
      </c>
      <c r="J32" s="140" t="e">
        <f>SUM(J8:J31)</f>
        <v>#REF!</v>
      </c>
      <c r="K32" s="90"/>
      <c r="L32" s="225">
        <v>1.9000000222035851E-4</v>
      </c>
    </row>
    <row r="33" spans="1:10" ht="15" customHeight="1">
      <c r="E33" s="410" t="s">
        <v>158</v>
      </c>
      <c r="F33" s="410"/>
      <c r="G33" s="410"/>
      <c r="H33" s="410"/>
      <c r="I33" s="410"/>
      <c r="J33" s="104"/>
    </row>
    <row r="34" spans="1:10" ht="12" customHeight="1">
      <c r="E34" s="411" t="s">
        <v>216</v>
      </c>
      <c r="F34" s="411"/>
      <c r="G34" s="411"/>
      <c r="H34" s="411"/>
      <c r="I34" s="411"/>
      <c r="J34" s="105"/>
    </row>
    <row r="35" spans="1:10">
      <c r="I35" s="225">
        <f>I32-SUM('Data 1'!J211,-'Data 1'!I211)</f>
        <v>270.81591000000014</v>
      </c>
    </row>
    <row r="36" spans="1:10" ht="12.75" customHeight="1">
      <c r="A36" s="80"/>
      <c r="B36" s="81"/>
      <c r="C36" s="94"/>
      <c r="D36" s="84"/>
      <c r="E36" s="107"/>
    </row>
    <row r="37" spans="1:10" ht="12.75" customHeight="1">
      <c r="A37" s="80"/>
      <c r="B37" s="81"/>
      <c r="C37" s="94"/>
      <c r="D37" s="84"/>
      <c r="E37" s="107"/>
    </row>
    <row r="38" spans="1:10">
      <c r="F38" s="108"/>
      <c r="G38" s="108"/>
    </row>
    <row r="39" spans="1:10">
      <c r="F39" s="108"/>
      <c r="G39" s="108"/>
      <c r="I39" s="109"/>
    </row>
    <row r="40" spans="1:10">
      <c r="F40" s="110"/>
      <c r="G40" s="110"/>
    </row>
    <row r="42" spans="1:10">
      <c r="F42" s="110"/>
      <c r="G42" s="110"/>
    </row>
    <row r="44" spans="1:10">
      <c r="F44" s="110"/>
      <c r="G44" s="110"/>
    </row>
    <row r="46" spans="1:10">
      <c r="F46" s="110"/>
      <c r="G46" s="110"/>
    </row>
  </sheetData>
  <sortState ref="E8:I19">
    <sortCondition descending="1" ref="F8:F19"/>
    <sortCondition ref="E8:E19"/>
  </sortState>
  <mergeCells count="3">
    <mergeCell ref="C7:C9"/>
    <mergeCell ref="E33:I33"/>
    <mergeCell ref="E34:I34"/>
  </mergeCells>
  <hyperlinks>
    <hyperlink ref="C4" location="Indice!A1" display="Indice!A1"/>
  </hyperlinks>
  <pageMargins left="0.78740157480314965" right="0.78740157480314965" top="0.78740157480314965" bottom="0.98425196850393704" header="0" footer="0"/>
  <pageSetup paperSize="9" scale="9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6">
    <pageSetUpPr autoPageBreaks="0"/>
  </sheetPr>
  <dimension ref="A1:W59"/>
  <sheetViews>
    <sheetView showGridLines="0" showRowColHeaders="0" showOutlineSymbols="0" zoomScaleNormal="100" workbookViewId="0"/>
  </sheetViews>
  <sheetFormatPr baseColWidth="10" defaultColWidth="6.44140625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30.6640625" style="90" customWidth="1"/>
    <col min="6" max="6" width="15.5546875" style="90" customWidth="1"/>
    <col min="7" max="7" width="15.109375" style="90" customWidth="1"/>
    <col min="8" max="8" width="11.109375" style="90" customWidth="1"/>
    <col min="9" max="9" width="9.33203125" style="90" hidden="1" customWidth="1"/>
    <col min="10" max="10" width="11.44140625" style="90" hidden="1" customWidth="1"/>
    <col min="11" max="11" width="16.33203125" style="90" customWidth="1"/>
    <col min="12" max="12" width="10.44140625" style="90" hidden="1" customWidth="1"/>
    <col min="13" max="13" width="6.44140625" style="90"/>
    <col min="14" max="14" width="9.44140625" style="90" customWidth="1"/>
    <col min="15" max="15" width="9.6640625" style="90" customWidth="1"/>
    <col min="16" max="257" width="6.44140625" style="90"/>
    <col min="258" max="258" width="0.109375" style="90" customWidth="1"/>
    <col min="259" max="259" width="2.6640625" style="90" customWidth="1"/>
    <col min="260" max="260" width="23.33203125" style="90" customWidth="1"/>
    <col min="261" max="261" width="1.33203125" style="90" customWidth="1"/>
    <col min="262" max="262" width="30.6640625" style="90" customWidth="1"/>
    <col min="263" max="263" width="15.109375" style="90" customWidth="1"/>
    <col min="264" max="264" width="11.109375" style="90" customWidth="1"/>
    <col min="265" max="266" width="0" style="90" hidden="1" customWidth="1"/>
    <col min="267" max="267" width="16.33203125" style="90" customWidth="1"/>
    <col min="268" max="268" width="0" style="90" hidden="1" customWidth="1"/>
    <col min="269" max="269" width="6.44140625" style="90"/>
    <col min="270" max="270" width="9.44140625" style="90" customWidth="1"/>
    <col min="271" max="271" width="9.6640625" style="90" customWidth="1"/>
    <col min="272" max="513" width="6.44140625" style="90"/>
    <col min="514" max="514" width="0.109375" style="90" customWidth="1"/>
    <col min="515" max="515" width="2.6640625" style="90" customWidth="1"/>
    <col min="516" max="516" width="23.33203125" style="90" customWidth="1"/>
    <col min="517" max="517" width="1.33203125" style="90" customWidth="1"/>
    <col min="518" max="518" width="30.6640625" style="90" customWidth="1"/>
    <col min="519" max="519" width="15.109375" style="90" customWidth="1"/>
    <col min="520" max="520" width="11.109375" style="90" customWidth="1"/>
    <col min="521" max="522" width="0" style="90" hidden="1" customWidth="1"/>
    <col min="523" max="523" width="16.33203125" style="90" customWidth="1"/>
    <col min="524" max="524" width="0" style="90" hidden="1" customWidth="1"/>
    <col min="525" max="525" width="6.44140625" style="90"/>
    <col min="526" max="526" width="9.44140625" style="90" customWidth="1"/>
    <col min="527" max="527" width="9.6640625" style="90" customWidth="1"/>
    <col min="528" max="769" width="6.44140625" style="90"/>
    <col min="770" max="770" width="0.109375" style="90" customWidth="1"/>
    <col min="771" max="771" width="2.6640625" style="90" customWidth="1"/>
    <col min="772" max="772" width="23.33203125" style="90" customWidth="1"/>
    <col min="773" max="773" width="1.33203125" style="90" customWidth="1"/>
    <col min="774" max="774" width="30.6640625" style="90" customWidth="1"/>
    <col min="775" max="775" width="15.109375" style="90" customWidth="1"/>
    <col min="776" max="776" width="11.109375" style="90" customWidth="1"/>
    <col min="777" max="778" width="0" style="90" hidden="1" customWidth="1"/>
    <col min="779" max="779" width="16.33203125" style="90" customWidth="1"/>
    <col min="780" max="780" width="0" style="90" hidden="1" customWidth="1"/>
    <col min="781" max="781" width="6.44140625" style="90"/>
    <col min="782" max="782" width="9.44140625" style="90" customWidth="1"/>
    <col min="783" max="783" width="9.6640625" style="90" customWidth="1"/>
    <col min="784" max="1025" width="6.44140625" style="90"/>
    <col min="1026" max="1026" width="0.109375" style="90" customWidth="1"/>
    <col min="1027" max="1027" width="2.6640625" style="90" customWidth="1"/>
    <col min="1028" max="1028" width="23.33203125" style="90" customWidth="1"/>
    <col min="1029" max="1029" width="1.33203125" style="90" customWidth="1"/>
    <col min="1030" max="1030" width="30.6640625" style="90" customWidth="1"/>
    <col min="1031" max="1031" width="15.109375" style="90" customWidth="1"/>
    <col min="1032" max="1032" width="11.109375" style="90" customWidth="1"/>
    <col min="1033" max="1034" width="0" style="90" hidden="1" customWidth="1"/>
    <col min="1035" max="1035" width="16.33203125" style="90" customWidth="1"/>
    <col min="1036" max="1036" width="0" style="90" hidden="1" customWidth="1"/>
    <col min="1037" max="1037" width="6.44140625" style="90"/>
    <col min="1038" max="1038" width="9.44140625" style="90" customWidth="1"/>
    <col min="1039" max="1039" width="9.6640625" style="90" customWidth="1"/>
    <col min="1040" max="1281" width="6.44140625" style="90"/>
    <col min="1282" max="1282" width="0.109375" style="90" customWidth="1"/>
    <col min="1283" max="1283" width="2.6640625" style="90" customWidth="1"/>
    <col min="1284" max="1284" width="23.33203125" style="90" customWidth="1"/>
    <col min="1285" max="1285" width="1.33203125" style="90" customWidth="1"/>
    <col min="1286" max="1286" width="30.6640625" style="90" customWidth="1"/>
    <col min="1287" max="1287" width="15.109375" style="90" customWidth="1"/>
    <col min="1288" max="1288" width="11.109375" style="90" customWidth="1"/>
    <col min="1289" max="1290" width="0" style="90" hidden="1" customWidth="1"/>
    <col min="1291" max="1291" width="16.33203125" style="90" customWidth="1"/>
    <col min="1292" max="1292" width="0" style="90" hidden="1" customWidth="1"/>
    <col min="1293" max="1293" width="6.44140625" style="90"/>
    <col min="1294" max="1294" width="9.44140625" style="90" customWidth="1"/>
    <col min="1295" max="1295" width="9.6640625" style="90" customWidth="1"/>
    <col min="1296" max="1537" width="6.44140625" style="90"/>
    <col min="1538" max="1538" width="0.109375" style="90" customWidth="1"/>
    <col min="1539" max="1539" width="2.6640625" style="90" customWidth="1"/>
    <col min="1540" max="1540" width="23.33203125" style="90" customWidth="1"/>
    <col min="1541" max="1541" width="1.33203125" style="90" customWidth="1"/>
    <col min="1542" max="1542" width="30.6640625" style="90" customWidth="1"/>
    <col min="1543" max="1543" width="15.109375" style="90" customWidth="1"/>
    <col min="1544" max="1544" width="11.109375" style="90" customWidth="1"/>
    <col min="1545" max="1546" width="0" style="90" hidden="1" customWidth="1"/>
    <col min="1547" max="1547" width="16.33203125" style="90" customWidth="1"/>
    <col min="1548" max="1548" width="0" style="90" hidden="1" customWidth="1"/>
    <col min="1549" max="1549" width="6.44140625" style="90"/>
    <col min="1550" max="1550" width="9.44140625" style="90" customWidth="1"/>
    <col min="1551" max="1551" width="9.6640625" style="90" customWidth="1"/>
    <col min="1552" max="1793" width="6.44140625" style="90"/>
    <col min="1794" max="1794" width="0.109375" style="90" customWidth="1"/>
    <col min="1795" max="1795" width="2.6640625" style="90" customWidth="1"/>
    <col min="1796" max="1796" width="23.33203125" style="90" customWidth="1"/>
    <col min="1797" max="1797" width="1.33203125" style="90" customWidth="1"/>
    <col min="1798" max="1798" width="30.6640625" style="90" customWidth="1"/>
    <col min="1799" max="1799" width="15.109375" style="90" customWidth="1"/>
    <col min="1800" max="1800" width="11.109375" style="90" customWidth="1"/>
    <col min="1801" max="1802" width="0" style="90" hidden="1" customWidth="1"/>
    <col min="1803" max="1803" width="16.33203125" style="90" customWidth="1"/>
    <col min="1804" max="1804" width="0" style="90" hidden="1" customWidth="1"/>
    <col min="1805" max="1805" width="6.44140625" style="90"/>
    <col min="1806" max="1806" width="9.44140625" style="90" customWidth="1"/>
    <col min="1807" max="1807" width="9.6640625" style="90" customWidth="1"/>
    <col min="1808" max="2049" width="6.44140625" style="90"/>
    <col min="2050" max="2050" width="0.109375" style="90" customWidth="1"/>
    <col min="2051" max="2051" width="2.6640625" style="90" customWidth="1"/>
    <col min="2052" max="2052" width="23.33203125" style="90" customWidth="1"/>
    <col min="2053" max="2053" width="1.33203125" style="90" customWidth="1"/>
    <col min="2054" max="2054" width="30.6640625" style="90" customWidth="1"/>
    <col min="2055" max="2055" width="15.109375" style="90" customWidth="1"/>
    <col min="2056" max="2056" width="11.109375" style="90" customWidth="1"/>
    <col min="2057" max="2058" width="0" style="90" hidden="1" customWidth="1"/>
    <col min="2059" max="2059" width="16.33203125" style="90" customWidth="1"/>
    <col min="2060" max="2060" width="0" style="90" hidden="1" customWidth="1"/>
    <col min="2061" max="2061" width="6.44140625" style="90"/>
    <col min="2062" max="2062" width="9.44140625" style="90" customWidth="1"/>
    <col min="2063" max="2063" width="9.6640625" style="90" customWidth="1"/>
    <col min="2064" max="2305" width="6.44140625" style="90"/>
    <col min="2306" max="2306" width="0.109375" style="90" customWidth="1"/>
    <col min="2307" max="2307" width="2.6640625" style="90" customWidth="1"/>
    <col min="2308" max="2308" width="23.33203125" style="90" customWidth="1"/>
    <col min="2309" max="2309" width="1.33203125" style="90" customWidth="1"/>
    <col min="2310" max="2310" width="30.6640625" style="90" customWidth="1"/>
    <col min="2311" max="2311" width="15.109375" style="90" customWidth="1"/>
    <col min="2312" max="2312" width="11.109375" style="90" customWidth="1"/>
    <col min="2313" max="2314" width="0" style="90" hidden="1" customWidth="1"/>
    <col min="2315" max="2315" width="16.33203125" style="90" customWidth="1"/>
    <col min="2316" max="2316" width="0" style="90" hidden="1" customWidth="1"/>
    <col min="2317" max="2317" width="6.44140625" style="90"/>
    <col min="2318" max="2318" width="9.44140625" style="90" customWidth="1"/>
    <col min="2319" max="2319" width="9.6640625" style="90" customWidth="1"/>
    <col min="2320" max="2561" width="6.44140625" style="90"/>
    <col min="2562" max="2562" width="0.109375" style="90" customWidth="1"/>
    <col min="2563" max="2563" width="2.6640625" style="90" customWidth="1"/>
    <col min="2564" max="2564" width="23.33203125" style="90" customWidth="1"/>
    <col min="2565" max="2565" width="1.33203125" style="90" customWidth="1"/>
    <col min="2566" max="2566" width="30.6640625" style="90" customWidth="1"/>
    <col min="2567" max="2567" width="15.109375" style="90" customWidth="1"/>
    <col min="2568" max="2568" width="11.109375" style="90" customWidth="1"/>
    <col min="2569" max="2570" width="0" style="90" hidden="1" customWidth="1"/>
    <col min="2571" max="2571" width="16.33203125" style="90" customWidth="1"/>
    <col min="2572" max="2572" width="0" style="90" hidden="1" customWidth="1"/>
    <col min="2573" max="2573" width="6.44140625" style="90"/>
    <col min="2574" max="2574" width="9.44140625" style="90" customWidth="1"/>
    <col min="2575" max="2575" width="9.6640625" style="90" customWidth="1"/>
    <col min="2576" max="2817" width="6.44140625" style="90"/>
    <col min="2818" max="2818" width="0.109375" style="90" customWidth="1"/>
    <col min="2819" max="2819" width="2.6640625" style="90" customWidth="1"/>
    <col min="2820" max="2820" width="23.33203125" style="90" customWidth="1"/>
    <col min="2821" max="2821" width="1.33203125" style="90" customWidth="1"/>
    <col min="2822" max="2822" width="30.6640625" style="90" customWidth="1"/>
    <col min="2823" max="2823" width="15.109375" style="90" customWidth="1"/>
    <col min="2824" max="2824" width="11.109375" style="90" customWidth="1"/>
    <col min="2825" max="2826" width="0" style="90" hidden="1" customWidth="1"/>
    <col min="2827" max="2827" width="16.33203125" style="90" customWidth="1"/>
    <col min="2828" max="2828" width="0" style="90" hidden="1" customWidth="1"/>
    <col min="2829" max="2829" width="6.44140625" style="90"/>
    <col min="2830" max="2830" width="9.44140625" style="90" customWidth="1"/>
    <col min="2831" max="2831" width="9.6640625" style="90" customWidth="1"/>
    <col min="2832" max="3073" width="6.44140625" style="90"/>
    <col min="3074" max="3074" width="0.109375" style="90" customWidth="1"/>
    <col min="3075" max="3075" width="2.6640625" style="90" customWidth="1"/>
    <col min="3076" max="3076" width="23.33203125" style="90" customWidth="1"/>
    <col min="3077" max="3077" width="1.33203125" style="90" customWidth="1"/>
    <col min="3078" max="3078" width="30.6640625" style="90" customWidth="1"/>
    <col min="3079" max="3079" width="15.109375" style="90" customWidth="1"/>
    <col min="3080" max="3080" width="11.109375" style="90" customWidth="1"/>
    <col min="3081" max="3082" width="0" style="90" hidden="1" customWidth="1"/>
    <col min="3083" max="3083" width="16.33203125" style="90" customWidth="1"/>
    <col min="3084" max="3084" width="0" style="90" hidden="1" customWidth="1"/>
    <col min="3085" max="3085" width="6.44140625" style="90"/>
    <col min="3086" max="3086" width="9.44140625" style="90" customWidth="1"/>
    <col min="3087" max="3087" width="9.6640625" style="90" customWidth="1"/>
    <col min="3088" max="3329" width="6.44140625" style="90"/>
    <col min="3330" max="3330" width="0.109375" style="90" customWidth="1"/>
    <col min="3331" max="3331" width="2.6640625" style="90" customWidth="1"/>
    <col min="3332" max="3332" width="23.33203125" style="90" customWidth="1"/>
    <col min="3333" max="3333" width="1.33203125" style="90" customWidth="1"/>
    <col min="3334" max="3334" width="30.6640625" style="90" customWidth="1"/>
    <col min="3335" max="3335" width="15.109375" style="90" customWidth="1"/>
    <col min="3336" max="3336" width="11.109375" style="90" customWidth="1"/>
    <col min="3337" max="3338" width="0" style="90" hidden="1" customWidth="1"/>
    <col min="3339" max="3339" width="16.33203125" style="90" customWidth="1"/>
    <col min="3340" max="3340" width="0" style="90" hidden="1" customWidth="1"/>
    <col min="3341" max="3341" width="6.44140625" style="90"/>
    <col min="3342" max="3342" width="9.44140625" style="90" customWidth="1"/>
    <col min="3343" max="3343" width="9.6640625" style="90" customWidth="1"/>
    <col min="3344" max="3585" width="6.44140625" style="90"/>
    <col min="3586" max="3586" width="0.109375" style="90" customWidth="1"/>
    <col min="3587" max="3587" width="2.6640625" style="90" customWidth="1"/>
    <col min="3588" max="3588" width="23.33203125" style="90" customWidth="1"/>
    <col min="3589" max="3589" width="1.33203125" style="90" customWidth="1"/>
    <col min="3590" max="3590" width="30.6640625" style="90" customWidth="1"/>
    <col min="3591" max="3591" width="15.109375" style="90" customWidth="1"/>
    <col min="3592" max="3592" width="11.109375" style="90" customWidth="1"/>
    <col min="3593" max="3594" width="0" style="90" hidden="1" customWidth="1"/>
    <col min="3595" max="3595" width="16.33203125" style="90" customWidth="1"/>
    <col min="3596" max="3596" width="0" style="90" hidden="1" customWidth="1"/>
    <col min="3597" max="3597" width="6.44140625" style="90"/>
    <col min="3598" max="3598" width="9.44140625" style="90" customWidth="1"/>
    <col min="3599" max="3599" width="9.6640625" style="90" customWidth="1"/>
    <col min="3600" max="3841" width="6.44140625" style="90"/>
    <col min="3842" max="3842" width="0.109375" style="90" customWidth="1"/>
    <col min="3843" max="3843" width="2.6640625" style="90" customWidth="1"/>
    <col min="3844" max="3844" width="23.33203125" style="90" customWidth="1"/>
    <col min="3845" max="3845" width="1.33203125" style="90" customWidth="1"/>
    <col min="3846" max="3846" width="30.6640625" style="90" customWidth="1"/>
    <col min="3847" max="3847" width="15.109375" style="90" customWidth="1"/>
    <col min="3848" max="3848" width="11.109375" style="90" customWidth="1"/>
    <col min="3849" max="3850" width="0" style="90" hidden="1" customWidth="1"/>
    <col min="3851" max="3851" width="16.33203125" style="90" customWidth="1"/>
    <col min="3852" max="3852" width="0" style="90" hidden="1" customWidth="1"/>
    <col min="3853" max="3853" width="6.44140625" style="90"/>
    <col min="3854" max="3854" width="9.44140625" style="90" customWidth="1"/>
    <col min="3855" max="3855" width="9.6640625" style="90" customWidth="1"/>
    <col min="3856" max="4097" width="6.44140625" style="90"/>
    <col min="4098" max="4098" width="0.109375" style="90" customWidth="1"/>
    <col min="4099" max="4099" width="2.6640625" style="90" customWidth="1"/>
    <col min="4100" max="4100" width="23.33203125" style="90" customWidth="1"/>
    <col min="4101" max="4101" width="1.33203125" style="90" customWidth="1"/>
    <col min="4102" max="4102" width="30.6640625" style="90" customWidth="1"/>
    <col min="4103" max="4103" width="15.109375" style="90" customWidth="1"/>
    <col min="4104" max="4104" width="11.109375" style="90" customWidth="1"/>
    <col min="4105" max="4106" width="0" style="90" hidden="1" customWidth="1"/>
    <col min="4107" max="4107" width="16.33203125" style="90" customWidth="1"/>
    <col min="4108" max="4108" width="0" style="90" hidden="1" customWidth="1"/>
    <col min="4109" max="4109" width="6.44140625" style="90"/>
    <col min="4110" max="4110" width="9.44140625" style="90" customWidth="1"/>
    <col min="4111" max="4111" width="9.6640625" style="90" customWidth="1"/>
    <col min="4112" max="4353" width="6.44140625" style="90"/>
    <col min="4354" max="4354" width="0.109375" style="90" customWidth="1"/>
    <col min="4355" max="4355" width="2.6640625" style="90" customWidth="1"/>
    <col min="4356" max="4356" width="23.33203125" style="90" customWidth="1"/>
    <col min="4357" max="4357" width="1.33203125" style="90" customWidth="1"/>
    <col min="4358" max="4358" width="30.6640625" style="90" customWidth="1"/>
    <col min="4359" max="4359" width="15.109375" style="90" customWidth="1"/>
    <col min="4360" max="4360" width="11.109375" style="90" customWidth="1"/>
    <col min="4361" max="4362" width="0" style="90" hidden="1" customWidth="1"/>
    <col min="4363" max="4363" width="16.33203125" style="90" customWidth="1"/>
    <col min="4364" max="4364" width="0" style="90" hidden="1" customWidth="1"/>
    <col min="4365" max="4365" width="6.44140625" style="90"/>
    <col min="4366" max="4366" width="9.44140625" style="90" customWidth="1"/>
    <col min="4367" max="4367" width="9.6640625" style="90" customWidth="1"/>
    <col min="4368" max="4609" width="6.44140625" style="90"/>
    <col min="4610" max="4610" width="0.109375" style="90" customWidth="1"/>
    <col min="4611" max="4611" width="2.6640625" style="90" customWidth="1"/>
    <col min="4612" max="4612" width="23.33203125" style="90" customWidth="1"/>
    <col min="4613" max="4613" width="1.33203125" style="90" customWidth="1"/>
    <col min="4614" max="4614" width="30.6640625" style="90" customWidth="1"/>
    <col min="4615" max="4615" width="15.109375" style="90" customWidth="1"/>
    <col min="4616" max="4616" width="11.109375" style="90" customWidth="1"/>
    <col min="4617" max="4618" width="0" style="90" hidden="1" customWidth="1"/>
    <col min="4619" max="4619" width="16.33203125" style="90" customWidth="1"/>
    <col min="4620" max="4620" width="0" style="90" hidden="1" customWidth="1"/>
    <col min="4621" max="4621" width="6.44140625" style="90"/>
    <col min="4622" max="4622" width="9.44140625" style="90" customWidth="1"/>
    <col min="4623" max="4623" width="9.6640625" style="90" customWidth="1"/>
    <col min="4624" max="4865" width="6.44140625" style="90"/>
    <col min="4866" max="4866" width="0.109375" style="90" customWidth="1"/>
    <col min="4867" max="4867" width="2.6640625" style="90" customWidth="1"/>
    <col min="4868" max="4868" width="23.33203125" style="90" customWidth="1"/>
    <col min="4869" max="4869" width="1.33203125" style="90" customWidth="1"/>
    <col min="4870" max="4870" width="30.6640625" style="90" customWidth="1"/>
    <col min="4871" max="4871" width="15.109375" style="90" customWidth="1"/>
    <col min="4872" max="4872" width="11.109375" style="90" customWidth="1"/>
    <col min="4873" max="4874" width="0" style="90" hidden="1" customWidth="1"/>
    <col min="4875" max="4875" width="16.33203125" style="90" customWidth="1"/>
    <col min="4876" max="4876" width="0" style="90" hidden="1" customWidth="1"/>
    <col min="4877" max="4877" width="6.44140625" style="90"/>
    <col min="4878" max="4878" width="9.44140625" style="90" customWidth="1"/>
    <col min="4879" max="4879" width="9.6640625" style="90" customWidth="1"/>
    <col min="4880" max="5121" width="6.44140625" style="90"/>
    <col min="5122" max="5122" width="0.109375" style="90" customWidth="1"/>
    <col min="5123" max="5123" width="2.6640625" style="90" customWidth="1"/>
    <col min="5124" max="5124" width="23.33203125" style="90" customWidth="1"/>
    <col min="5125" max="5125" width="1.33203125" style="90" customWidth="1"/>
    <col min="5126" max="5126" width="30.6640625" style="90" customWidth="1"/>
    <col min="5127" max="5127" width="15.109375" style="90" customWidth="1"/>
    <col min="5128" max="5128" width="11.109375" style="90" customWidth="1"/>
    <col min="5129" max="5130" width="0" style="90" hidden="1" customWidth="1"/>
    <col min="5131" max="5131" width="16.33203125" style="90" customWidth="1"/>
    <col min="5132" max="5132" width="0" style="90" hidden="1" customWidth="1"/>
    <col min="5133" max="5133" width="6.44140625" style="90"/>
    <col min="5134" max="5134" width="9.44140625" style="90" customWidth="1"/>
    <col min="5135" max="5135" width="9.6640625" style="90" customWidth="1"/>
    <col min="5136" max="5377" width="6.44140625" style="90"/>
    <col min="5378" max="5378" width="0.109375" style="90" customWidth="1"/>
    <col min="5379" max="5379" width="2.6640625" style="90" customWidth="1"/>
    <col min="5380" max="5380" width="23.33203125" style="90" customWidth="1"/>
    <col min="5381" max="5381" width="1.33203125" style="90" customWidth="1"/>
    <col min="5382" max="5382" width="30.6640625" style="90" customWidth="1"/>
    <col min="5383" max="5383" width="15.109375" style="90" customWidth="1"/>
    <col min="5384" max="5384" width="11.109375" style="90" customWidth="1"/>
    <col min="5385" max="5386" width="0" style="90" hidden="1" customWidth="1"/>
    <col min="5387" max="5387" width="16.33203125" style="90" customWidth="1"/>
    <col min="5388" max="5388" width="0" style="90" hidden="1" customWidth="1"/>
    <col min="5389" max="5389" width="6.44140625" style="90"/>
    <col min="5390" max="5390" width="9.44140625" style="90" customWidth="1"/>
    <col min="5391" max="5391" width="9.6640625" style="90" customWidth="1"/>
    <col min="5392" max="5633" width="6.44140625" style="90"/>
    <col min="5634" max="5634" width="0.109375" style="90" customWidth="1"/>
    <col min="5635" max="5635" width="2.6640625" style="90" customWidth="1"/>
    <col min="5636" max="5636" width="23.33203125" style="90" customWidth="1"/>
    <col min="5637" max="5637" width="1.33203125" style="90" customWidth="1"/>
    <col min="5638" max="5638" width="30.6640625" style="90" customWidth="1"/>
    <col min="5639" max="5639" width="15.109375" style="90" customWidth="1"/>
    <col min="5640" max="5640" width="11.109375" style="90" customWidth="1"/>
    <col min="5641" max="5642" width="0" style="90" hidden="1" customWidth="1"/>
    <col min="5643" max="5643" width="16.33203125" style="90" customWidth="1"/>
    <col min="5644" max="5644" width="0" style="90" hidden="1" customWidth="1"/>
    <col min="5645" max="5645" width="6.44140625" style="90"/>
    <col min="5646" max="5646" width="9.44140625" style="90" customWidth="1"/>
    <col min="5647" max="5647" width="9.6640625" style="90" customWidth="1"/>
    <col min="5648" max="5889" width="6.44140625" style="90"/>
    <col min="5890" max="5890" width="0.109375" style="90" customWidth="1"/>
    <col min="5891" max="5891" width="2.6640625" style="90" customWidth="1"/>
    <col min="5892" max="5892" width="23.33203125" style="90" customWidth="1"/>
    <col min="5893" max="5893" width="1.33203125" style="90" customWidth="1"/>
    <col min="5894" max="5894" width="30.6640625" style="90" customWidth="1"/>
    <col min="5895" max="5895" width="15.109375" style="90" customWidth="1"/>
    <col min="5896" max="5896" width="11.109375" style="90" customWidth="1"/>
    <col min="5897" max="5898" width="0" style="90" hidden="1" customWidth="1"/>
    <col min="5899" max="5899" width="16.33203125" style="90" customWidth="1"/>
    <col min="5900" max="5900" width="0" style="90" hidden="1" customWidth="1"/>
    <col min="5901" max="5901" width="6.44140625" style="90"/>
    <col min="5902" max="5902" width="9.44140625" style="90" customWidth="1"/>
    <col min="5903" max="5903" width="9.6640625" style="90" customWidth="1"/>
    <col min="5904" max="6145" width="6.44140625" style="90"/>
    <col min="6146" max="6146" width="0.109375" style="90" customWidth="1"/>
    <col min="6147" max="6147" width="2.6640625" style="90" customWidth="1"/>
    <col min="6148" max="6148" width="23.33203125" style="90" customWidth="1"/>
    <col min="6149" max="6149" width="1.33203125" style="90" customWidth="1"/>
    <col min="6150" max="6150" width="30.6640625" style="90" customWidth="1"/>
    <col min="6151" max="6151" width="15.109375" style="90" customWidth="1"/>
    <col min="6152" max="6152" width="11.109375" style="90" customWidth="1"/>
    <col min="6153" max="6154" width="0" style="90" hidden="1" customWidth="1"/>
    <col min="6155" max="6155" width="16.33203125" style="90" customWidth="1"/>
    <col min="6156" max="6156" width="0" style="90" hidden="1" customWidth="1"/>
    <col min="6157" max="6157" width="6.44140625" style="90"/>
    <col min="6158" max="6158" width="9.44140625" style="90" customWidth="1"/>
    <col min="6159" max="6159" width="9.6640625" style="90" customWidth="1"/>
    <col min="6160" max="6401" width="6.44140625" style="90"/>
    <col min="6402" max="6402" width="0.109375" style="90" customWidth="1"/>
    <col min="6403" max="6403" width="2.6640625" style="90" customWidth="1"/>
    <col min="6404" max="6404" width="23.33203125" style="90" customWidth="1"/>
    <col min="6405" max="6405" width="1.33203125" style="90" customWidth="1"/>
    <col min="6406" max="6406" width="30.6640625" style="90" customWidth="1"/>
    <col min="6407" max="6407" width="15.109375" style="90" customWidth="1"/>
    <col min="6408" max="6408" width="11.109375" style="90" customWidth="1"/>
    <col min="6409" max="6410" width="0" style="90" hidden="1" customWidth="1"/>
    <col min="6411" max="6411" width="16.33203125" style="90" customWidth="1"/>
    <col min="6412" max="6412" width="0" style="90" hidden="1" customWidth="1"/>
    <col min="6413" max="6413" width="6.44140625" style="90"/>
    <col min="6414" max="6414" width="9.44140625" style="90" customWidth="1"/>
    <col min="6415" max="6415" width="9.6640625" style="90" customWidth="1"/>
    <col min="6416" max="6657" width="6.44140625" style="90"/>
    <col min="6658" max="6658" width="0.109375" style="90" customWidth="1"/>
    <col min="6659" max="6659" width="2.6640625" style="90" customWidth="1"/>
    <col min="6660" max="6660" width="23.33203125" style="90" customWidth="1"/>
    <col min="6661" max="6661" width="1.33203125" style="90" customWidth="1"/>
    <col min="6662" max="6662" width="30.6640625" style="90" customWidth="1"/>
    <col min="6663" max="6663" width="15.109375" style="90" customWidth="1"/>
    <col min="6664" max="6664" width="11.109375" style="90" customWidth="1"/>
    <col min="6665" max="6666" width="0" style="90" hidden="1" customWidth="1"/>
    <col min="6667" max="6667" width="16.33203125" style="90" customWidth="1"/>
    <col min="6668" max="6668" width="0" style="90" hidden="1" customWidth="1"/>
    <col min="6669" max="6669" width="6.44140625" style="90"/>
    <col min="6670" max="6670" width="9.44140625" style="90" customWidth="1"/>
    <col min="6671" max="6671" width="9.6640625" style="90" customWidth="1"/>
    <col min="6672" max="6913" width="6.44140625" style="90"/>
    <col min="6914" max="6914" width="0.109375" style="90" customWidth="1"/>
    <col min="6915" max="6915" width="2.6640625" style="90" customWidth="1"/>
    <col min="6916" max="6916" width="23.33203125" style="90" customWidth="1"/>
    <col min="6917" max="6917" width="1.33203125" style="90" customWidth="1"/>
    <col min="6918" max="6918" width="30.6640625" style="90" customWidth="1"/>
    <col min="6919" max="6919" width="15.109375" style="90" customWidth="1"/>
    <col min="6920" max="6920" width="11.109375" style="90" customWidth="1"/>
    <col min="6921" max="6922" width="0" style="90" hidden="1" customWidth="1"/>
    <col min="6923" max="6923" width="16.33203125" style="90" customWidth="1"/>
    <col min="6924" max="6924" width="0" style="90" hidden="1" customWidth="1"/>
    <col min="6925" max="6925" width="6.44140625" style="90"/>
    <col min="6926" max="6926" width="9.44140625" style="90" customWidth="1"/>
    <col min="6927" max="6927" width="9.6640625" style="90" customWidth="1"/>
    <col min="6928" max="7169" width="6.44140625" style="90"/>
    <col min="7170" max="7170" width="0.109375" style="90" customWidth="1"/>
    <col min="7171" max="7171" width="2.6640625" style="90" customWidth="1"/>
    <col min="7172" max="7172" width="23.33203125" style="90" customWidth="1"/>
    <col min="7173" max="7173" width="1.33203125" style="90" customWidth="1"/>
    <col min="7174" max="7174" width="30.6640625" style="90" customWidth="1"/>
    <col min="7175" max="7175" width="15.109375" style="90" customWidth="1"/>
    <col min="7176" max="7176" width="11.109375" style="90" customWidth="1"/>
    <col min="7177" max="7178" width="0" style="90" hidden="1" customWidth="1"/>
    <col min="7179" max="7179" width="16.33203125" style="90" customWidth="1"/>
    <col min="7180" max="7180" width="0" style="90" hidden="1" customWidth="1"/>
    <col min="7181" max="7181" width="6.44140625" style="90"/>
    <col min="7182" max="7182" width="9.44140625" style="90" customWidth="1"/>
    <col min="7183" max="7183" width="9.6640625" style="90" customWidth="1"/>
    <col min="7184" max="7425" width="6.44140625" style="90"/>
    <col min="7426" max="7426" width="0.109375" style="90" customWidth="1"/>
    <col min="7427" max="7427" width="2.6640625" style="90" customWidth="1"/>
    <col min="7428" max="7428" width="23.33203125" style="90" customWidth="1"/>
    <col min="7429" max="7429" width="1.33203125" style="90" customWidth="1"/>
    <col min="7430" max="7430" width="30.6640625" style="90" customWidth="1"/>
    <col min="7431" max="7431" width="15.109375" style="90" customWidth="1"/>
    <col min="7432" max="7432" width="11.109375" style="90" customWidth="1"/>
    <col min="7433" max="7434" width="0" style="90" hidden="1" customWidth="1"/>
    <col min="7435" max="7435" width="16.33203125" style="90" customWidth="1"/>
    <col min="7436" max="7436" width="0" style="90" hidden="1" customWidth="1"/>
    <col min="7437" max="7437" width="6.44140625" style="90"/>
    <col min="7438" max="7438" width="9.44140625" style="90" customWidth="1"/>
    <col min="7439" max="7439" width="9.6640625" style="90" customWidth="1"/>
    <col min="7440" max="7681" width="6.44140625" style="90"/>
    <col min="7682" max="7682" width="0.109375" style="90" customWidth="1"/>
    <col min="7683" max="7683" width="2.6640625" style="90" customWidth="1"/>
    <col min="7684" max="7684" width="23.33203125" style="90" customWidth="1"/>
    <col min="7685" max="7685" width="1.33203125" style="90" customWidth="1"/>
    <col min="7686" max="7686" width="30.6640625" style="90" customWidth="1"/>
    <col min="7687" max="7687" width="15.109375" style="90" customWidth="1"/>
    <col min="7688" max="7688" width="11.109375" style="90" customWidth="1"/>
    <col min="7689" max="7690" width="0" style="90" hidden="1" customWidth="1"/>
    <col min="7691" max="7691" width="16.33203125" style="90" customWidth="1"/>
    <col min="7692" max="7692" width="0" style="90" hidden="1" customWidth="1"/>
    <col min="7693" max="7693" width="6.44140625" style="90"/>
    <col min="7694" max="7694" width="9.44140625" style="90" customWidth="1"/>
    <col min="7695" max="7695" width="9.6640625" style="90" customWidth="1"/>
    <col min="7696" max="7937" width="6.44140625" style="90"/>
    <col min="7938" max="7938" width="0.109375" style="90" customWidth="1"/>
    <col min="7939" max="7939" width="2.6640625" style="90" customWidth="1"/>
    <col min="7940" max="7940" width="23.33203125" style="90" customWidth="1"/>
    <col min="7941" max="7941" width="1.33203125" style="90" customWidth="1"/>
    <col min="7942" max="7942" width="30.6640625" style="90" customWidth="1"/>
    <col min="7943" max="7943" width="15.109375" style="90" customWidth="1"/>
    <col min="7944" max="7944" width="11.109375" style="90" customWidth="1"/>
    <col min="7945" max="7946" width="0" style="90" hidden="1" customWidth="1"/>
    <col min="7947" max="7947" width="16.33203125" style="90" customWidth="1"/>
    <col min="7948" max="7948" width="0" style="90" hidden="1" customWidth="1"/>
    <col min="7949" max="7949" width="6.44140625" style="90"/>
    <col min="7950" max="7950" width="9.44140625" style="90" customWidth="1"/>
    <col min="7951" max="7951" width="9.6640625" style="90" customWidth="1"/>
    <col min="7952" max="8193" width="6.44140625" style="90"/>
    <col min="8194" max="8194" width="0.109375" style="90" customWidth="1"/>
    <col min="8195" max="8195" width="2.6640625" style="90" customWidth="1"/>
    <col min="8196" max="8196" width="23.33203125" style="90" customWidth="1"/>
    <col min="8197" max="8197" width="1.33203125" style="90" customWidth="1"/>
    <col min="8198" max="8198" width="30.6640625" style="90" customWidth="1"/>
    <col min="8199" max="8199" width="15.109375" style="90" customWidth="1"/>
    <col min="8200" max="8200" width="11.109375" style="90" customWidth="1"/>
    <col min="8201" max="8202" width="0" style="90" hidden="1" customWidth="1"/>
    <col min="8203" max="8203" width="16.33203125" style="90" customWidth="1"/>
    <col min="8204" max="8204" width="0" style="90" hidden="1" customWidth="1"/>
    <col min="8205" max="8205" width="6.44140625" style="90"/>
    <col min="8206" max="8206" width="9.44140625" style="90" customWidth="1"/>
    <col min="8207" max="8207" width="9.6640625" style="90" customWidth="1"/>
    <col min="8208" max="8449" width="6.44140625" style="90"/>
    <col min="8450" max="8450" width="0.109375" style="90" customWidth="1"/>
    <col min="8451" max="8451" width="2.6640625" style="90" customWidth="1"/>
    <col min="8452" max="8452" width="23.33203125" style="90" customWidth="1"/>
    <col min="8453" max="8453" width="1.33203125" style="90" customWidth="1"/>
    <col min="8454" max="8454" width="30.6640625" style="90" customWidth="1"/>
    <col min="8455" max="8455" width="15.109375" style="90" customWidth="1"/>
    <col min="8456" max="8456" width="11.109375" style="90" customWidth="1"/>
    <col min="8457" max="8458" width="0" style="90" hidden="1" customWidth="1"/>
    <col min="8459" max="8459" width="16.33203125" style="90" customWidth="1"/>
    <col min="8460" max="8460" width="0" style="90" hidden="1" customWidth="1"/>
    <col min="8461" max="8461" width="6.44140625" style="90"/>
    <col min="8462" max="8462" width="9.44140625" style="90" customWidth="1"/>
    <col min="8463" max="8463" width="9.6640625" style="90" customWidth="1"/>
    <col min="8464" max="8705" width="6.44140625" style="90"/>
    <col min="8706" max="8706" width="0.109375" style="90" customWidth="1"/>
    <col min="8707" max="8707" width="2.6640625" style="90" customWidth="1"/>
    <col min="8708" max="8708" width="23.33203125" style="90" customWidth="1"/>
    <col min="8709" max="8709" width="1.33203125" style="90" customWidth="1"/>
    <col min="8710" max="8710" width="30.6640625" style="90" customWidth="1"/>
    <col min="8711" max="8711" width="15.109375" style="90" customWidth="1"/>
    <col min="8712" max="8712" width="11.109375" style="90" customWidth="1"/>
    <col min="8713" max="8714" width="0" style="90" hidden="1" customWidth="1"/>
    <col min="8715" max="8715" width="16.33203125" style="90" customWidth="1"/>
    <col min="8716" max="8716" width="0" style="90" hidden="1" customWidth="1"/>
    <col min="8717" max="8717" width="6.44140625" style="90"/>
    <col min="8718" max="8718" width="9.44140625" style="90" customWidth="1"/>
    <col min="8719" max="8719" width="9.6640625" style="90" customWidth="1"/>
    <col min="8720" max="8961" width="6.44140625" style="90"/>
    <col min="8962" max="8962" width="0.109375" style="90" customWidth="1"/>
    <col min="8963" max="8963" width="2.6640625" style="90" customWidth="1"/>
    <col min="8964" max="8964" width="23.33203125" style="90" customWidth="1"/>
    <col min="8965" max="8965" width="1.33203125" style="90" customWidth="1"/>
    <col min="8966" max="8966" width="30.6640625" style="90" customWidth="1"/>
    <col min="8967" max="8967" width="15.109375" style="90" customWidth="1"/>
    <col min="8968" max="8968" width="11.109375" style="90" customWidth="1"/>
    <col min="8969" max="8970" width="0" style="90" hidden="1" customWidth="1"/>
    <col min="8971" max="8971" width="16.33203125" style="90" customWidth="1"/>
    <col min="8972" max="8972" width="0" style="90" hidden="1" customWidth="1"/>
    <col min="8973" max="8973" width="6.44140625" style="90"/>
    <col min="8974" max="8974" width="9.44140625" style="90" customWidth="1"/>
    <col min="8975" max="8975" width="9.6640625" style="90" customWidth="1"/>
    <col min="8976" max="9217" width="6.44140625" style="90"/>
    <col min="9218" max="9218" width="0.109375" style="90" customWidth="1"/>
    <col min="9219" max="9219" width="2.6640625" style="90" customWidth="1"/>
    <col min="9220" max="9220" width="23.33203125" style="90" customWidth="1"/>
    <col min="9221" max="9221" width="1.33203125" style="90" customWidth="1"/>
    <col min="9222" max="9222" width="30.6640625" style="90" customWidth="1"/>
    <col min="9223" max="9223" width="15.109375" style="90" customWidth="1"/>
    <col min="9224" max="9224" width="11.109375" style="90" customWidth="1"/>
    <col min="9225" max="9226" width="0" style="90" hidden="1" customWidth="1"/>
    <col min="9227" max="9227" width="16.33203125" style="90" customWidth="1"/>
    <col min="9228" max="9228" width="0" style="90" hidden="1" customWidth="1"/>
    <col min="9229" max="9229" width="6.44140625" style="90"/>
    <col min="9230" max="9230" width="9.44140625" style="90" customWidth="1"/>
    <col min="9231" max="9231" width="9.6640625" style="90" customWidth="1"/>
    <col min="9232" max="9473" width="6.44140625" style="90"/>
    <col min="9474" max="9474" width="0.109375" style="90" customWidth="1"/>
    <col min="9475" max="9475" width="2.6640625" style="90" customWidth="1"/>
    <col min="9476" max="9476" width="23.33203125" style="90" customWidth="1"/>
    <col min="9477" max="9477" width="1.33203125" style="90" customWidth="1"/>
    <col min="9478" max="9478" width="30.6640625" style="90" customWidth="1"/>
    <col min="9479" max="9479" width="15.109375" style="90" customWidth="1"/>
    <col min="9480" max="9480" width="11.109375" style="90" customWidth="1"/>
    <col min="9481" max="9482" width="0" style="90" hidden="1" customWidth="1"/>
    <col min="9483" max="9483" width="16.33203125" style="90" customWidth="1"/>
    <col min="9484" max="9484" width="0" style="90" hidden="1" customWidth="1"/>
    <col min="9485" max="9485" width="6.44140625" style="90"/>
    <col min="9486" max="9486" width="9.44140625" style="90" customWidth="1"/>
    <col min="9487" max="9487" width="9.6640625" style="90" customWidth="1"/>
    <col min="9488" max="9729" width="6.44140625" style="90"/>
    <col min="9730" max="9730" width="0.109375" style="90" customWidth="1"/>
    <col min="9731" max="9731" width="2.6640625" style="90" customWidth="1"/>
    <col min="9732" max="9732" width="23.33203125" style="90" customWidth="1"/>
    <col min="9733" max="9733" width="1.33203125" style="90" customWidth="1"/>
    <col min="9734" max="9734" width="30.6640625" style="90" customWidth="1"/>
    <col min="9735" max="9735" width="15.109375" style="90" customWidth="1"/>
    <col min="9736" max="9736" width="11.109375" style="90" customWidth="1"/>
    <col min="9737" max="9738" width="0" style="90" hidden="1" customWidth="1"/>
    <col min="9739" max="9739" width="16.33203125" style="90" customWidth="1"/>
    <col min="9740" max="9740" width="0" style="90" hidden="1" customWidth="1"/>
    <col min="9741" max="9741" width="6.44140625" style="90"/>
    <col min="9742" max="9742" width="9.44140625" style="90" customWidth="1"/>
    <col min="9743" max="9743" width="9.6640625" style="90" customWidth="1"/>
    <col min="9744" max="9985" width="6.44140625" style="90"/>
    <col min="9986" max="9986" width="0.109375" style="90" customWidth="1"/>
    <col min="9987" max="9987" width="2.6640625" style="90" customWidth="1"/>
    <col min="9988" max="9988" width="23.33203125" style="90" customWidth="1"/>
    <col min="9989" max="9989" width="1.33203125" style="90" customWidth="1"/>
    <col min="9990" max="9990" width="30.6640625" style="90" customWidth="1"/>
    <col min="9991" max="9991" width="15.109375" style="90" customWidth="1"/>
    <col min="9992" max="9992" width="11.109375" style="90" customWidth="1"/>
    <col min="9993" max="9994" width="0" style="90" hidden="1" customWidth="1"/>
    <col min="9995" max="9995" width="16.33203125" style="90" customWidth="1"/>
    <col min="9996" max="9996" width="0" style="90" hidden="1" customWidth="1"/>
    <col min="9997" max="9997" width="6.44140625" style="90"/>
    <col min="9998" max="9998" width="9.44140625" style="90" customWidth="1"/>
    <col min="9999" max="9999" width="9.6640625" style="90" customWidth="1"/>
    <col min="10000" max="10241" width="6.44140625" style="90"/>
    <col min="10242" max="10242" width="0.109375" style="90" customWidth="1"/>
    <col min="10243" max="10243" width="2.6640625" style="90" customWidth="1"/>
    <col min="10244" max="10244" width="23.33203125" style="90" customWidth="1"/>
    <col min="10245" max="10245" width="1.33203125" style="90" customWidth="1"/>
    <col min="10246" max="10246" width="30.6640625" style="90" customWidth="1"/>
    <col min="10247" max="10247" width="15.109375" style="90" customWidth="1"/>
    <col min="10248" max="10248" width="11.109375" style="90" customWidth="1"/>
    <col min="10249" max="10250" width="0" style="90" hidden="1" customWidth="1"/>
    <col min="10251" max="10251" width="16.33203125" style="90" customWidth="1"/>
    <col min="10252" max="10252" width="0" style="90" hidden="1" customWidth="1"/>
    <col min="10253" max="10253" width="6.44140625" style="90"/>
    <col min="10254" max="10254" width="9.44140625" style="90" customWidth="1"/>
    <col min="10255" max="10255" width="9.6640625" style="90" customWidth="1"/>
    <col min="10256" max="10497" width="6.44140625" style="90"/>
    <col min="10498" max="10498" width="0.109375" style="90" customWidth="1"/>
    <col min="10499" max="10499" width="2.6640625" style="90" customWidth="1"/>
    <col min="10500" max="10500" width="23.33203125" style="90" customWidth="1"/>
    <col min="10501" max="10501" width="1.33203125" style="90" customWidth="1"/>
    <col min="10502" max="10502" width="30.6640625" style="90" customWidth="1"/>
    <col min="10503" max="10503" width="15.109375" style="90" customWidth="1"/>
    <col min="10504" max="10504" width="11.109375" style="90" customWidth="1"/>
    <col min="10505" max="10506" width="0" style="90" hidden="1" customWidth="1"/>
    <col min="10507" max="10507" width="16.33203125" style="90" customWidth="1"/>
    <col min="10508" max="10508" width="0" style="90" hidden="1" customWidth="1"/>
    <col min="10509" max="10509" width="6.44140625" style="90"/>
    <col min="10510" max="10510" width="9.44140625" style="90" customWidth="1"/>
    <col min="10511" max="10511" width="9.6640625" style="90" customWidth="1"/>
    <col min="10512" max="10753" width="6.44140625" style="90"/>
    <col min="10754" max="10754" width="0.109375" style="90" customWidth="1"/>
    <col min="10755" max="10755" width="2.6640625" style="90" customWidth="1"/>
    <col min="10756" max="10756" width="23.33203125" style="90" customWidth="1"/>
    <col min="10757" max="10757" width="1.33203125" style="90" customWidth="1"/>
    <col min="10758" max="10758" width="30.6640625" style="90" customWidth="1"/>
    <col min="10759" max="10759" width="15.109375" style="90" customWidth="1"/>
    <col min="10760" max="10760" width="11.109375" style="90" customWidth="1"/>
    <col min="10761" max="10762" width="0" style="90" hidden="1" customWidth="1"/>
    <col min="10763" max="10763" width="16.33203125" style="90" customWidth="1"/>
    <col min="10764" max="10764" width="0" style="90" hidden="1" customWidth="1"/>
    <col min="10765" max="10765" width="6.44140625" style="90"/>
    <col min="10766" max="10766" width="9.44140625" style="90" customWidth="1"/>
    <col min="10767" max="10767" width="9.6640625" style="90" customWidth="1"/>
    <col min="10768" max="11009" width="6.44140625" style="90"/>
    <col min="11010" max="11010" width="0.109375" style="90" customWidth="1"/>
    <col min="11011" max="11011" width="2.6640625" style="90" customWidth="1"/>
    <col min="11012" max="11012" width="23.33203125" style="90" customWidth="1"/>
    <col min="11013" max="11013" width="1.33203125" style="90" customWidth="1"/>
    <col min="11014" max="11014" width="30.6640625" style="90" customWidth="1"/>
    <col min="11015" max="11015" width="15.109375" style="90" customWidth="1"/>
    <col min="11016" max="11016" width="11.109375" style="90" customWidth="1"/>
    <col min="11017" max="11018" width="0" style="90" hidden="1" customWidth="1"/>
    <col min="11019" max="11019" width="16.33203125" style="90" customWidth="1"/>
    <col min="11020" max="11020" width="0" style="90" hidden="1" customWidth="1"/>
    <col min="11021" max="11021" width="6.44140625" style="90"/>
    <col min="11022" max="11022" width="9.44140625" style="90" customWidth="1"/>
    <col min="11023" max="11023" width="9.6640625" style="90" customWidth="1"/>
    <col min="11024" max="11265" width="6.44140625" style="90"/>
    <col min="11266" max="11266" width="0.109375" style="90" customWidth="1"/>
    <col min="11267" max="11267" width="2.6640625" style="90" customWidth="1"/>
    <col min="11268" max="11268" width="23.33203125" style="90" customWidth="1"/>
    <col min="11269" max="11269" width="1.33203125" style="90" customWidth="1"/>
    <col min="11270" max="11270" width="30.6640625" style="90" customWidth="1"/>
    <col min="11271" max="11271" width="15.109375" style="90" customWidth="1"/>
    <col min="11272" max="11272" width="11.109375" style="90" customWidth="1"/>
    <col min="11273" max="11274" width="0" style="90" hidden="1" customWidth="1"/>
    <col min="11275" max="11275" width="16.33203125" style="90" customWidth="1"/>
    <col min="11276" max="11276" width="0" style="90" hidden="1" customWidth="1"/>
    <col min="11277" max="11277" width="6.44140625" style="90"/>
    <col min="11278" max="11278" width="9.44140625" style="90" customWidth="1"/>
    <col min="11279" max="11279" width="9.6640625" style="90" customWidth="1"/>
    <col min="11280" max="11521" width="6.44140625" style="90"/>
    <col min="11522" max="11522" width="0.109375" style="90" customWidth="1"/>
    <col min="11523" max="11523" width="2.6640625" style="90" customWidth="1"/>
    <col min="11524" max="11524" width="23.33203125" style="90" customWidth="1"/>
    <col min="11525" max="11525" width="1.33203125" style="90" customWidth="1"/>
    <col min="11526" max="11526" width="30.6640625" style="90" customWidth="1"/>
    <col min="11527" max="11527" width="15.109375" style="90" customWidth="1"/>
    <col min="11528" max="11528" width="11.109375" style="90" customWidth="1"/>
    <col min="11529" max="11530" width="0" style="90" hidden="1" customWidth="1"/>
    <col min="11531" max="11531" width="16.33203125" style="90" customWidth="1"/>
    <col min="11532" max="11532" width="0" style="90" hidden="1" customWidth="1"/>
    <col min="11533" max="11533" width="6.44140625" style="90"/>
    <col min="11534" max="11534" width="9.44140625" style="90" customWidth="1"/>
    <col min="11535" max="11535" width="9.6640625" style="90" customWidth="1"/>
    <col min="11536" max="11777" width="6.44140625" style="90"/>
    <col min="11778" max="11778" width="0.109375" style="90" customWidth="1"/>
    <col min="11779" max="11779" width="2.6640625" style="90" customWidth="1"/>
    <col min="11780" max="11780" width="23.33203125" style="90" customWidth="1"/>
    <col min="11781" max="11781" width="1.33203125" style="90" customWidth="1"/>
    <col min="11782" max="11782" width="30.6640625" style="90" customWidth="1"/>
    <col min="11783" max="11783" width="15.109375" style="90" customWidth="1"/>
    <col min="11784" max="11784" width="11.109375" style="90" customWidth="1"/>
    <col min="11785" max="11786" width="0" style="90" hidden="1" customWidth="1"/>
    <col min="11787" max="11787" width="16.33203125" style="90" customWidth="1"/>
    <col min="11788" max="11788" width="0" style="90" hidden="1" customWidth="1"/>
    <col min="11789" max="11789" width="6.44140625" style="90"/>
    <col min="11790" max="11790" width="9.44140625" style="90" customWidth="1"/>
    <col min="11791" max="11791" width="9.6640625" style="90" customWidth="1"/>
    <col min="11792" max="12033" width="6.44140625" style="90"/>
    <col min="12034" max="12034" width="0.109375" style="90" customWidth="1"/>
    <col min="12035" max="12035" width="2.6640625" style="90" customWidth="1"/>
    <col min="12036" max="12036" width="23.33203125" style="90" customWidth="1"/>
    <col min="12037" max="12037" width="1.33203125" style="90" customWidth="1"/>
    <col min="12038" max="12038" width="30.6640625" style="90" customWidth="1"/>
    <col min="12039" max="12039" width="15.109375" style="90" customWidth="1"/>
    <col min="12040" max="12040" width="11.109375" style="90" customWidth="1"/>
    <col min="12041" max="12042" width="0" style="90" hidden="1" customWidth="1"/>
    <col min="12043" max="12043" width="16.33203125" style="90" customWidth="1"/>
    <col min="12044" max="12044" width="0" style="90" hidden="1" customWidth="1"/>
    <col min="12045" max="12045" width="6.44140625" style="90"/>
    <col min="12046" max="12046" width="9.44140625" style="90" customWidth="1"/>
    <col min="12047" max="12047" width="9.6640625" style="90" customWidth="1"/>
    <col min="12048" max="12289" width="6.44140625" style="90"/>
    <col min="12290" max="12290" width="0.109375" style="90" customWidth="1"/>
    <col min="12291" max="12291" width="2.6640625" style="90" customWidth="1"/>
    <col min="12292" max="12292" width="23.33203125" style="90" customWidth="1"/>
    <col min="12293" max="12293" width="1.33203125" style="90" customWidth="1"/>
    <col min="12294" max="12294" width="30.6640625" style="90" customWidth="1"/>
    <col min="12295" max="12295" width="15.109375" style="90" customWidth="1"/>
    <col min="12296" max="12296" width="11.109375" style="90" customWidth="1"/>
    <col min="12297" max="12298" width="0" style="90" hidden="1" customWidth="1"/>
    <col min="12299" max="12299" width="16.33203125" style="90" customWidth="1"/>
    <col min="12300" max="12300" width="0" style="90" hidden="1" customWidth="1"/>
    <col min="12301" max="12301" width="6.44140625" style="90"/>
    <col min="12302" max="12302" width="9.44140625" style="90" customWidth="1"/>
    <col min="12303" max="12303" width="9.6640625" style="90" customWidth="1"/>
    <col min="12304" max="12545" width="6.44140625" style="90"/>
    <col min="12546" max="12546" width="0.109375" style="90" customWidth="1"/>
    <col min="12547" max="12547" width="2.6640625" style="90" customWidth="1"/>
    <col min="12548" max="12548" width="23.33203125" style="90" customWidth="1"/>
    <col min="12549" max="12549" width="1.33203125" style="90" customWidth="1"/>
    <col min="12550" max="12550" width="30.6640625" style="90" customWidth="1"/>
    <col min="12551" max="12551" width="15.109375" style="90" customWidth="1"/>
    <col min="12552" max="12552" width="11.109375" style="90" customWidth="1"/>
    <col min="12553" max="12554" width="0" style="90" hidden="1" customWidth="1"/>
    <col min="12555" max="12555" width="16.33203125" style="90" customWidth="1"/>
    <col min="12556" max="12556" width="0" style="90" hidden="1" customWidth="1"/>
    <col min="12557" max="12557" width="6.44140625" style="90"/>
    <col min="12558" max="12558" width="9.44140625" style="90" customWidth="1"/>
    <col min="12559" max="12559" width="9.6640625" style="90" customWidth="1"/>
    <col min="12560" max="12801" width="6.44140625" style="90"/>
    <col min="12802" max="12802" width="0.109375" style="90" customWidth="1"/>
    <col min="12803" max="12803" width="2.6640625" style="90" customWidth="1"/>
    <col min="12804" max="12804" width="23.33203125" style="90" customWidth="1"/>
    <col min="12805" max="12805" width="1.33203125" style="90" customWidth="1"/>
    <col min="12806" max="12806" width="30.6640625" style="90" customWidth="1"/>
    <col min="12807" max="12807" width="15.109375" style="90" customWidth="1"/>
    <col min="12808" max="12808" width="11.109375" style="90" customWidth="1"/>
    <col min="12809" max="12810" width="0" style="90" hidden="1" customWidth="1"/>
    <col min="12811" max="12811" width="16.33203125" style="90" customWidth="1"/>
    <col min="12812" max="12812" width="0" style="90" hidden="1" customWidth="1"/>
    <col min="12813" max="12813" width="6.44140625" style="90"/>
    <col min="12814" max="12814" width="9.44140625" style="90" customWidth="1"/>
    <col min="12815" max="12815" width="9.6640625" style="90" customWidth="1"/>
    <col min="12816" max="13057" width="6.44140625" style="90"/>
    <col min="13058" max="13058" width="0.109375" style="90" customWidth="1"/>
    <col min="13059" max="13059" width="2.6640625" style="90" customWidth="1"/>
    <col min="13060" max="13060" width="23.33203125" style="90" customWidth="1"/>
    <col min="13061" max="13061" width="1.33203125" style="90" customWidth="1"/>
    <col min="13062" max="13062" width="30.6640625" style="90" customWidth="1"/>
    <col min="13063" max="13063" width="15.109375" style="90" customWidth="1"/>
    <col min="13064" max="13064" width="11.109375" style="90" customWidth="1"/>
    <col min="13065" max="13066" width="0" style="90" hidden="1" customWidth="1"/>
    <col min="13067" max="13067" width="16.33203125" style="90" customWidth="1"/>
    <col min="13068" max="13068" width="0" style="90" hidden="1" customWidth="1"/>
    <col min="13069" max="13069" width="6.44140625" style="90"/>
    <col min="13070" max="13070" width="9.44140625" style="90" customWidth="1"/>
    <col min="13071" max="13071" width="9.6640625" style="90" customWidth="1"/>
    <col min="13072" max="13313" width="6.44140625" style="90"/>
    <col min="13314" max="13314" width="0.109375" style="90" customWidth="1"/>
    <col min="13315" max="13315" width="2.6640625" style="90" customWidth="1"/>
    <col min="13316" max="13316" width="23.33203125" style="90" customWidth="1"/>
    <col min="13317" max="13317" width="1.33203125" style="90" customWidth="1"/>
    <col min="13318" max="13318" width="30.6640625" style="90" customWidth="1"/>
    <col min="13319" max="13319" width="15.109375" style="90" customWidth="1"/>
    <col min="13320" max="13320" width="11.109375" style="90" customWidth="1"/>
    <col min="13321" max="13322" width="0" style="90" hidden="1" customWidth="1"/>
    <col min="13323" max="13323" width="16.33203125" style="90" customWidth="1"/>
    <col min="13324" max="13324" width="0" style="90" hidden="1" customWidth="1"/>
    <col min="13325" max="13325" width="6.44140625" style="90"/>
    <col min="13326" max="13326" width="9.44140625" style="90" customWidth="1"/>
    <col min="13327" max="13327" width="9.6640625" style="90" customWidth="1"/>
    <col min="13328" max="13569" width="6.44140625" style="90"/>
    <col min="13570" max="13570" width="0.109375" style="90" customWidth="1"/>
    <col min="13571" max="13571" width="2.6640625" style="90" customWidth="1"/>
    <col min="13572" max="13572" width="23.33203125" style="90" customWidth="1"/>
    <col min="13573" max="13573" width="1.33203125" style="90" customWidth="1"/>
    <col min="13574" max="13574" width="30.6640625" style="90" customWidth="1"/>
    <col min="13575" max="13575" width="15.109375" style="90" customWidth="1"/>
    <col min="13576" max="13576" width="11.109375" style="90" customWidth="1"/>
    <col min="13577" max="13578" width="0" style="90" hidden="1" customWidth="1"/>
    <col min="13579" max="13579" width="16.33203125" style="90" customWidth="1"/>
    <col min="13580" max="13580" width="0" style="90" hidden="1" customWidth="1"/>
    <col min="13581" max="13581" width="6.44140625" style="90"/>
    <col min="13582" max="13582" width="9.44140625" style="90" customWidth="1"/>
    <col min="13583" max="13583" width="9.6640625" style="90" customWidth="1"/>
    <col min="13584" max="13825" width="6.44140625" style="90"/>
    <col min="13826" max="13826" width="0.109375" style="90" customWidth="1"/>
    <col min="13827" max="13827" width="2.6640625" style="90" customWidth="1"/>
    <col min="13828" max="13828" width="23.33203125" style="90" customWidth="1"/>
    <col min="13829" max="13829" width="1.33203125" style="90" customWidth="1"/>
    <col min="13830" max="13830" width="30.6640625" style="90" customWidth="1"/>
    <col min="13831" max="13831" width="15.109375" style="90" customWidth="1"/>
    <col min="13832" max="13832" width="11.109375" style="90" customWidth="1"/>
    <col min="13833" max="13834" width="0" style="90" hidden="1" customWidth="1"/>
    <col min="13835" max="13835" width="16.33203125" style="90" customWidth="1"/>
    <col min="13836" max="13836" width="0" style="90" hidden="1" customWidth="1"/>
    <col min="13837" max="13837" width="6.44140625" style="90"/>
    <col min="13838" max="13838" width="9.44140625" style="90" customWidth="1"/>
    <col min="13839" max="13839" width="9.6640625" style="90" customWidth="1"/>
    <col min="13840" max="14081" width="6.44140625" style="90"/>
    <col min="14082" max="14082" width="0.109375" style="90" customWidth="1"/>
    <col min="14083" max="14083" width="2.6640625" style="90" customWidth="1"/>
    <col min="14084" max="14084" width="23.33203125" style="90" customWidth="1"/>
    <col min="14085" max="14085" width="1.33203125" style="90" customWidth="1"/>
    <col min="14086" max="14086" width="30.6640625" style="90" customWidth="1"/>
    <col min="14087" max="14087" width="15.109375" style="90" customWidth="1"/>
    <col min="14088" max="14088" width="11.109375" style="90" customWidth="1"/>
    <col min="14089" max="14090" width="0" style="90" hidden="1" customWidth="1"/>
    <col min="14091" max="14091" width="16.33203125" style="90" customWidth="1"/>
    <col min="14092" max="14092" width="0" style="90" hidden="1" customWidth="1"/>
    <col min="14093" max="14093" width="6.44140625" style="90"/>
    <col min="14094" max="14094" width="9.44140625" style="90" customWidth="1"/>
    <col min="14095" max="14095" width="9.6640625" style="90" customWidth="1"/>
    <col min="14096" max="14337" width="6.44140625" style="90"/>
    <col min="14338" max="14338" width="0.109375" style="90" customWidth="1"/>
    <col min="14339" max="14339" width="2.6640625" style="90" customWidth="1"/>
    <col min="14340" max="14340" width="23.33203125" style="90" customWidth="1"/>
    <col min="14341" max="14341" width="1.33203125" style="90" customWidth="1"/>
    <col min="14342" max="14342" width="30.6640625" style="90" customWidth="1"/>
    <col min="14343" max="14343" width="15.109375" style="90" customWidth="1"/>
    <col min="14344" max="14344" width="11.109375" style="90" customWidth="1"/>
    <col min="14345" max="14346" width="0" style="90" hidden="1" customWidth="1"/>
    <col min="14347" max="14347" width="16.33203125" style="90" customWidth="1"/>
    <col min="14348" max="14348" width="0" style="90" hidden="1" customWidth="1"/>
    <col min="14349" max="14349" width="6.44140625" style="90"/>
    <col min="14350" max="14350" width="9.44140625" style="90" customWidth="1"/>
    <col min="14351" max="14351" width="9.6640625" style="90" customWidth="1"/>
    <col min="14352" max="14593" width="6.44140625" style="90"/>
    <col min="14594" max="14594" width="0.109375" style="90" customWidth="1"/>
    <col min="14595" max="14595" width="2.6640625" style="90" customWidth="1"/>
    <col min="14596" max="14596" width="23.33203125" style="90" customWidth="1"/>
    <col min="14597" max="14597" width="1.33203125" style="90" customWidth="1"/>
    <col min="14598" max="14598" width="30.6640625" style="90" customWidth="1"/>
    <col min="14599" max="14599" width="15.109375" style="90" customWidth="1"/>
    <col min="14600" max="14600" width="11.109375" style="90" customWidth="1"/>
    <col min="14601" max="14602" width="0" style="90" hidden="1" customWidth="1"/>
    <col min="14603" max="14603" width="16.33203125" style="90" customWidth="1"/>
    <col min="14604" max="14604" width="0" style="90" hidden="1" customWidth="1"/>
    <col min="14605" max="14605" width="6.44140625" style="90"/>
    <col min="14606" max="14606" width="9.44140625" style="90" customWidth="1"/>
    <col min="14607" max="14607" width="9.6640625" style="90" customWidth="1"/>
    <col min="14608" max="14849" width="6.44140625" style="90"/>
    <col min="14850" max="14850" width="0.109375" style="90" customWidth="1"/>
    <col min="14851" max="14851" width="2.6640625" style="90" customWidth="1"/>
    <col min="14852" max="14852" width="23.33203125" style="90" customWidth="1"/>
    <col min="14853" max="14853" width="1.33203125" style="90" customWidth="1"/>
    <col min="14854" max="14854" width="30.6640625" style="90" customWidth="1"/>
    <col min="14855" max="14855" width="15.109375" style="90" customWidth="1"/>
    <col min="14856" max="14856" width="11.109375" style="90" customWidth="1"/>
    <col min="14857" max="14858" width="0" style="90" hidden="1" customWidth="1"/>
    <col min="14859" max="14859" width="16.33203125" style="90" customWidth="1"/>
    <col min="14860" max="14860" width="0" style="90" hidden="1" customWidth="1"/>
    <col min="14861" max="14861" width="6.44140625" style="90"/>
    <col min="14862" max="14862" width="9.44140625" style="90" customWidth="1"/>
    <col min="14863" max="14863" width="9.6640625" style="90" customWidth="1"/>
    <col min="14864" max="15105" width="6.44140625" style="90"/>
    <col min="15106" max="15106" width="0.109375" style="90" customWidth="1"/>
    <col min="15107" max="15107" width="2.6640625" style="90" customWidth="1"/>
    <col min="15108" max="15108" width="23.33203125" style="90" customWidth="1"/>
    <col min="15109" max="15109" width="1.33203125" style="90" customWidth="1"/>
    <col min="15110" max="15110" width="30.6640625" style="90" customWidth="1"/>
    <col min="15111" max="15111" width="15.109375" style="90" customWidth="1"/>
    <col min="15112" max="15112" width="11.109375" style="90" customWidth="1"/>
    <col min="15113" max="15114" width="0" style="90" hidden="1" customWidth="1"/>
    <col min="15115" max="15115" width="16.33203125" style="90" customWidth="1"/>
    <col min="15116" max="15116" width="0" style="90" hidden="1" customWidth="1"/>
    <col min="15117" max="15117" width="6.44140625" style="90"/>
    <col min="15118" max="15118" width="9.44140625" style="90" customWidth="1"/>
    <col min="15119" max="15119" width="9.6640625" style="90" customWidth="1"/>
    <col min="15120" max="15361" width="6.44140625" style="90"/>
    <col min="15362" max="15362" width="0.109375" style="90" customWidth="1"/>
    <col min="15363" max="15363" width="2.6640625" style="90" customWidth="1"/>
    <col min="15364" max="15364" width="23.33203125" style="90" customWidth="1"/>
    <col min="15365" max="15365" width="1.33203125" style="90" customWidth="1"/>
    <col min="15366" max="15366" width="30.6640625" style="90" customWidth="1"/>
    <col min="15367" max="15367" width="15.109375" style="90" customWidth="1"/>
    <col min="15368" max="15368" width="11.109375" style="90" customWidth="1"/>
    <col min="15369" max="15370" width="0" style="90" hidden="1" customWidth="1"/>
    <col min="15371" max="15371" width="16.33203125" style="90" customWidth="1"/>
    <col min="15372" max="15372" width="0" style="90" hidden="1" customWidth="1"/>
    <col min="15373" max="15373" width="6.44140625" style="90"/>
    <col min="15374" max="15374" width="9.44140625" style="90" customWidth="1"/>
    <col min="15375" max="15375" width="9.6640625" style="90" customWidth="1"/>
    <col min="15376" max="15617" width="6.44140625" style="90"/>
    <col min="15618" max="15618" width="0.109375" style="90" customWidth="1"/>
    <col min="15619" max="15619" width="2.6640625" style="90" customWidth="1"/>
    <col min="15620" max="15620" width="23.33203125" style="90" customWidth="1"/>
    <col min="15621" max="15621" width="1.33203125" style="90" customWidth="1"/>
    <col min="15622" max="15622" width="30.6640625" style="90" customWidth="1"/>
    <col min="15623" max="15623" width="15.109375" style="90" customWidth="1"/>
    <col min="15624" max="15624" width="11.109375" style="90" customWidth="1"/>
    <col min="15625" max="15626" width="0" style="90" hidden="1" customWidth="1"/>
    <col min="15627" max="15627" width="16.33203125" style="90" customWidth="1"/>
    <col min="15628" max="15628" width="0" style="90" hidden="1" customWidth="1"/>
    <col min="15629" max="15629" width="6.44140625" style="90"/>
    <col min="15630" max="15630" width="9.44140625" style="90" customWidth="1"/>
    <col min="15631" max="15631" width="9.6640625" style="90" customWidth="1"/>
    <col min="15632" max="15873" width="6.44140625" style="90"/>
    <col min="15874" max="15874" width="0.109375" style="90" customWidth="1"/>
    <col min="15875" max="15875" width="2.6640625" style="90" customWidth="1"/>
    <col min="15876" max="15876" width="23.33203125" style="90" customWidth="1"/>
    <col min="15877" max="15877" width="1.33203125" style="90" customWidth="1"/>
    <col min="15878" max="15878" width="30.6640625" style="90" customWidth="1"/>
    <col min="15879" max="15879" width="15.109375" style="90" customWidth="1"/>
    <col min="15880" max="15880" width="11.109375" style="90" customWidth="1"/>
    <col min="15881" max="15882" width="0" style="90" hidden="1" customWidth="1"/>
    <col min="15883" max="15883" width="16.33203125" style="90" customWidth="1"/>
    <col min="15884" max="15884" width="0" style="90" hidden="1" customWidth="1"/>
    <col min="15885" max="15885" width="6.44140625" style="90"/>
    <col min="15886" max="15886" width="9.44140625" style="90" customWidth="1"/>
    <col min="15887" max="15887" width="9.6640625" style="90" customWidth="1"/>
    <col min="15888" max="16129" width="6.44140625" style="90"/>
    <col min="16130" max="16130" width="0.109375" style="90" customWidth="1"/>
    <col min="16131" max="16131" width="2.6640625" style="90" customWidth="1"/>
    <col min="16132" max="16132" width="23.33203125" style="90" customWidth="1"/>
    <col min="16133" max="16133" width="1.33203125" style="90" customWidth="1"/>
    <col min="16134" max="16134" width="30.6640625" style="90" customWidth="1"/>
    <col min="16135" max="16135" width="15.109375" style="90" customWidth="1"/>
    <col min="16136" max="16136" width="11.109375" style="90" customWidth="1"/>
    <col min="16137" max="16138" width="0" style="90" hidden="1" customWidth="1"/>
    <col min="16139" max="16139" width="16.33203125" style="90" customWidth="1"/>
    <col min="16140" max="16140" width="0" style="90" hidden="1" customWidth="1"/>
    <col min="16141" max="16141" width="6.44140625" style="90"/>
    <col min="16142" max="16142" width="9.44140625" style="90" customWidth="1"/>
    <col min="16143" max="16143" width="9.6640625" style="90" customWidth="1"/>
    <col min="16144" max="16384" width="6.44140625" style="90"/>
  </cols>
  <sheetData>
    <row r="1" spans="1:23" s="76" customFormat="1" ht="0.75" customHeight="1"/>
    <row r="2" spans="1:23" s="76" customFormat="1" ht="21" customHeight="1">
      <c r="E2" s="77"/>
      <c r="F2" s="117"/>
      <c r="K2" s="78" t="s">
        <v>6</v>
      </c>
      <c r="W2" s="98"/>
    </row>
    <row r="3" spans="1:23" s="76" customFormat="1" ht="15" customHeight="1">
      <c r="G3" s="79"/>
      <c r="H3" s="79"/>
      <c r="I3" s="79"/>
      <c r="J3" s="79"/>
      <c r="K3" s="5" t="s">
        <v>63</v>
      </c>
      <c r="W3" s="98"/>
    </row>
    <row r="4" spans="1:23" s="80" customFormat="1" ht="20.25" customHeight="1">
      <c r="B4" s="81"/>
      <c r="C4" s="36" t="str">
        <f>Indice!C4</f>
        <v>Transporte de energía eléctrica</v>
      </c>
    </row>
    <row r="5" spans="1:23" s="80" customFormat="1" ht="12.6" customHeight="1">
      <c r="B5" s="81"/>
      <c r="C5" s="82"/>
    </row>
    <row r="6" spans="1:23" s="80" customFormat="1" ht="12.6" customHeight="1">
      <c r="B6" s="81"/>
      <c r="C6" s="83"/>
      <c r="D6" s="84"/>
      <c r="E6" s="84"/>
      <c r="F6" s="84"/>
    </row>
    <row r="7" spans="1:23" ht="33.75" customHeight="1">
      <c r="A7" s="80"/>
      <c r="B7" s="81"/>
      <c r="C7" s="111" t="s">
        <v>96</v>
      </c>
      <c r="D7" s="84"/>
      <c r="E7" s="85" t="s">
        <v>45</v>
      </c>
      <c r="F7" s="99" t="s">
        <v>49</v>
      </c>
      <c r="G7" s="88" t="s">
        <v>66</v>
      </c>
      <c r="H7" s="87" t="s">
        <v>47</v>
      </c>
      <c r="I7" s="88" t="s">
        <v>50</v>
      </c>
      <c r="J7" s="88" t="s">
        <v>51</v>
      </c>
      <c r="K7" s="88" t="s">
        <v>220</v>
      </c>
      <c r="L7" s="89" t="s">
        <v>52</v>
      </c>
      <c r="N7" s="202" t="s">
        <v>53</v>
      </c>
      <c r="O7" s="202" t="s">
        <v>54</v>
      </c>
    </row>
    <row r="8" spans="1:23" ht="12.75" customHeight="1">
      <c r="A8" s="80"/>
      <c r="B8" s="81"/>
      <c r="C8" s="94"/>
      <c r="D8" s="84"/>
      <c r="E8" s="286" t="s">
        <v>165</v>
      </c>
      <c r="F8" s="301">
        <v>220</v>
      </c>
      <c r="G8" s="295" t="s">
        <v>70</v>
      </c>
      <c r="H8" s="302">
        <v>21.437000000000001</v>
      </c>
      <c r="I8" s="301"/>
      <c r="J8" s="301"/>
      <c r="K8" s="301">
        <f t="shared" ref="K8:K16" si="0">N8-O8</f>
        <v>105</v>
      </c>
      <c r="L8" s="92"/>
      <c r="M8" s="112"/>
      <c r="N8" s="203">
        <v>447</v>
      </c>
      <c r="O8" s="204">
        <v>342</v>
      </c>
    </row>
    <row r="9" spans="1:23" ht="12.75" customHeight="1">
      <c r="A9" s="80"/>
      <c r="B9" s="81"/>
      <c r="C9" s="94"/>
      <c r="D9" s="84"/>
      <c r="E9" s="286" t="s">
        <v>166</v>
      </c>
      <c r="F9" s="301">
        <v>220</v>
      </c>
      <c r="G9" s="295" t="s">
        <v>70</v>
      </c>
      <c r="H9" s="302">
        <v>11.63</v>
      </c>
      <c r="I9" s="301">
        <v>1829</v>
      </c>
      <c r="J9" s="301">
        <v>1397</v>
      </c>
      <c r="K9" s="301">
        <f t="shared" si="0"/>
        <v>105</v>
      </c>
      <c r="L9" s="92"/>
      <c r="M9" s="112"/>
      <c r="N9" s="203">
        <v>447</v>
      </c>
      <c r="O9" s="204">
        <v>342</v>
      </c>
    </row>
    <row r="10" spans="1:23" ht="12.75" customHeight="1">
      <c r="A10" s="80"/>
      <c r="B10" s="81"/>
      <c r="C10" s="94"/>
      <c r="D10" s="84"/>
      <c r="E10" s="286" t="s">
        <v>167</v>
      </c>
      <c r="F10" s="301">
        <v>220</v>
      </c>
      <c r="G10" s="295" t="s">
        <v>79</v>
      </c>
      <c r="H10" s="302">
        <v>5.0999999999999996</v>
      </c>
      <c r="I10" s="301"/>
      <c r="J10" s="301"/>
      <c r="K10" s="301">
        <f t="shared" si="0"/>
        <v>105</v>
      </c>
      <c r="L10" s="92"/>
      <c r="M10" s="112"/>
      <c r="N10" s="203">
        <v>447</v>
      </c>
      <c r="O10" s="204">
        <v>342</v>
      </c>
    </row>
    <row r="11" spans="1:23" ht="12.75" customHeight="1">
      <c r="A11" s="80"/>
      <c r="B11" s="81"/>
      <c r="C11" s="94"/>
      <c r="D11" s="84"/>
      <c r="E11" s="286" t="s">
        <v>168</v>
      </c>
      <c r="F11" s="301">
        <v>220</v>
      </c>
      <c r="G11" s="295" t="s">
        <v>70</v>
      </c>
      <c r="H11" s="302">
        <v>20.818000000000001</v>
      </c>
      <c r="I11" s="301"/>
      <c r="J11" s="301"/>
      <c r="K11" s="301">
        <f t="shared" si="0"/>
        <v>105</v>
      </c>
      <c r="L11" s="92"/>
      <c r="M11" s="112"/>
      <c r="N11" s="203">
        <v>447</v>
      </c>
      <c r="O11" s="204">
        <v>342</v>
      </c>
    </row>
    <row r="12" spans="1:23" ht="12.75" customHeight="1">
      <c r="A12" s="80"/>
      <c r="B12" s="81"/>
      <c r="C12" s="94"/>
      <c r="D12" s="84"/>
      <c r="E12" s="286" t="s">
        <v>169</v>
      </c>
      <c r="F12" s="301">
        <v>220</v>
      </c>
      <c r="G12" s="295" t="s">
        <v>79</v>
      </c>
      <c r="H12" s="302">
        <v>44.639000000000003</v>
      </c>
      <c r="I12" s="301"/>
      <c r="J12" s="301"/>
      <c r="K12" s="301">
        <f t="shared" si="0"/>
        <v>105</v>
      </c>
      <c r="L12" s="92"/>
      <c r="M12" s="112"/>
      <c r="N12" s="203">
        <v>447</v>
      </c>
      <c r="O12" s="204">
        <v>342</v>
      </c>
    </row>
    <row r="13" spans="1:23" ht="12.75" customHeight="1">
      <c r="A13" s="80"/>
      <c r="B13" s="81"/>
      <c r="C13" s="94"/>
      <c r="D13" s="84"/>
      <c r="E13" s="286" t="s">
        <v>170</v>
      </c>
      <c r="F13" s="301">
        <v>220</v>
      </c>
      <c r="G13" s="295" t="s">
        <v>79</v>
      </c>
      <c r="H13" s="302">
        <v>48.75</v>
      </c>
      <c r="I13" s="301"/>
      <c r="J13" s="301"/>
      <c r="K13" s="301">
        <f t="shared" si="0"/>
        <v>105</v>
      </c>
      <c r="L13" s="92"/>
      <c r="M13" s="112"/>
      <c r="N13" s="203">
        <v>447</v>
      </c>
      <c r="O13" s="204">
        <v>342</v>
      </c>
    </row>
    <row r="14" spans="1:23" ht="12.75" customHeight="1">
      <c r="A14" s="80"/>
      <c r="B14" s="81"/>
      <c r="C14" s="94"/>
      <c r="D14" s="84"/>
      <c r="E14" s="286" t="s">
        <v>143</v>
      </c>
      <c r="F14" s="301">
        <v>220</v>
      </c>
      <c r="G14" s="295" t="s">
        <v>79</v>
      </c>
      <c r="H14" s="302">
        <v>33.287999999999997</v>
      </c>
      <c r="I14" s="301"/>
      <c r="J14" s="301"/>
      <c r="K14" s="301">
        <f t="shared" si="0"/>
        <v>105</v>
      </c>
      <c r="L14" s="92"/>
      <c r="M14" s="112"/>
      <c r="N14" s="203">
        <v>447</v>
      </c>
      <c r="O14" s="204">
        <v>342</v>
      </c>
    </row>
    <row r="15" spans="1:23" ht="12.75" customHeight="1">
      <c r="A15" s="80"/>
      <c r="B15" s="81"/>
      <c r="C15" s="94"/>
      <c r="D15" s="84"/>
      <c r="E15" s="286" t="s">
        <v>171</v>
      </c>
      <c r="F15" s="301">
        <v>220</v>
      </c>
      <c r="G15" s="295" t="s">
        <v>70</v>
      </c>
      <c r="H15" s="303">
        <v>34.844410000000003</v>
      </c>
      <c r="I15" s="301"/>
      <c r="J15" s="301"/>
      <c r="K15" s="301">
        <f t="shared" si="0"/>
        <v>105</v>
      </c>
      <c r="L15" s="92"/>
      <c r="M15" s="112"/>
      <c r="N15" s="203">
        <v>447</v>
      </c>
      <c r="O15" s="204">
        <v>342</v>
      </c>
    </row>
    <row r="16" spans="1:23" ht="12.75" customHeight="1">
      <c r="A16" s="80"/>
      <c r="B16" s="81"/>
      <c r="C16" s="94"/>
      <c r="D16" s="84"/>
      <c r="E16" s="286" t="s">
        <v>145</v>
      </c>
      <c r="F16" s="301">
        <v>220</v>
      </c>
      <c r="G16" s="295" t="s">
        <v>70</v>
      </c>
      <c r="H16" s="304">
        <v>37.073999999999998</v>
      </c>
      <c r="I16" s="301"/>
      <c r="J16" s="301"/>
      <c r="K16" s="301">
        <f t="shared" si="0"/>
        <v>105</v>
      </c>
      <c r="L16" s="92"/>
      <c r="M16" s="112"/>
      <c r="N16" s="203">
        <v>447</v>
      </c>
      <c r="O16" s="204">
        <v>342</v>
      </c>
    </row>
    <row r="17" spans="1:15" s="140" customFormat="1" ht="16.5" customHeight="1">
      <c r="C17" s="151"/>
      <c r="D17" s="148"/>
      <c r="E17" s="258" t="s">
        <v>88</v>
      </c>
      <c r="F17" s="259"/>
      <c r="G17" s="260"/>
      <c r="H17" s="305">
        <f>SUM(H8:H16)</f>
        <v>257.58040999999997</v>
      </c>
      <c r="I17" s="297"/>
      <c r="J17" s="306"/>
      <c r="K17" s="260"/>
      <c r="N17" s="205"/>
      <c r="O17" s="205"/>
    </row>
    <row r="18" spans="1:15" ht="12.75" customHeight="1">
      <c r="A18" s="80"/>
      <c r="B18" s="81"/>
      <c r="C18" s="94"/>
      <c r="D18" s="84"/>
      <c r="E18" s="286" t="s">
        <v>144</v>
      </c>
      <c r="F18" s="301">
        <v>66</v>
      </c>
      <c r="G18" s="295" t="s">
        <v>3</v>
      </c>
      <c r="H18" s="302">
        <v>10.121</v>
      </c>
      <c r="I18" s="301"/>
      <c r="J18" s="301"/>
      <c r="K18" s="301">
        <f>N18-O18</f>
        <v>22</v>
      </c>
      <c r="L18" s="92"/>
      <c r="M18" s="112"/>
      <c r="N18" s="203">
        <v>91</v>
      </c>
      <c r="O18" s="204">
        <v>69</v>
      </c>
    </row>
    <row r="19" spans="1:15" ht="12.75" customHeight="1">
      <c r="A19" s="80"/>
      <c r="B19" s="81"/>
      <c r="C19" s="94"/>
      <c r="D19" s="84"/>
      <c r="E19" s="307" t="s">
        <v>93</v>
      </c>
      <c r="F19" s="308"/>
      <c r="G19" s="308"/>
      <c r="H19" s="305">
        <f>SUM(H18)</f>
        <v>10.121</v>
      </c>
      <c r="I19" s="309"/>
      <c r="J19" s="309"/>
      <c r="K19" s="309"/>
      <c r="L19" s="92"/>
      <c r="M19" s="112"/>
      <c r="N19" s="196"/>
      <c r="O19" s="197"/>
    </row>
    <row r="20" spans="1:15" s="140" customFormat="1" ht="16.5" customHeight="1">
      <c r="C20" s="151"/>
      <c r="D20" s="148"/>
      <c r="E20" s="258" t="s">
        <v>90</v>
      </c>
      <c r="F20" s="259"/>
      <c r="G20" s="260"/>
      <c r="H20" s="305">
        <f>SUM(H17,H19)</f>
        <v>267.70140999999995</v>
      </c>
      <c r="I20" s="297"/>
      <c r="J20" s="306"/>
      <c r="K20" s="260"/>
      <c r="L20" s="140" t="e">
        <f>SUM(#REF!)</f>
        <v>#REF!</v>
      </c>
    </row>
    <row r="21" spans="1:15" ht="15" customHeight="1">
      <c r="A21" s="80"/>
      <c r="B21" s="81"/>
      <c r="C21" s="94"/>
      <c r="D21" s="84"/>
      <c r="E21" s="412" t="s">
        <v>216</v>
      </c>
      <c r="F21" s="412"/>
      <c r="G21" s="412"/>
      <c r="H21" s="412"/>
      <c r="I21" s="412"/>
      <c r="J21" s="412"/>
      <c r="K21" s="412"/>
      <c r="L21" s="113"/>
      <c r="M21" s="112"/>
      <c r="N21" s="112"/>
    </row>
    <row r="22" spans="1:15" ht="12" customHeight="1">
      <c r="A22" s="80"/>
      <c r="B22" s="81"/>
      <c r="C22" s="94"/>
      <c r="D22" s="84"/>
      <c r="E22" s="413" t="s">
        <v>219</v>
      </c>
      <c r="F22" s="413"/>
      <c r="G22" s="413"/>
      <c r="H22" s="413"/>
      <c r="I22" s="413"/>
      <c r="J22" s="413"/>
      <c r="K22" s="413"/>
      <c r="L22" s="115"/>
      <c r="M22" s="112"/>
      <c r="N22" s="112"/>
    </row>
    <row r="23" spans="1:15" ht="12" customHeight="1">
      <c r="E23" s="413"/>
      <c r="F23" s="413"/>
      <c r="G23" s="413"/>
      <c r="H23" s="413"/>
      <c r="I23" s="413"/>
      <c r="J23" s="413"/>
      <c r="K23" s="413"/>
    </row>
    <row r="26" spans="1:15" ht="12.75" customHeight="1">
      <c r="A26" s="80"/>
      <c r="B26" s="81"/>
      <c r="C26" s="114"/>
      <c r="D26" s="84"/>
      <c r="G26" s="110"/>
      <c r="M26" s="96"/>
      <c r="N26" s="96"/>
    </row>
    <row r="27" spans="1:15" ht="15.75" customHeight="1">
      <c r="A27" s="80"/>
      <c r="B27" s="81"/>
      <c r="C27" s="116"/>
      <c r="D27" s="84"/>
      <c r="G27" s="110"/>
    </row>
    <row r="28" spans="1:15" ht="12.75" customHeight="1">
      <c r="A28" s="80"/>
      <c r="B28" s="81"/>
      <c r="D28" s="84"/>
    </row>
    <row r="29" spans="1:15" ht="12.75" customHeight="1">
      <c r="G29" s="110"/>
      <c r="O29" s="110"/>
    </row>
    <row r="30" spans="1:15" ht="12.75" customHeight="1"/>
    <row r="31" spans="1:15" ht="12.75" customHeight="1">
      <c r="G31" s="110"/>
      <c r="O31" s="110"/>
    </row>
    <row r="32" spans="1:15" ht="12.75" customHeight="1"/>
    <row r="33" spans="7:15" ht="12.75" customHeight="1">
      <c r="G33" s="110"/>
      <c r="O33" s="110"/>
    </row>
    <row r="34" spans="7:15" ht="12.75" customHeight="1"/>
    <row r="35" spans="7:15" ht="12.75" customHeight="1">
      <c r="G35" s="110"/>
      <c r="O35" s="110"/>
    </row>
    <row r="36" spans="7:15" ht="12.75" customHeight="1"/>
    <row r="37" spans="7:15" ht="12.75" customHeight="1">
      <c r="G37" s="110"/>
      <c r="O37" s="110"/>
    </row>
    <row r="38" spans="7:15" ht="12.75" customHeight="1"/>
    <row r="39" spans="7:15" ht="12.75" customHeight="1">
      <c r="G39" s="110"/>
      <c r="O39" s="110"/>
    </row>
    <row r="40" spans="7:15" ht="12.75" customHeight="1"/>
    <row r="41" spans="7:15" ht="12.75" customHeight="1">
      <c r="G41" s="110"/>
      <c r="O41" s="110"/>
    </row>
    <row r="42" spans="7:15" ht="12.75" customHeight="1"/>
    <row r="43" spans="7:15" ht="12.75" customHeight="1">
      <c r="G43" s="110"/>
      <c r="O43" s="110"/>
    </row>
    <row r="44" spans="7:15" ht="12.75" customHeight="1"/>
    <row r="45" spans="7:15" ht="12.75" customHeight="1">
      <c r="G45" s="110"/>
      <c r="O45" s="110"/>
    </row>
    <row r="46" spans="7:15" ht="12.75" customHeight="1"/>
    <row r="47" spans="7:15" ht="12.75" customHeight="1">
      <c r="G47" s="110"/>
      <c r="O47" s="110"/>
    </row>
    <row r="48" spans="7:15" ht="12.75" customHeight="1"/>
    <row r="49" spans="7:15">
      <c r="G49" s="110"/>
      <c r="O49" s="110"/>
    </row>
    <row r="51" spans="7:15">
      <c r="G51" s="110"/>
      <c r="O51" s="110"/>
    </row>
    <row r="53" spans="7:15">
      <c r="O53" s="110"/>
    </row>
    <row r="55" spans="7:15">
      <c r="O55" s="110"/>
    </row>
    <row r="57" spans="7:15">
      <c r="O57" s="110"/>
    </row>
    <row r="59" spans="7:15">
      <c r="O59" s="110"/>
    </row>
  </sheetData>
  <sortState ref="E8:K16">
    <sortCondition descending="1" ref="F8:F16"/>
    <sortCondition ref="E8:E16"/>
  </sortState>
  <mergeCells count="2">
    <mergeCell ref="E21:K21"/>
    <mergeCell ref="E22:K23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">
    <pageSetUpPr autoPageBreaks="0"/>
  </sheetPr>
  <dimension ref="A1:O31"/>
  <sheetViews>
    <sheetView showGridLines="0" showRowColHeaders="0" showOutlineSymbols="0" zoomScaleNormal="100" workbookViewId="0"/>
  </sheetViews>
  <sheetFormatPr baseColWidth="10" defaultColWidth="8.6640625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28.6640625" style="121" customWidth="1"/>
    <col min="6" max="6" width="16.5546875" style="121" customWidth="1"/>
    <col min="7" max="7" width="15.6640625" style="121" customWidth="1"/>
    <col min="8" max="256" width="8.6640625" style="121"/>
    <col min="257" max="257" width="0.109375" style="121" customWidth="1"/>
    <col min="258" max="258" width="2.6640625" style="121" customWidth="1"/>
    <col min="259" max="259" width="16.33203125" style="121" customWidth="1"/>
    <col min="260" max="260" width="1.33203125" style="121" customWidth="1"/>
    <col min="261" max="261" width="28.6640625" style="121" customWidth="1"/>
    <col min="262" max="262" width="18.44140625" style="121" customWidth="1"/>
    <col min="263" max="263" width="15.6640625" style="121" customWidth="1"/>
    <col min="264" max="512" width="8.6640625" style="121"/>
    <col min="513" max="513" width="0.109375" style="121" customWidth="1"/>
    <col min="514" max="514" width="2.6640625" style="121" customWidth="1"/>
    <col min="515" max="515" width="16.33203125" style="121" customWidth="1"/>
    <col min="516" max="516" width="1.33203125" style="121" customWidth="1"/>
    <col min="517" max="517" width="28.6640625" style="121" customWidth="1"/>
    <col min="518" max="518" width="18.44140625" style="121" customWidth="1"/>
    <col min="519" max="519" width="15.6640625" style="121" customWidth="1"/>
    <col min="520" max="768" width="8.6640625" style="121"/>
    <col min="769" max="769" width="0.109375" style="121" customWidth="1"/>
    <col min="770" max="770" width="2.6640625" style="121" customWidth="1"/>
    <col min="771" max="771" width="16.33203125" style="121" customWidth="1"/>
    <col min="772" max="772" width="1.33203125" style="121" customWidth="1"/>
    <col min="773" max="773" width="28.6640625" style="121" customWidth="1"/>
    <col min="774" max="774" width="18.44140625" style="121" customWidth="1"/>
    <col min="775" max="775" width="15.6640625" style="121" customWidth="1"/>
    <col min="776" max="1024" width="8.6640625" style="121"/>
    <col min="1025" max="1025" width="0.109375" style="121" customWidth="1"/>
    <col min="1026" max="1026" width="2.6640625" style="121" customWidth="1"/>
    <col min="1027" max="1027" width="16.33203125" style="121" customWidth="1"/>
    <col min="1028" max="1028" width="1.33203125" style="121" customWidth="1"/>
    <col min="1029" max="1029" width="28.6640625" style="121" customWidth="1"/>
    <col min="1030" max="1030" width="18.44140625" style="121" customWidth="1"/>
    <col min="1031" max="1031" width="15.6640625" style="121" customWidth="1"/>
    <col min="1032" max="1280" width="8.6640625" style="121"/>
    <col min="1281" max="1281" width="0.109375" style="121" customWidth="1"/>
    <col min="1282" max="1282" width="2.6640625" style="121" customWidth="1"/>
    <col min="1283" max="1283" width="16.33203125" style="121" customWidth="1"/>
    <col min="1284" max="1284" width="1.33203125" style="121" customWidth="1"/>
    <col min="1285" max="1285" width="28.6640625" style="121" customWidth="1"/>
    <col min="1286" max="1286" width="18.44140625" style="121" customWidth="1"/>
    <col min="1287" max="1287" width="15.6640625" style="121" customWidth="1"/>
    <col min="1288" max="1536" width="8.6640625" style="121"/>
    <col min="1537" max="1537" width="0.109375" style="121" customWidth="1"/>
    <col min="1538" max="1538" width="2.6640625" style="121" customWidth="1"/>
    <col min="1539" max="1539" width="16.33203125" style="121" customWidth="1"/>
    <col min="1540" max="1540" width="1.33203125" style="121" customWidth="1"/>
    <col min="1541" max="1541" width="28.6640625" style="121" customWidth="1"/>
    <col min="1542" max="1542" width="18.44140625" style="121" customWidth="1"/>
    <col min="1543" max="1543" width="15.6640625" style="121" customWidth="1"/>
    <col min="1544" max="1792" width="8.6640625" style="121"/>
    <col min="1793" max="1793" width="0.109375" style="121" customWidth="1"/>
    <col min="1794" max="1794" width="2.6640625" style="121" customWidth="1"/>
    <col min="1795" max="1795" width="16.33203125" style="121" customWidth="1"/>
    <col min="1796" max="1796" width="1.33203125" style="121" customWidth="1"/>
    <col min="1797" max="1797" width="28.6640625" style="121" customWidth="1"/>
    <col min="1798" max="1798" width="18.44140625" style="121" customWidth="1"/>
    <col min="1799" max="1799" width="15.6640625" style="121" customWidth="1"/>
    <col min="1800" max="2048" width="8.6640625" style="121"/>
    <col min="2049" max="2049" width="0.109375" style="121" customWidth="1"/>
    <col min="2050" max="2050" width="2.6640625" style="121" customWidth="1"/>
    <col min="2051" max="2051" width="16.33203125" style="121" customWidth="1"/>
    <col min="2052" max="2052" width="1.33203125" style="121" customWidth="1"/>
    <col min="2053" max="2053" width="28.6640625" style="121" customWidth="1"/>
    <col min="2054" max="2054" width="18.44140625" style="121" customWidth="1"/>
    <col min="2055" max="2055" width="15.6640625" style="121" customWidth="1"/>
    <col min="2056" max="2304" width="8.6640625" style="121"/>
    <col min="2305" max="2305" width="0.109375" style="121" customWidth="1"/>
    <col min="2306" max="2306" width="2.6640625" style="121" customWidth="1"/>
    <col min="2307" max="2307" width="16.33203125" style="121" customWidth="1"/>
    <col min="2308" max="2308" width="1.33203125" style="121" customWidth="1"/>
    <col min="2309" max="2309" width="28.6640625" style="121" customWidth="1"/>
    <col min="2310" max="2310" width="18.44140625" style="121" customWidth="1"/>
    <col min="2311" max="2311" width="15.6640625" style="121" customWidth="1"/>
    <col min="2312" max="2560" width="8.6640625" style="121"/>
    <col min="2561" max="2561" width="0.109375" style="121" customWidth="1"/>
    <col min="2562" max="2562" width="2.6640625" style="121" customWidth="1"/>
    <col min="2563" max="2563" width="16.33203125" style="121" customWidth="1"/>
    <col min="2564" max="2564" width="1.33203125" style="121" customWidth="1"/>
    <col min="2565" max="2565" width="28.6640625" style="121" customWidth="1"/>
    <col min="2566" max="2566" width="18.44140625" style="121" customWidth="1"/>
    <col min="2567" max="2567" width="15.6640625" style="121" customWidth="1"/>
    <col min="2568" max="2816" width="8.6640625" style="121"/>
    <col min="2817" max="2817" width="0.109375" style="121" customWidth="1"/>
    <col min="2818" max="2818" width="2.6640625" style="121" customWidth="1"/>
    <col min="2819" max="2819" width="16.33203125" style="121" customWidth="1"/>
    <col min="2820" max="2820" width="1.33203125" style="121" customWidth="1"/>
    <col min="2821" max="2821" width="28.6640625" style="121" customWidth="1"/>
    <col min="2822" max="2822" width="18.44140625" style="121" customWidth="1"/>
    <col min="2823" max="2823" width="15.6640625" style="121" customWidth="1"/>
    <col min="2824" max="3072" width="8.6640625" style="121"/>
    <col min="3073" max="3073" width="0.109375" style="121" customWidth="1"/>
    <col min="3074" max="3074" width="2.6640625" style="121" customWidth="1"/>
    <col min="3075" max="3075" width="16.33203125" style="121" customWidth="1"/>
    <col min="3076" max="3076" width="1.33203125" style="121" customWidth="1"/>
    <col min="3077" max="3077" width="28.6640625" style="121" customWidth="1"/>
    <col min="3078" max="3078" width="18.44140625" style="121" customWidth="1"/>
    <col min="3079" max="3079" width="15.6640625" style="121" customWidth="1"/>
    <col min="3080" max="3328" width="8.6640625" style="121"/>
    <col min="3329" max="3329" width="0.109375" style="121" customWidth="1"/>
    <col min="3330" max="3330" width="2.6640625" style="121" customWidth="1"/>
    <col min="3331" max="3331" width="16.33203125" style="121" customWidth="1"/>
    <col min="3332" max="3332" width="1.33203125" style="121" customWidth="1"/>
    <col min="3333" max="3333" width="28.6640625" style="121" customWidth="1"/>
    <col min="3334" max="3334" width="18.44140625" style="121" customWidth="1"/>
    <col min="3335" max="3335" width="15.6640625" style="121" customWidth="1"/>
    <col min="3336" max="3584" width="8.6640625" style="121"/>
    <col min="3585" max="3585" width="0.109375" style="121" customWidth="1"/>
    <col min="3586" max="3586" width="2.6640625" style="121" customWidth="1"/>
    <col min="3587" max="3587" width="16.33203125" style="121" customWidth="1"/>
    <col min="3588" max="3588" width="1.33203125" style="121" customWidth="1"/>
    <col min="3589" max="3589" width="28.6640625" style="121" customWidth="1"/>
    <col min="3590" max="3590" width="18.44140625" style="121" customWidth="1"/>
    <col min="3591" max="3591" width="15.6640625" style="121" customWidth="1"/>
    <col min="3592" max="3840" width="8.6640625" style="121"/>
    <col min="3841" max="3841" width="0.109375" style="121" customWidth="1"/>
    <col min="3842" max="3842" width="2.6640625" style="121" customWidth="1"/>
    <col min="3843" max="3843" width="16.33203125" style="121" customWidth="1"/>
    <col min="3844" max="3844" width="1.33203125" style="121" customWidth="1"/>
    <col min="3845" max="3845" width="28.6640625" style="121" customWidth="1"/>
    <col min="3846" max="3846" width="18.44140625" style="121" customWidth="1"/>
    <col min="3847" max="3847" width="15.6640625" style="121" customWidth="1"/>
    <col min="3848" max="4096" width="8.6640625" style="121"/>
    <col min="4097" max="4097" width="0.109375" style="121" customWidth="1"/>
    <col min="4098" max="4098" width="2.6640625" style="121" customWidth="1"/>
    <col min="4099" max="4099" width="16.33203125" style="121" customWidth="1"/>
    <col min="4100" max="4100" width="1.33203125" style="121" customWidth="1"/>
    <col min="4101" max="4101" width="28.6640625" style="121" customWidth="1"/>
    <col min="4102" max="4102" width="18.44140625" style="121" customWidth="1"/>
    <col min="4103" max="4103" width="15.6640625" style="121" customWidth="1"/>
    <col min="4104" max="4352" width="8.6640625" style="121"/>
    <col min="4353" max="4353" width="0.109375" style="121" customWidth="1"/>
    <col min="4354" max="4354" width="2.6640625" style="121" customWidth="1"/>
    <col min="4355" max="4355" width="16.33203125" style="121" customWidth="1"/>
    <col min="4356" max="4356" width="1.33203125" style="121" customWidth="1"/>
    <col min="4357" max="4357" width="28.6640625" style="121" customWidth="1"/>
    <col min="4358" max="4358" width="18.44140625" style="121" customWidth="1"/>
    <col min="4359" max="4359" width="15.6640625" style="121" customWidth="1"/>
    <col min="4360" max="4608" width="8.6640625" style="121"/>
    <col min="4609" max="4609" width="0.109375" style="121" customWidth="1"/>
    <col min="4610" max="4610" width="2.6640625" style="121" customWidth="1"/>
    <col min="4611" max="4611" width="16.33203125" style="121" customWidth="1"/>
    <col min="4612" max="4612" width="1.33203125" style="121" customWidth="1"/>
    <col min="4613" max="4613" width="28.6640625" style="121" customWidth="1"/>
    <col min="4614" max="4614" width="18.44140625" style="121" customWidth="1"/>
    <col min="4615" max="4615" width="15.6640625" style="121" customWidth="1"/>
    <col min="4616" max="4864" width="8.6640625" style="121"/>
    <col min="4865" max="4865" width="0.109375" style="121" customWidth="1"/>
    <col min="4866" max="4866" width="2.6640625" style="121" customWidth="1"/>
    <col min="4867" max="4867" width="16.33203125" style="121" customWidth="1"/>
    <col min="4868" max="4868" width="1.33203125" style="121" customWidth="1"/>
    <col min="4869" max="4869" width="28.6640625" style="121" customWidth="1"/>
    <col min="4870" max="4870" width="18.44140625" style="121" customWidth="1"/>
    <col min="4871" max="4871" width="15.6640625" style="121" customWidth="1"/>
    <col min="4872" max="5120" width="8.6640625" style="121"/>
    <col min="5121" max="5121" width="0.109375" style="121" customWidth="1"/>
    <col min="5122" max="5122" width="2.6640625" style="121" customWidth="1"/>
    <col min="5123" max="5123" width="16.33203125" style="121" customWidth="1"/>
    <col min="5124" max="5124" width="1.33203125" style="121" customWidth="1"/>
    <col min="5125" max="5125" width="28.6640625" style="121" customWidth="1"/>
    <col min="5126" max="5126" width="18.44140625" style="121" customWidth="1"/>
    <col min="5127" max="5127" width="15.6640625" style="121" customWidth="1"/>
    <col min="5128" max="5376" width="8.6640625" style="121"/>
    <col min="5377" max="5377" width="0.109375" style="121" customWidth="1"/>
    <col min="5378" max="5378" width="2.6640625" style="121" customWidth="1"/>
    <col min="5379" max="5379" width="16.33203125" style="121" customWidth="1"/>
    <col min="5380" max="5380" width="1.33203125" style="121" customWidth="1"/>
    <col min="5381" max="5381" width="28.6640625" style="121" customWidth="1"/>
    <col min="5382" max="5382" width="18.44140625" style="121" customWidth="1"/>
    <col min="5383" max="5383" width="15.6640625" style="121" customWidth="1"/>
    <col min="5384" max="5632" width="8.6640625" style="121"/>
    <col min="5633" max="5633" width="0.109375" style="121" customWidth="1"/>
    <col min="5634" max="5634" width="2.6640625" style="121" customWidth="1"/>
    <col min="5635" max="5635" width="16.33203125" style="121" customWidth="1"/>
    <col min="5636" max="5636" width="1.33203125" style="121" customWidth="1"/>
    <col min="5637" max="5637" width="28.6640625" style="121" customWidth="1"/>
    <col min="5638" max="5638" width="18.44140625" style="121" customWidth="1"/>
    <col min="5639" max="5639" width="15.6640625" style="121" customWidth="1"/>
    <col min="5640" max="5888" width="8.6640625" style="121"/>
    <col min="5889" max="5889" width="0.109375" style="121" customWidth="1"/>
    <col min="5890" max="5890" width="2.6640625" style="121" customWidth="1"/>
    <col min="5891" max="5891" width="16.33203125" style="121" customWidth="1"/>
    <col min="5892" max="5892" width="1.33203125" style="121" customWidth="1"/>
    <col min="5893" max="5893" width="28.6640625" style="121" customWidth="1"/>
    <col min="5894" max="5894" width="18.44140625" style="121" customWidth="1"/>
    <col min="5895" max="5895" width="15.6640625" style="121" customWidth="1"/>
    <col min="5896" max="6144" width="8.6640625" style="121"/>
    <col min="6145" max="6145" width="0.109375" style="121" customWidth="1"/>
    <col min="6146" max="6146" width="2.6640625" style="121" customWidth="1"/>
    <col min="6147" max="6147" width="16.33203125" style="121" customWidth="1"/>
    <col min="6148" max="6148" width="1.33203125" style="121" customWidth="1"/>
    <col min="6149" max="6149" width="28.6640625" style="121" customWidth="1"/>
    <col min="6150" max="6150" width="18.44140625" style="121" customWidth="1"/>
    <col min="6151" max="6151" width="15.6640625" style="121" customWidth="1"/>
    <col min="6152" max="6400" width="8.6640625" style="121"/>
    <col min="6401" max="6401" width="0.109375" style="121" customWidth="1"/>
    <col min="6402" max="6402" width="2.6640625" style="121" customWidth="1"/>
    <col min="6403" max="6403" width="16.33203125" style="121" customWidth="1"/>
    <col min="6404" max="6404" width="1.33203125" style="121" customWidth="1"/>
    <col min="6405" max="6405" width="28.6640625" style="121" customWidth="1"/>
    <col min="6406" max="6406" width="18.44140625" style="121" customWidth="1"/>
    <col min="6407" max="6407" width="15.6640625" style="121" customWidth="1"/>
    <col min="6408" max="6656" width="8.6640625" style="121"/>
    <col min="6657" max="6657" width="0.109375" style="121" customWidth="1"/>
    <col min="6658" max="6658" width="2.6640625" style="121" customWidth="1"/>
    <col min="6659" max="6659" width="16.33203125" style="121" customWidth="1"/>
    <col min="6660" max="6660" width="1.33203125" style="121" customWidth="1"/>
    <col min="6661" max="6661" width="28.6640625" style="121" customWidth="1"/>
    <col min="6662" max="6662" width="18.44140625" style="121" customWidth="1"/>
    <col min="6663" max="6663" width="15.6640625" style="121" customWidth="1"/>
    <col min="6664" max="6912" width="8.6640625" style="121"/>
    <col min="6913" max="6913" width="0.109375" style="121" customWidth="1"/>
    <col min="6914" max="6914" width="2.6640625" style="121" customWidth="1"/>
    <col min="6915" max="6915" width="16.33203125" style="121" customWidth="1"/>
    <col min="6916" max="6916" width="1.33203125" style="121" customWidth="1"/>
    <col min="6917" max="6917" width="28.6640625" style="121" customWidth="1"/>
    <col min="6918" max="6918" width="18.44140625" style="121" customWidth="1"/>
    <col min="6919" max="6919" width="15.6640625" style="121" customWidth="1"/>
    <col min="6920" max="7168" width="8.6640625" style="121"/>
    <col min="7169" max="7169" width="0.109375" style="121" customWidth="1"/>
    <col min="7170" max="7170" width="2.6640625" style="121" customWidth="1"/>
    <col min="7171" max="7171" width="16.33203125" style="121" customWidth="1"/>
    <col min="7172" max="7172" width="1.33203125" style="121" customWidth="1"/>
    <col min="7173" max="7173" width="28.6640625" style="121" customWidth="1"/>
    <col min="7174" max="7174" width="18.44140625" style="121" customWidth="1"/>
    <col min="7175" max="7175" width="15.6640625" style="121" customWidth="1"/>
    <col min="7176" max="7424" width="8.6640625" style="121"/>
    <col min="7425" max="7425" width="0.109375" style="121" customWidth="1"/>
    <col min="7426" max="7426" width="2.6640625" style="121" customWidth="1"/>
    <col min="7427" max="7427" width="16.33203125" style="121" customWidth="1"/>
    <col min="7428" max="7428" width="1.33203125" style="121" customWidth="1"/>
    <col min="7429" max="7429" width="28.6640625" style="121" customWidth="1"/>
    <col min="7430" max="7430" width="18.44140625" style="121" customWidth="1"/>
    <col min="7431" max="7431" width="15.6640625" style="121" customWidth="1"/>
    <col min="7432" max="7680" width="8.6640625" style="121"/>
    <col min="7681" max="7681" width="0.109375" style="121" customWidth="1"/>
    <col min="7682" max="7682" width="2.6640625" style="121" customWidth="1"/>
    <col min="7683" max="7683" width="16.33203125" style="121" customWidth="1"/>
    <col min="7684" max="7684" width="1.33203125" style="121" customWidth="1"/>
    <col min="7685" max="7685" width="28.6640625" style="121" customWidth="1"/>
    <col min="7686" max="7686" width="18.44140625" style="121" customWidth="1"/>
    <col min="7687" max="7687" width="15.6640625" style="121" customWidth="1"/>
    <col min="7688" max="7936" width="8.6640625" style="121"/>
    <col min="7937" max="7937" width="0.109375" style="121" customWidth="1"/>
    <col min="7938" max="7938" width="2.6640625" style="121" customWidth="1"/>
    <col min="7939" max="7939" width="16.33203125" style="121" customWidth="1"/>
    <col min="7940" max="7940" width="1.33203125" style="121" customWidth="1"/>
    <col min="7941" max="7941" width="28.6640625" style="121" customWidth="1"/>
    <col min="7942" max="7942" width="18.44140625" style="121" customWidth="1"/>
    <col min="7943" max="7943" width="15.6640625" style="121" customWidth="1"/>
    <col min="7944" max="8192" width="8.6640625" style="121"/>
    <col min="8193" max="8193" width="0.109375" style="121" customWidth="1"/>
    <col min="8194" max="8194" width="2.6640625" style="121" customWidth="1"/>
    <col min="8195" max="8195" width="16.33203125" style="121" customWidth="1"/>
    <col min="8196" max="8196" width="1.33203125" style="121" customWidth="1"/>
    <col min="8197" max="8197" width="28.6640625" style="121" customWidth="1"/>
    <col min="8198" max="8198" width="18.44140625" style="121" customWidth="1"/>
    <col min="8199" max="8199" width="15.6640625" style="121" customWidth="1"/>
    <col min="8200" max="8448" width="8.6640625" style="121"/>
    <col min="8449" max="8449" width="0.109375" style="121" customWidth="1"/>
    <col min="8450" max="8450" width="2.6640625" style="121" customWidth="1"/>
    <col min="8451" max="8451" width="16.33203125" style="121" customWidth="1"/>
    <col min="8452" max="8452" width="1.33203125" style="121" customWidth="1"/>
    <col min="8453" max="8453" width="28.6640625" style="121" customWidth="1"/>
    <col min="8454" max="8454" width="18.44140625" style="121" customWidth="1"/>
    <col min="8455" max="8455" width="15.6640625" style="121" customWidth="1"/>
    <col min="8456" max="8704" width="8.6640625" style="121"/>
    <col min="8705" max="8705" width="0.109375" style="121" customWidth="1"/>
    <col min="8706" max="8706" width="2.6640625" style="121" customWidth="1"/>
    <col min="8707" max="8707" width="16.33203125" style="121" customWidth="1"/>
    <col min="8708" max="8708" width="1.33203125" style="121" customWidth="1"/>
    <col min="8709" max="8709" width="28.6640625" style="121" customWidth="1"/>
    <col min="8710" max="8710" width="18.44140625" style="121" customWidth="1"/>
    <col min="8711" max="8711" width="15.6640625" style="121" customWidth="1"/>
    <col min="8712" max="8960" width="8.6640625" style="121"/>
    <col min="8961" max="8961" width="0.109375" style="121" customWidth="1"/>
    <col min="8962" max="8962" width="2.6640625" style="121" customWidth="1"/>
    <col min="8963" max="8963" width="16.33203125" style="121" customWidth="1"/>
    <col min="8964" max="8964" width="1.33203125" style="121" customWidth="1"/>
    <col min="8965" max="8965" width="28.6640625" style="121" customWidth="1"/>
    <col min="8966" max="8966" width="18.44140625" style="121" customWidth="1"/>
    <col min="8967" max="8967" width="15.6640625" style="121" customWidth="1"/>
    <col min="8968" max="9216" width="8.6640625" style="121"/>
    <col min="9217" max="9217" width="0.109375" style="121" customWidth="1"/>
    <col min="9218" max="9218" width="2.6640625" style="121" customWidth="1"/>
    <col min="9219" max="9219" width="16.33203125" style="121" customWidth="1"/>
    <col min="9220" max="9220" width="1.33203125" style="121" customWidth="1"/>
    <col min="9221" max="9221" width="28.6640625" style="121" customWidth="1"/>
    <col min="9222" max="9222" width="18.44140625" style="121" customWidth="1"/>
    <col min="9223" max="9223" width="15.6640625" style="121" customWidth="1"/>
    <col min="9224" max="9472" width="8.6640625" style="121"/>
    <col min="9473" max="9473" width="0.109375" style="121" customWidth="1"/>
    <col min="9474" max="9474" width="2.6640625" style="121" customWidth="1"/>
    <col min="9475" max="9475" width="16.33203125" style="121" customWidth="1"/>
    <col min="9476" max="9476" width="1.33203125" style="121" customWidth="1"/>
    <col min="9477" max="9477" width="28.6640625" style="121" customWidth="1"/>
    <col min="9478" max="9478" width="18.44140625" style="121" customWidth="1"/>
    <col min="9479" max="9479" width="15.6640625" style="121" customWidth="1"/>
    <col min="9480" max="9728" width="8.6640625" style="121"/>
    <col min="9729" max="9729" width="0.109375" style="121" customWidth="1"/>
    <col min="9730" max="9730" width="2.6640625" style="121" customWidth="1"/>
    <col min="9731" max="9731" width="16.33203125" style="121" customWidth="1"/>
    <col min="9732" max="9732" width="1.33203125" style="121" customWidth="1"/>
    <col min="9733" max="9733" width="28.6640625" style="121" customWidth="1"/>
    <col min="9734" max="9734" width="18.44140625" style="121" customWidth="1"/>
    <col min="9735" max="9735" width="15.6640625" style="121" customWidth="1"/>
    <col min="9736" max="9984" width="8.6640625" style="121"/>
    <col min="9985" max="9985" width="0.109375" style="121" customWidth="1"/>
    <col min="9986" max="9986" width="2.6640625" style="121" customWidth="1"/>
    <col min="9987" max="9987" width="16.33203125" style="121" customWidth="1"/>
    <col min="9988" max="9988" width="1.33203125" style="121" customWidth="1"/>
    <col min="9989" max="9989" width="28.6640625" style="121" customWidth="1"/>
    <col min="9990" max="9990" width="18.44140625" style="121" customWidth="1"/>
    <col min="9991" max="9991" width="15.6640625" style="121" customWidth="1"/>
    <col min="9992" max="10240" width="8.6640625" style="121"/>
    <col min="10241" max="10241" width="0.109375" style="121" customWidth="1"/>
    <col min="10242" max="10242" width="2.6640625" style="121" customWidth="1"/>
    <col min="10243" max="10243" width="16.33203125" style="121" customWidth="1"/>
    <col min="10244" max="10244" width="1.33203125" style="121" customWidth="1"/>
    <col min="10245" max="10245" width="28.6640625" style="121" customWidth="1"/>
    <col min="10246" max="10246" width="18.44140625" style="121" customWidth="1"/>
    <col min="10247" max="10247" width="15.6640625" style="121" customWidth="1"/>
    <col min="10248" max="10496" width="8.6640625" style="121"/>
    <col min="10497" max="10497" width="0.109375" style="121" customWidth="1"/>
    <col min="10498" max="10498" width="2.6640625" style="121" customWidth="1"/>
    <col min="10499" max="10499" width="16.33203125" style="121" customWidth="1"/>
    <col min="10500" max="10500" width="1.33203125" style="121" customWidth="1"/>
    <col min="10501" max="10501" width="28.6640625" style="121" customWidth="1"/>
    <col min="10502" max="10502" width="18.44140625" style="121" customWidth="1"/>
    <col min="10503" max="10503" width="15.6640625" style="121" customWidth="1"/>
    <col min="10504" max="10752" width="8.6640625" style="121"/>
    <col min="10753" max="10753" width="0.109375" style="121" customWidth="1"/>
    <col min="10754" max="10754" width="2.6640625" style="121" customWidth="1"/>
    <col min="10755" max="10755" width="16.33203125" style="121" customWidth="1"/>
    <col min="10756" max="10756" width="1.33203125" style="121" customWidth="1"/>
    <col min="10757" max="10757" width="28.6640625" style="121" customWidth="1"/>
    <col min="10758" max="10758" width="18.44140625" style="121" customWidth="1"/>
    <col min="10759" max="10759" width="15.6640625" style="121" customWidth="1"/>
    <col min="10760" max="11008" width="8.6640625" style="121"/>
    <col min="11009" max="11009" width="0.109375" style="121" customWidth="1"/>
    <col min="11010" max="11010" width="2.6640625" style="121" customWidth="1"/>
    <col min="11011" max="11011" width="16.33203125" style="121" customWidth="1"/>
    <col min="11012" max="11012" width="1.33203125" style="121" customWidth="1"/>
    <col min="11013" max="11013" width="28.6640625" style="121" customWidth="1"/>
    <col min="11014" max="11014" width="18.44140625" style="121" customWidth="1"/>
    <col min="11015" max="11015" width="15.6640625" style="121" customWidth="1"/>
    <col min="11016" max="11264" width="8.6640625" style="121"/>
    <col min="11265" max="11265" width="0.109375" style="121" customWidth="1"/>
    <col min="11266" max="11266" width="2.6640625" style="121" customWidth="1"/>
    <col min="11267" max="11267" width="16.33203125" style="121" customWidth="1"/>
    <col min="11268" max="11268" width="1.33203125" style="121" customWidth="1"/>
    <col min="11269" max="11269" width="28.6640625" style="121" customWidth="1"/>
    <col min="11270" max="11270" width="18.44140625" style="121" customWidth="1"/>
    <col min="11271" max="11271" width="15.6640625" style="121" customWidth="1"/>
    <col min="11272" max="11520" width="8.6640625" style="121"/>
    <col min="11521" max="11521" width="0.109375" style="121" customWidth="1"/>
    <col min="11522" max="11522" width="2.6640625" style="121" customWidth="1"/>
    <col min="11523" max="11523" width="16.33203125" style="121" customWidth="1"/>
    <col min="11524" max="11524" width="1.33203125" style="121" customWidth="1"/>
    <col min="11525" max="11525" width="28.6640625" style="121" customWidth="1"/>
    <col min="11526" max="11526" width="18.44140625" style="121" customWidth="1"/>
    <col min="11527" max="11527" width="15.6640625" style="121" customWidth="1"/>
    <col min="11528" max="11776" width="8.6640625" style="121"/>
    <col min="11777" max="11777" width="0.109375" style="121" customWidth="1"/>
    <col min="11778" max="11778" width="2.6640625" style="121" customWidth="1"/>
    <col min="11779" max="11779" width="16.33203125" style="121" customWidth="1"/>
    <col min="11780" max="11780" width="1.33203125" style="121" customWidth="1"/>
    <col min="11781" max="11781" width="28.6640625" style="121" customWidth="1"/>
    <col min="11782" max="11782" width="18.44140625" style="121" customWidth="1"/>
    <col min="11783" max="11783" width="15.6640625" style="121" customWidth="1"/>
    <col min="11784" max="12032" width="8.6640625" style="121"/>
    <col min="12033" max="12033" width="0.109375" style="121" customWidth="1"/>
    <col min="12034" max="12034" width="2.6640625" style="121" customWidth="1"/>
    <col min="12035" max="12035" width="16.33203125" style="121" customWidth="1"/>
    <col min="12036" max="12036" width="1.33203125" style="121" customWidth="1"/>
    <col min="12037" max="12037" width="28.6640625" style="121" customWidth="1"/>
    <col min="12038" max="12038" width="18.44140625" style="121" customWidth="1"/>
    <col min="12039" max="12039" width="15.6640625" style="121" customWidth="1"/>
    <col min="12040" max="12288" width="8.6640625" style="121"/>
    <col min="12289" max="12289" width="0.109375" style="121" customWidth="1"/>
    <col min="12290" max="12290" width="2.6640625" style="121" customWidth="1"/>
    <col min="12291" max="12291" width="16.33203125" style="121" customWidth="1"/>
    <col min="12292" max="12292" width="1.33203125" style="121" customWidth="1"/>
    <col min="12293" max="12293" width="28.6640625" style="121" customWidth="1"/>
    <col min="12294" max="12294" width="18.44140625" style="121" customWidth="1"/>
    <col min="12295" max="12295" width="15.6640625" style="121" customWidth="1"/>
    <col min="12296" max="12544" width="8.6640625" style="121"/>
    <col min="12545" max="12545" width="0.109375" style="121" customWidth="1"/>
    <col min="12546" max="12546" width="2.6640625" style="121" customWidth="1"/>
    <col min="12547" max="12547" width="16.33203125" style="121" customWidth="1"/>
    <col min="12548" max="12548" width="1.33203125" style="121" customWidth="1"/>
    <col min="12549" max="12549" width="28.6640625" style="121" customWidth="1"/>
    <col min="12550" max="12550" width="18.44140625" style="121" customWidth="1"/>
    <col min="12551" max="12551" width="15.6640625" style="121" customWidth="1"/>
    <col min="12552" max="12800" width="8.6640625" style="121"/>
    <col min="12801" max="12801" width="0.109375" style="121" customWidth="1"/>
    <col min="12802" max="12802" width="2.6640625" style="121" customWidth="1"/>
    <col min="12803" max="12803" width="16.33203125" style="121" customWidth="1"/>
    <col min="12804" max="12804" width="1.33203125" style="121" customWidth="1"/>
    <col min="12805" max="12805" width="28.6640625" style="121" customWidth="1"/>
    <col min="12806" max="12806" width="18.44140625" style="121" customWidth="1"/>
    <col min="12807" max="12807" width="15.6640625" style="121" customWidth="1"/>
    <col min="12808" max="13056" width="8.6640625" style="121"/>
    <col min="13057" max="13057" width="0.109375" style="121" customWidth="1"/>
    <col min="13058" max="13058" width="2.6640625" style="121" customWidth="1"/>
    <col min="13059" max="13059" width="16.33203125" style="121" customWidth="1"/>
    <col min="13060" max="13060" width="1.33203125" style="121" customWidth="1"/>
    <col min="13061" max="13061" width="28.6640625" style="121" customWidth="1"/>
    <col min="13062" max="13062" width="18.44140625" style="121" customWidth="1"/>
    <col min="13063" max="13063" width="15.6640625" style="121" customWidth="1"/>
    <col min="13064" max="13312" width="8.6640625" style="121"/>
    <col min="13313" max="13313" width="0.109375" style="121" customWidth="1"/>
    <col min="13314" max="13314" width="2.6640625" style="121" customWidth="1"/>
    <col min="13315" max="13315" width="16.33203125" style="121" customWidth="1"/>
    <col min="13316" max="13316" width="1.33203125" style="121" customWidth="1"/>
    <col min="13317" max="13317" width="28.6640625" style="121" customWidth="1"/>
    <col min="13318" max="13318" width="18.44140625" style="121" customWidth="1"/>
    <col min="13319" max="13319" width="15.6640625" style="121" customWidth="1"/>
    <col min="13320" max="13568" width="8.6640625" style="121"/>
    <col min="13569" max="13569" width="0.109375" style="121" customWidth="1"/>
    <col min="13570" max="13570" width="2.6640625" style="121" customWidth="1"/>
    <col min="13571" max="13571" width="16.33203125" style="121" customWidth="1"/>
    <col min="13572" max="13572" width="1.33203125" style="121" customWidth="1"/>
    <col min="13573" max="13573" width="28.6640625" style="121" customWidth="1"/>
    <col min="13574" max="13574" width="18.44140625" style="121" customWidth="1"/>
    <col min="13575" max="13575" width="15.6640625" style="121" customWidth="1"/>
    <col min="13576" max="13824" width="8.6640625" style="121"/>
    <col min="13825" max="13825" width="0.109375" style="121" customWidth="1"/>
    <col min="13826" max="13826" width="2.6640625" style="121" customWidth="1"/>
    <col min="13827" max="13827" width="16.33203125" style="121" customWidth="1"/>
    <col min="13828" max="13828" width="1.33203125" style="121" customWidth="1"/>
    <col min="13829" max="13829" width="28.6640625" style="121" customWidth="1"/>
    <col min="13830" max="13830" width="18.44140625" style="121" customWidth="1"/>
    <col min="13831" max="13831" width="15.6640625" style="121" customWidth="1"/>
    <col min="13832" max="14080" width="8.6640625" style="121"/>
    <col min="14081" max="14081" width="0.109375" style="121" customWidth="1"/>
    <col min="14082" max="14082" width="2.6640625" style="121" customWidth="1"/>
    <col min="14083" max="14083" width="16.33203125" style="121" customWidth="1"/>
    <col min="14084" max="14084" width="1.33203125" style="121" customWidth="1"/>
    <col min="14085" max="14085" width="28.6640625" style="121" customWidth="1"/>
    <col min="14086" max="14086" width="18.44140625" style="121" customWidth="1"/>
    <col min="14087" max="14087" width="15.6640625" style="121" customWidth="1"/>
    <col min="14088" max="14336" width="8.6640625" style="121"/>
    <col min="14337" max="14337" width="0.109375" style="121" customWidth="1"/>
    <col min="14338" max="14338" width="2.6640625" style="121" customWidth="1"/>
    <col min="14339" max="14339" width="16.33203125" style="121" customWidth="1"/>
    <col min="14340" max="14340" width="1.33203125" style="121" customWidth="1"/>
    <col min="14341" max="14341" width="28.6640625" style="121" customWidth="1"/>
    <col min="14342" max="14342" width="18.44140625" style="121" customWidth="1"/>
    <col min="14343" max="14343" width="15.6640625" style="121" customWidth="1"/>
    <col min="14344" max="14592" width="8.6640625" style="121"/>
    <col min="14593" max="14593" width="0.109375" style="121" customWidth="1"/>
    <col min="14594" max="14594" width="2.6640625" style="121" customWidth="1"/>
    <col min="14595" max="14595" width="16.33203125" style="121" customWidth="1"/>
    <col min="14596" max="14596" width="1.33203125" style="121" customWidth="1"/>
    <col min="14597" max="14597" width="28.6640625" style="121" customWidth="1"/>
    <col min="14598" max="14598" width="18.44140625" style="121" customWidth="1"/>
    <col min="14599" max="14599" width="15.6640625" style="121" customWidth="1"/>
    <col min="14600" max="14848" width="8.6640625" style="121"/>
    <col min="14849" max="14849" width="0.109375" style="121" customWidth="1"/>
    <col min="14850" max="14850" width="2.6640625" style="121" customWidth="1"/>
    <col min="14851" max="14851" width="16.33203125" style="121" customWidth="1"/>
    <col min="14852" max="14852" width="1.33203125" style="121" customWidth="1"/>
    <col min="14853" max="14853" width="28.6640625" style="121" customWidth="1"/>
    <col min="14854" max="14854" width="18.44140625" style="121" customWidth="1"/>
    <col min="14855" max="14855" width="15.6640625" style="121" customWidth="1"/>
    <col min="14856" max="15104" width="8.6640625" style="121"/>
    <col min="15105" max="15105" width="0.109375" style="121" customWidth="1"/>
    <col min="15106" max="15106" width="2.6640625" style="121" customWidth="1"/>
    <col min="15107" max="15107" width="16.33203125" style="121" customWidth="1"/>
    <col min="15108" max="15108" width="1.33203125" style="121" customWidth="1"/>
    <col min="15109" max="15109" width="28.6640625" style="121" customWidth="1"/>
    <col min="15110" max="15110" width="18.44140625" style="121" customWidth="1"/>
    <col min="15111" max="15111" width="15.6640625" style="121" customWidth="1"/>
    <col min="15112" max="15360" width="8.6640625" style="121"/>
    <col min="15361" max="15361" width="0.109375" style="121" customWidth="1"/>
    <col min="15362" max="15362" width="2.6640625" style="121" customWidth="1"/>
    <col min="15363" max="15363" width="16.33203125" style="121" customWidth="1"/>
    <col min="15364" max="15364" width="1.33203125" style="121" customWidth="1"/>
    <col min="15365" max="15365" width="28.6640625" style="121" customWidth="1"/>
    <col min="15366" max="15366" width="18.44140625" style="121" customWidth="1"/>
    <col min="15367" max="15367" width="15.6640625" style="121" customWidth="1"/>
    <col min="15368" max="15616" width="8.6640625" style="121"/>
    <col min="15617" max="15617" width="0.109375" style="121" customWidth="1"/>
    <col min="15618" max="15618" width="2.6640625" style="121" customWidth="1"/>
    <col min="15619" max="15619" width="16.33203125" style="121" customWidth="1"/>
    <col min="15620" max="15620" width="1.33203125" style="121" customWidth="1"/>
    <col min="15621" max="15621" width="28.6640625" style="121" customWidth="1"/>
    <col min="15622" max="15622" width="18.44140625" style="121" customWidth="1"/>
    <col min="15623" max="15623" width="15.6640625" style="121" customWidth="1"/>
    <col min="15624" max="15872" width="8.6640625" style="121"/>
    <col min="15873" max="15873" width="0.109375" style="121" customWidth="1"/>
    <col min="15874" max="15874" width="2.6640625" style="121" customWidth="1"/>
    <col min="15875" max="15875" width="16.33203125" style="121" customWidth="1"/>
    <col min="15876" max="15876" width="1.33203125" style="121" customWidth="1"/>
    <col min="15877" max="15877" width="28.6640625" style="121" customWidth="1"/>
    <col min="15878" max="15878" width="18.44140625" style="121" customWidth="1"/>
    <col min="15879" max="15879" width="15.6640625" style="121" customWidth="1"/>
    <col min="15880" max="16128" width="8.6640625" style="121"/>
    <col min="16129" max="16129" width="0.109375" style="121" customWidth="1"/>
    <col min="16130" max="16130" width="2.6640625" style="121" customWidth="1"/>
    <col min="16131" max="16131" width="16.33203125" style="121" customWidth="1"/>
    <col min="16132" max="16132" width="1.33203125" style="121" customWidth="1"/>
    <col min="16133" max="16133" width="28.6640625" style="121" customWidth="1"/>
    <col min="16134" max="16134" width="18.44140625" style="121" customWidth="1"/>
    <col min="16135" max="16135" width="15.6640625" style="121" customWidth="1"/>
    <col min="16136" max="16384" width="8.6640625" style="121"/>
  </cols>
  <sheetData>
    <row r="1" spans="1:15" s="76" customFormat="1" ht="0.75" customHeight="1"/>
    <row r="2" spans="1:15" s="76" customFormat="1" ht="21" customHeight="1">
      <c r="E2" s="416" t="s">
        <v>6</v>
      </c>
      <c r="F2" s="416"/>
      <c r="G2" s="416"/>
      <c r="O2" s="98"/>
    </row>
    <row r="3" spans="1:15" s="76" customFormat="1" ht="15" customHeight="1">
      <c r="E3" s="417" t="s">
        <v>63</v>
      </c>
      <c r="F3" s="417"/>
      <c r="G3" s="417"/>
      <c r="O3" s="98"/>
    </row>
    <row r="4" spans="1:15" s="80" customFormat="1" ht="20.25" customHeight="1">
      <c r="B4" s="81"/>
      <c r="C4" s="36" t="str">
        <f>Indice!C4</f>
        <v>Transporte de energía eléctrica</v>
      </c>
    </row>
    <row r="5" spans="1:15" s="80" customFormat="1" ht="12.6" customHeight="1">
      <c r="B5" s="81"/>
      <c r="C5" s="82"/>
      <c r="F5" s="118"/>
    </row>
    <row r="6" spans="1:15" s="80" customFormat="1" ht="12.6" customHeight="1">
      <c r="B6" s="81"/>
      <c r="C6" s="83"/>
      <c r="D6" s="84"/>
      <c r="E6" s="84"/>
      <c r="F6" s="118"/>
    </row>
    <row r="7" spans="1:15" ht="12.75" customHeight="1">
      <c r="A7" s="80"/>
      <c r="B7" s="81"/>
      <c r="C7" s="408" t="s">
        <v>97</v>
      </c>
      <c r="D7" s="84"/>
      <c r="E7" s="119"/>
      <c r="F7" s="120" t="s">
        <v>55</v>
      </c>
      <c r="G7" s="418" t="s">
        <v>66</v>
      </c>
    </row>
    <row r="8" spans="1:15" ht="12.75" customHeight="1">
      <c r="A8" s="80"/>
      <c r="B8" s="81"/>
      <c r="C8" s="408"/>
      <c r="D8" s="84"/>
      <c r="E8" s="85" t="s">
        <v>56</v>
      </c>
      <c r="F8" s="86" t="s">
        <v>57</v>
      </c>
      <c r="G8" s="419"/>
    </row>
    <row r="9" spans="1:15" ht="12.75" customHeight="1">
      <c r="A9" s="80"/>
      <c r="B9" s="81"/>
      <c r="C9" s="408"/>
      <c r="D9" s="84"/>
      <c r="E9" s="293" t="s">
        <v>115</v>
      </c>
      <c r="F9" s="298">
        <v>400</v>
      </c>
      <c r="G9" s="295" t="s">
        <v>76</v>
      </c>
      <c r="H9" s="200"/>
    </row>
    <row r="10" spans="1:15" ht="12.75" customHeight="1">
      <c r="A10" s="80"/>
      <c r="B10" s="81"/>
      <c r="C10" s="408"/>
      <c r="D10" s="84"/>
      <c r="E10" s="293" t="s">
        <v>106</v>
      </c>
      <c r="F10" s="298">
        <v>400</v>
      </c>
      <c r="G10" s="295" t="s">
        <v>71</v>
      </c>
      <c r="H10" s="200"/>
    </row>
    <row r="11" spans="1:15" ht="12.75" customHeight="1">
      <c r="A11" s="80"/>
      <c r="B11" s="81"/>
      <c r="C11" s="408"/>
      <c r="D11" s="84"/>
      <c r="E11" s="293" t="s">
        <v>107</v>
      </c>
      <c r="F11" s="298">
        <v>400</v>
      </c>
      <c r="G11" s="295" t="s">
        <v>76</v>
      </c>
      <c r="H11" s="200"/>
    </row>
    <row r="12" spans="1:15" ht="12.75" customHeight="1">
      <c r="A12" s="80"/>
      <c r="B12" s="81"/>
      <c r="C12" s="408"/>
      <c r="D12" s="84"/>
      <c r="E12" s="293" t="s">
        <v>108</v>
      </c>
      <c r="F12" s="298">
        <v>400</v>
      </c>
      <c r="G12" s="295" t="s">
        <v>74</v>
      </c>
      <c r="H12" s="200"/>
    </row>
    <row r="13" spans="1:15" ht="12.75" customHeight="1">
      <c r="A13" s="80"/>
      <c r="B13" s="81"/>
      <c r="C13" s="408"/>
      <c r="D13" s="84"/>
      <c r="E13" s="293" t="s">
        <v>109</v>
      </c>
      <c r="F13" s="298">
        <v>400</v>
      </c>
      <c r="G13" s="295" t="s">
        <v>76</v>
      </c>
      <c r="H13" s="200"/>
    </row>
    <row r="14" spans="1:15" ht="12.75" customHeight="1">
      <c r="A14" s="80"/>
      <c r="B14" s="81"/>
      <c r="C14" s="408"/>
      <c r="D14" s="84"/>
      <c r="E14" s="293" t="s">
        <v>110</v>
      </c>
      <c r="F14" s="298">
        <v>400</v>
      </c>
      <c r="G14" s="295" t="s">
        <v>77</v>
      </c>
      <c r="H14" s="200"/>
    </row>
    <row r="15" spans="1:15" ht="12.75" customHeight="1">
      <c r="A15" s="80"/>
      <c r="B15" s="81"/>
      <c r="C15" s="408"/>
      <c r="D15" s="84"/>
      <c r="E15" s="293" t="s">
        <v>111</v>
      </c>
      <c r="F15" s="298">
        <v>220</v>
      </c>
      <c r="G15" s="295" t="s">
        <v>70</v>
      </c>
      <c r="H15" s="200"/>
    </row>
    <row r="16" spans="1:15" ht="12.75" customHeight="1">
      <c r="A16" s="80"/>
      <c r="B16" s="81"/>
      <c r="C16" s="122"/>
      <c r="D16" s="84"/>
      <c r="E16" s="293" t="s">
        <v>112</v>
      </c>
      <c r="F16" s="298">
        <v>220</v>
      </c>
      <c r="G16" s="295" t="s">
        <v>70</v>
      </c>
      <c r="H16" s="200"/>
    </row>
    <row r="17" spans="1:11" ht="12.75" customHeight="1">
      <c r="A17" s="80"/>
      <c r="B17" s="81"/>
      <c r="C17" s="122"/>
      <c r="D17" s="84"/>
      <c r="E17" s="293" t="s">
        <v>113</v>
      </c>
      <c r="F17" s="298">
        <v>220</v>
      </c>
      <c r="G17" s="298" t="s">
        <v>70</v>
      </c>
      <c r="H17" s="200"/>
    </row>
    <row r="18" spans="1:11" ht="12.75" customHeight="1">
      <c r="A18" s="80"/>
      <c r="B18" s="81"/>
      <c r="C18" s="122"/>
      <c r="D18" s="84"/>
      <c r="E18" s="293" t="s">
        <v>114</v>
      </c>
      <c r="F18" s="298">
        <v>220</v>
      </c>
      <c r="G18" s="295" t="s">
        <v>77</v>
      </c>
      <c r="H18" s="200"/>
    </row>
    <row r="19" spans="1:11" ht="12.75" customHeight="1">
      <c r="E19" s="293" t="s">
        <v>147</v>
      </c>
      <c r="F19" s="298">
        <v>220</v>
      </c>
      <c r="G19" s="295" t="s">
        <v>4</v>
      </c>
      <c r="H19" s="200"/>
    </row>
    <row r="20" spans="1:11" ht="12.75" customHeight="1">
      <c r="E20" s="293" t="s">
        <v>108</v>
      </c>
      <c r="F20" s="298">
        <v>220</v>
      </c>
      <c r="G20" s="295" t="s">
        <v>74</v>
      </c>
      <c r="H20" s="200"/>
    </row>
    <row r="21" spans="1:11" ht="12.75" customHeight="1">
      <c r="E21" s="293" t="s">
        <v>116</v>
      </c>
      <c r="F21" s="298">
        <v>132</v>
      </c>
      <c r="G21" s="295" t="s">
        <v>3</v>
      </c>
      <c r="H21" s="200"/>
    </row>
    <row r="22" spans="1:11" ht="12.75" customHeight="1">
      <c r="E22" s="293" t="s">
        <v>117</v>
      </c>
      <c r="F22" s="298">
        <v>132</v>
      </c>
      <c r="G22" s="295" t="s">
        <v>3</v>
      </c>
    </row>
    <row r="23" spans="1:11" ht="12.75" customHeight="1">
      <c r="E23" s="299" t="s">
        <v>147</v>
      </c>
      <c r="F23" s="300">
        <v>66</v>
      </c>
      <c r="G23" s="300" t="s">
        <v>4</v>
      </c>
    </row>
    <row r="24" spans="1:11" ht="15" customHeight="1">
      <c r="E24" s="415" t="s">
        <v>216</v>
      </c>
      <c r="F24" s="415"/>
      <c r="G24" s="415"/>
      <c r="H24" s="195"/>
      <c r="I24" s="195"/>
      <c r="J24" s="195"/>
      <c r="K24" s="195"/>
    </row>
    <row r="25" spans="1:11" ht="12.75" customHeight="1">
      <c r="D25" s="194"/>
      <c r="E25" s="414"/>
      <c r="F25" s="414"/>
      <c r="G25" s="414"/>
      <c r="H25" s="194"/>
      <c r="I25" s="194"/>
    </row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</sheetData>
  <sortState ref="E9:G23">
    <sortCondition descending="1" ref="F9:F23"/>
    <sortCondition ref="E9:E23"/>
  </sortState>
  <mergeCells count="6">
    <mergeCell ref="E25:G25"/>
    <mergeCell ref="E24:G24"/>
    <mergeCell ref="E2:G2"/>
    <mergeCell ref="E3:G3"/>
    <mergeCell ref="C7:C15"/>
    <mergeCell ref="G7:G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52">
    <pageSetUpPr autoPageBreaks="0"/>
  </sheetPr>
  <dimension ref="A1:S28"/>
  <sheetViews>
    <sheetView showGridLines="0" showRowColHeaders="0" showOutlineSymbols="0" zoomScaleNormal="100" workbookViewId="0"/>
  </sheetViews>
  <sheetFormatPr baseColWidth="10" defaultColWidth="8.6640625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29.44140625" style="121" customWidth="1"/>
    <col min="6" max="6" width="8.44140625" style="121" customWidth="1"/>
    <col min="7" max="7" width="15.5546875" style="121" customWidth="1"/>
    <col min="8" max="8" width="11.88671875" style="121" customWidth="1"/>
    <col min="9" max="9" width="10" style="121" customWidth="1"/>
    <col min="10" max="11" width="7.5546875" style="121" customWidth="1"/>
    <col min="12" max="255" width="8.6640625" style="121" customWidth="1"/>
    <col min="256" max="256" width="8.6640625" style="121"/>
    <col min="257" max="257" width="0.109375" style="121" customWidth="1"/>
    <col min="258" max="258" width="2.6640625" style="121" customWidth="1"/>
    <col min="259" max="259" width="15.44140625" style="121" customWidth="1"/>
    <col min="260" max="260" width="1.33203125" style="121" customWidth="1"/>
    <col min="261" max="261" width="29.44140625" style="121" customWidth="1"/>
    <col min="262" max="262" width="18.88671875" style="121" customWidth="1"/>
    <col min="263" max="263" width="8.44140625" style="121" customWidth="1"/>
    <col min="264" max="264" width="11.88671875" style="121" customWidth="1"/>
    <col min="265" max="265" width="10" style="121" customWidth="1"/>
    <col min="266" max="267" width="7.5546875" style="121" customWidth="1"/>
    <col min="268" max="511" width="8.6640625" style="121" customWidth="1"/>
    <col min="512" max="512" width="8.6640625" style="121"/>
    <col min="513" max="513" width="0.109375" style="121" customWidth="1"/>
    <col min="514" max="514" width="2.6640625" style="121" customWidth="1"/>
    <col min="515" max="515" width="15.44140625" style="121" customWidth="1"/>
    <col min="516" max="516" width="1.33203125" style="121" customWidth="1"/>
    <col min="517" max="517" width="29.44140625" style="121" customWidth="1"/>
    <col min="518" max="518" width="18.88671875" style="121" customWidth="1"/>
    <col min="519" max="519" width="8.44140625" style="121" customWidth="1"/>
    <col min="520" max="520" width="11.88671875" style="121" customWidth="1"/>
    <col min="521" max="521" width="10" style="121" customWidth="1"/>
    <col min="522" max="523" width="7.5546875" style="121" customWidth="1"/>
    <col min="524" max="767" width="8.6640625" style="121" customWidth="1"/>
    <col min="768" max="768" width="8.6640625" style="121"/>
    <col min="769" max="769" width="0.109375" style="121" customWidth="1"/>
    <col min="770" max="770" width="2.6640625" style="121" customWidth="1"/>
    <col min="771" max="771" width="15.44140625" style="121" customWidth="1"/>
    <col min="772" max="772" width="1.33203125" style="121" customWidth="1"/>
    <col min="773" max="773" width="29.44140625" style="121" customWidth="1"/>
    <col min="774" max="774" width="18.88671875" style="121" customWidth="1"/>
    <col min="775" max="775" width="8.44140625" style="121" customWidth="1"/>
    <col min="776" max="776" width="11.88671875" style="121" customWidth="1"/>
    <col min="777" max="777" width="10" style="121" customWidth="1"/>
    <col min="778" max="779" width="7.5546875" style="121" customWidth="1"/>
    <col min="780" max="1023" width="8.6640625" style="121" customWidth="1"/>
    <col min="1024" max="1024" width="8.6640625" style="121"/>
    <col min="1025" max="1025" width="0.109375" style="121" customWidth="1"/>
    <col min="1026" max="1026" width="2.6640625" style="121" customWidth="1"/>
    <col min="1027" max="1027" width="15.44140625" style="121" customWidth="1"/>
    <col min="1028" max="1028" width="1.33203125" style="121" customWidth="1"/>
    <col min="1029" max="1029" width="29.44140625" style="121" customWidth="1"/>
    <col min="1030" max="1030" width="18.88671875" style="121" customWidth="1"/>
    <col min="1031" max="1031" width="8.44140625" style="121" customWidth="1"/>
    <col min="1032" max="1032" width="11.88671875" style="121" customWidth="1"/>
    <col min="1033" max="1033" width="10" style="121" customWidth="1"/>
    <col min="1034" max="1035" width="7.5546875" style="121" customWidth="1"/>
    <col min="1036" max="1279" width="8.6640625" style="121" customWidth="1"/>
    <col min="1280" max="1280" width="8.6640625" style="121"/>
    <col min="1281" max="1281" width="0.109375" style="121" customWidth="1"/>
    <col min="1282" max="1282" width="2.6640625" style="121" customWidth="1"/>
    <col min="1283" max="1283" width="15.44140625" style="121" customWidth="1"/>
    <col min="1284" max="1284" width="1.33203125" style="121" customWidth="1"/>
    <col min="1285" max="1285" width="29.44140625" style="121" customWidth="1"/>
    <col min="1286" max="1286" width="18.88671875" style="121" customWidth="1"/>
    <col min="1287" max="1287" width="8.44140625" style="121" customWidth="1"/>
    <col min="1288" max="1288" width="11.88671875" style="121" customWidth="1"/>
    <col min="1289" max="1289" width="10" style="121" customWidth="1"/>
    <col min="1290" max="1291" width="7.5546875" style="121" customWidth="1"/>
    <col min="1292" max="1535" width="8.6640625" style="121" customWidth="1"/>
    <col min="1536" max="1536" width="8.6640625" style="121"/>
    <col min="1537" max="1537" width="0.109375" style="121" customWidth="1"/>
    <col min="1538" max="1538" width="2.6640625" style="121" customWidth="1"/>
    <col min="1539" max="1539" width="15.44140625" style="121" customWidth="1"/>
    <col min="1540" max="1540" width="1.33203125" style="121" customWidth="1"/>
    <col min="1541" max="1541" width="29.44140625" style="121" customWidth="1"/>
    <col min="1542" max="1542" width="18.88671875" style="121" customWidth="1"/>
    <col min="1543" max="1543" width="8.44140625" style="121" customWidth="1"/>
    <col min="1544" max="1544" width="11.88671875" style="121" customWidth="1"/>
    <col min="1545" max="1545" width="10" style="121" customWidth="1"/>
    <col min="1546" max="1547" width="7.5546875" style="121" customWidth="1"/>
    <col min="1548" max="1791" width="8.6640625" style="121" customWidth="1"/>
    <col min="1792" max="1792" width="8.6640625" style="121"/>
    <col min="1793" max="1793" width="0.109375" style="121" customWidth="1"/>
    <col min="1794" max="1794" width="2.6640625" style="121" customWidth="1"/>
    <col min="1795" max="1795" width="15.44140625" style="121" customWidth="1"/>
    <col min="1796" max="1796" width="1.33203125" style="121" customWidth="1"/>
    <col min="1797" max="1797" width="29.44140625" style="121" customWidth="1"/>
    <col min="1798" max="1798" width="18.88671875" style="121" customWidth="1"/>
    <col min="1799" max="1799" width="8.44140625" style="121" customWidth="1"/>
    <col min="1800" max="1800" width="11.88671875" style="121" customWidth="1"/>
    <col min="1801" max="1801" width="10" style="121" customWidth="1"/>
    <col min="1802" max="1803" width="7.5546875" style="121" customWidth="1"/>
    <col min="1804" max="2047" width="8.6640625" style="121" customWidth="1"/>
    <col min="2048" max="2048" width="8.6640625" style="121"/>
    <col min="2049" max="2049" width="0.109375" style="121" customWidth="1"/>
    <col min="2050" max="2050" width="2.6640625" style="121" customWidth="1"/>
    <col min="2051" max="2051" width="15.44140625" style="121" customWidth="1"/>
    <col min="2052" max="2052" width="1.33203125" style="121" customWidth="1"/>
    <col min="2053" max="2053" width="29.44140625" style="121" customWidth="1"/>
    <col min="2054" max="2054" width="18.88671875" style="121" customWidth="1"/>
    <col min="2055" max="2055" width="8.44140625" style="121" customWidth="1"/>
    <col min="2056" max="2056" width="11.88671875" style="121" customWidth="1"/>
    <col min="2057" max="2057" width="10" style="121" customWidth="1"/>
    <col min="2058" max="2059" width="7.5546875" style="121" customWidth="1"/>
    <col min="2060" max="2303" width="8.6640625" style="121" customWidth="1"/>
    <col min="2304" max="2304" width="8.6640625" style="121"/>
    <col min="2305" max="2305" width="0.109375" style="121" customWidth="1"/>
    <col min="2306" max="2306" width="2.6640625" style="121" customWidth="1"/>
    <col min="2307" max="2307" width="15.44140625" style="121" customWidth="1"/>
    <col min="2308" max="2308" width="1.33203125" style="121" customWidth="1"/>
    <col min="2309" max="2309" width="29.44140625" style="121" customWidth="1"/>
    <col min="2310" max="2310" width="18.88671875" style="121" customWidth="1"/>
    <col min="2311" max="2311" width="8.44140625" style="121" customWidth="1"/>
    <col min="2312" max="2312" width="11.88671875" style="121" customWidth="1"/>
    <col min="2313" max="2313" width="10" style="121" customWidth="1"/>
    <col min="2314" max="2315" width="7.5546875" style="121" customWidth="1"/>
    <col min="2316" max="2559" width="8.6640625" style="121" customWidth="1"/>
    <col min="2560" max="2560" width="8.6640625" style="121"/>
    <col min="2561" max="2561" width="0.109375" style="121" customWidth="1"/>
    <col min="2562" max="2562" width="2.6640625" style="121" customWidth="1"/>
    <col min="2563" max="2563" width="15.44140625" style="121" customWidth="1"/>
    <col min="2564" max="2564" width="1.33203125" style="121" customWidth="1"/>
    <col min="2565" max="2565" width="29.44140625" style="121" customWidth="1"/>
    <col min="2566" max="2566" width="18.88671875" style="121" customWidth="1"/>
    <col min="2567" max="2567" width="8.44140625" style="121" customWidth="1"/>
    <col min="2568" max="2568" width="11.88671875" style="121" customWidth="1"/>
    <col min="2569" max="2569" width="10" style="121" customWidth="1"/>
    <col min="2570" max="2571" width="7.5546875" style="121" customWidth="1"/>
    <col min="2572" max="2815" width="8.6640625" style="121" customWidth="1"/>
    <col min="2816" max="2816" width="8.6640625" style="121"/>
    <col min="2817" max="2817" width="0.109375" style="121" customWidth="1"/>
    <col min="2818" max="2818" width="2.6640625" style="121" customWidth="1"/>
    <col min="2819" max="2819" width="15.44140625" style="121" customWidth="1"/>
    <col min="2820" max="2820" width="1.33203125" style="121" customWidth="1"/>
    <col min="2821" max="2821" width="29.44140625" style="121" customWidth="1"/>
    <col min="2822" max="2822" width="18.88671875" style="121" customWidth="1"/>
    <col min="2823" max="2823" width="8.44140625" style="121" customWidth="1"/>
    <col min="2824" max="2824" width="11.88671875" style="121" customWidth="1"/>
    <col min="2825" max="2825" width="10" style="121" customWidth="1"/>
    <col min="2826" max="2827" width="7.5546875" style="121" customWidth="1"/>
    <col min="2828" max="3071" width="8.6640625" style="121" customWidth="1"/>
    <col min="3072" max="3072" width="8.6640625" style="121"/>
    <col min="3073" max="3073" width="0.109375" style="121" customWidth="1"/>
    <col min="3074" max="3074" width="2.6640625" style="121" customWidth="1"/>
    <col min="3075" max="3075" width="15.44140625" style="121" customWidth="1"/>
    <col min="3076" max="3076" width="1.33203125" style="121" customWidth="1"/>
    <col min="3077" max="3077" width="29.44140625" style="121" customWidth="1"/>
    <col min="3078" max="3078" width="18.88671875" style="121" customWidth="1"/>
    <col min="3079" max="3079" width="8.44140625" style="121" customWidth="1"/>
    <col min="3080" max="3080" width="11.88671875" style="121" customWidth="1"/>
    <col min="3081" max="3081" width="10" style="121" customWidth="1"/>
    <col min="3082" max="3083" width="7.5546875" style="121" customWidth="1"/>
    <col min="3084" max="3327" width="8.6640625" style="121" customWidth="1"/>
    <col min="3328" max="3328" width="8.6640625" style="121"/>
    <col min="3329" max="3329" width="0.109375" style="121" customWidth="1"/>
    <col min="3330" max="3330" width="2.6640625" style="121" customWidth="1"/>
    <col min="3331" max="3331" width="15.44140625" style="121" customWidth="1"/>
    <col min="3332" max="3332" width="1.33203125" style="121" customWidth="1"/>
    <col min="3333" max="3333" width="29.44140625" style="121" customWidth="1"/>
    <col min="3334" max="3334" width="18.88671875" style="121" customWidth="1"/>
    <col min="3335" max="3335" width="8.44140625" style="121" customWidth="1"/>
    <col min="3336" max="3336" width="11.88671875" style="121" customWidth="1"/>
    <col min="3337" max="3337" width="10" style="121" customWidth="1"/>
    <col min="3338" max="3339" width="7.5546875" style="121" customWidth="1"/>
    <col min="3340" max="3583" width="8.6640625" style="121" customWidth="1"/>
    <col min="3584" max="3584" width="8.6640625" style="121"/>
    <col min="3585" max="3585" width="0.109375" style="121" customWidth="1"/>
    <col min="3586" max="3586" width="2.6640625" style="121" customWidth="1"/>
    <col min="3587" max="3587" width="15.44140625" style="121" customWidth="1"/>
    <col min="3588" max="3588" width="1.33203125" style="121" customWidth="1"/>
    <col min="3589" max="3589" width="29.44140625" style="121" customWidth="1"/>
    <col min="3590" max="3590" width="18.88671875" style="121" customWidth="1"/>
    <col min="3591" max="3591" width="8.44140625" style="121" customWidth="1"/>
    <col min="3592" max="3592" width="11.88671875" style="121" customWidth="1"/>
    <col min="3593" max="3593" width="10" style="121" customWidth="1"/>
    <col min="3594" max="3595" width="7.5546875" style="121" customWidth="1"/>
    <col min="3596" max="3839" width="8.6640625" style="121" customWidth="1"/>
    <col min="3840" max="3840" width="8.6640625" style="121"/>
    <col min="3841" max="3841" width="0.109375" style="121" customWidth="1"/>
    <col min="3842" max="3842" width="2.6640625" style="121" customWidth="1"/>
    <col min="3843" max="3843" width="15.44140625" style="121" customWidth="1"/>
    <col min="3844" max="3844" width="1.33203125" style="121" customWidth="1"/>
    <col min="3845" max="3845" width="29.44140625" style="121" customWidth="1"/>
    <col min="3846" max="3846" width="18.88671875" style="121" customWidth="1"/>
    <col min="3847" max="3847" width="8.44140625" style="121" customWidth="1"/>
    <col min="3848" max="3848" width="11.88671875" style="121" customWidth="1"/>
    <col min="3849" max="3849" width="10" style="121" customWidth="1"/>
    <col min="3850" max="3851" width="7.5546875" style="121" customWidth="1"/>
    <col min="3852" max="4095" width="8.6640625" style="121" customWidth="1"/>
    <col min="4096" max="4096" width="8.6640625" style="121"/>
    <col min="4097" max="4097" width="0.109375" style="121" customWidth="1"/>
    <col min="4098" max="4098" width="2.6640625" style="121" customWidth="1"/>
    <col min="4099" max="4099" width="15.44140625" style="121" customWidth="1"/>
    <col min="4100" max="4100" width="1.33203125" style="121" customWidth="1"/>
    <col min="4101" max="4101" width="29.44140625" style="121" customWidth="1"/>
    <col min="4102" max="4102" width="18.88671875" style="121" customWidth="1"/>
    <col min="4103" max="4103" width="8.44140625" style="121" customWidth="1"/>
    <col min="4104" max="4104" width="11.88671875" style="121" customWidth="1"/>
    <col min="4105" max="4105" width="10" style="121" customWidth="1"/>
    <col min="4106" max="4107" width="7.5546875" style="121" customWidth="1"/>
    <col min="4108" max="4351" width="8.6640625" style="121" customWidth="1"/>
    <col min="4352" max="4352" width="8.6640625" style="121"/>
    <col min="4353" max="4353" width="0.109375" style="121" customWidth="1"/>
    <col min="4354" max="4354" width="2.6640625" style="121" customWidth="1"/>
    <col min="4355" max="4355" width="15.44140625" style="121" customWidth="1"/>
    <col min="4356" max="4356" width="1.33203125" style="121" customWidth="1"/>
    <col min="4357" max="4357" width="29.44140625" style="121" customWidth="1"/>
    <col min="4358" max="4358" width="18.88671875" style="121" customWidth="1"/>
    <col min="4359" max="4359" width="8.44140625" style="121" customWidth="1"/>
    <col min="4360" max="4360" width="11.88671875" style="121" customWidth="1"/>
    <col min="4361" max="4361" width="10" style="121" customWidth="1"/>
    <col min="4362" max="4363" width="7.5546875" style="121" customWidth="1"/>
    <col min="4364" max="4607" width="8.6640625" style="121" customWidth="1"/>
    <col min="4608" max="4608" width="8.6640625" style="121"/>
    <col min="4609" max="4609" width="0.109375" style="121" customWidth="1"/>
    <col min="4610" max="4610" width="2.6640625" style="121" customWidth="1"/>
    <col min="4611" max="4611" width="15.44140625" style="121" customWidth="1"/>
    <col min="4612" max="4612" width="1.33203125" style="121" customWidth="1"/>
    <col min="4613" max="4613" width="29.44140625" style="121" customWidth="1"/>
    <col min="4614" max="4614" width="18.88671875" style="121" customWidth="1"/>
    <col min="4615" max="4615" width="8.44140625" style="121" customWidth="1"/>
    <col min="4616" max="4616" width="11.88671875" style="121" customWidth="1"/>
    <col min="4617" max="4617" width="10" style="121" customWidth="1"/>
    <col min="4618" max="4619" width="7.5546875" style="121" customWidth="1"/>
    <col min="4620" max="4863" width="8.6640625" style="121" customWidth="1"/>
    <col min="4864" max="4864" width="8.6640625" style="121"/>
    <col min="4865" max="4865" width="0.109375" style="121" customWidth="1"/>
    <col min="4866" max="4866" width="2.6640625" style="121" customWidth="1"/>
    <col min="4867" max="4867" width="15.44140625" style="121" customWidth="1"/>
    <col min="4868" max="4868" width="1.33203125" style="121" customWidth="1"/>
    <col min="4869" max="4869" width="29.44140625" style="121" customWidth="1"/>
    <col min="4870" max="4870" width="18.88671875" style="121" customWidth="1"/>
    <col min="4871" max="4871" width="8.44140625" style="121" customWidth="1"/>
    <col min="4872" max="4872" width="11.88671875" style="121" customWidth="1"/>
    <col min="4873" max="4873" width="10" style="121" customWidth="1"/>
    <col min="4874" max="4875" width="7.5546875" style="121" customWidth="1"/>
    <col min="4876" max="5119" width="8.6640625" style="121" customWidth="1"/>
    <col min="5120" max="5120" width="8.6640625" style="121"/>
    <col min="5121" max="5121" width="0.109375" style="121" customWidth="1"/>
    <col min="5122" max="5122" width="2.6640625" style="121" customWidth="1"/>
    <col min="5123" max="5123" width="15.44140625" style="121" customWidth="1"/>
    <col min="5124" max="5124" width="1.33203125" style="121" customWidth="1"/>
    <col min="5125" max="5125" width="29.44140625" style="121" customWidth="1"/>
    <col min="5126" max="5126" width="18.88671875" style="121" customWidth="1"/>
    <col min="5127" max="5127" width="8.44140625" style="121" customWidth="1"/>
    <col min="5128" max="5128" width="11.88671875" style="121" customWidth="1"/>
    <col min="5129" max="5129" width="10" style="121" customWidth="1"/>
    <col min="5130" max="5131" width="7.5546875" style="121" customWidth="1"/>
    <col min="5132" max="5375" width="8.6640625" style="121" customWidth="1"/>
    <col min="5376" max="5376" width="8.6640625" style="121"/>
    <col min="5377" max="5377" width="0.109375" style="121" customWidth="1"/>
    <col min="5378" max="5378" width="2.6640625" style="121" customWidth="1"/>
    <col min="5379" max="5379" width="15.44140625" style="121" customWidth="1"/>
    <col min="5380" max="5380" width="1.33203125" style="121" customWidth="1"/>
    <col min="5381" max="5381" width="29.44140625" style="121" customWidth="1"/>
    <col min="5382" max="5382" width="18.88671875" style="121" customWidth="1"/>
    <col min="5383" max="5383" width="8.44140625" style="121" customWidth="1"/>
    <col min="5384" max="5384" width="11.88671875" style="121" customWidth="1"/>
    <col min="5385" max="5385" width="10" style="121" customWidth="1"/>
    <col min="5386" max="5387" width="7.5546875" style="121" customWidth="1"/>
    <col min="5388" max="5631" width="8.6640625" style="121" customWidth="1"/>
    <col min="5632" max="5632" width="8.6640625" style="121"/>
    <col min="5633" max="5633" width="0.109375" style="121" customWidth="1"/>
    <col min="5634" max="5634" width="2.6640625" style="121" customWidth="1"/>
    <col min="5635" max="5635" width="15.44140625" style="121" customWidth="1"/>
    <col min="5636" max="5636" width="1.33203125" style="121" customWidth="1"/>
    <col min="5637" max="5637" width="29.44140625" style="121" customWidth="1"/>
    <col min="5638" max="5638" width="18.88671875" style="121" customWidth="1"/>
    <col min="5639" max="5639" width="8.44140625" style="121" customWidth="1"/>
    <col min="5640" max="5640" width="11.88671875" style="121" customWidth="1"/>
    <col min="5641" max="5641" width="10" style="121" customWidth="1"/>
    <col min="5642" max="5643" width="7.5546875" style="121" customWidth="1"/>
    <col min="5644" max="5887" width="8.6640625" style="121" customWidth="1"/>
    <col min="5888" max="5888" width="8.6640625" style="121"/>
    <col min="5889" max="5889" width="0.109375" style="121" customWidth="1"/>
    <col min="5890" max="5890" width="2.6640625" style="121" customWidth="1"/>
    <col min="5891" max="5891" width="15.44140625" style="121" customWidth="1"/>
    <col min="5892" max="5892" width="1.33203125" style="121" customWidth="1"/>
    <col min="5893" max="5893" width="29.44140625" style="121" customWidth="1"/>
    <col min="5894" max="5894" width="18.88671875" style="121" customWidth="1"/>
    <col min="5895" max="5895" width="8.44140625" style="121" customWidth="1"/>
    <col min="5896" max="5896" width="11.88671875" style="121" customWidth="1"/>
    <col min="5897" max="5897" width="10" style="121" customWidth="1"/>
    <col min="5898" max="5899" width="7.5546875" style="121" customWidth="1"/>
    <col min="5900" max="6143" width="8.6640625" style="121" customWidth="1"/>
    <col min="6144" max="6144" width="8.6640625" style="121"/>
    <col min="6145" max="6145" width="0.109375" style="121" customWidth="1"/>
    <col min="6146" max="6146" width="2.6640625" style="121" customWidth="1"/>
    <col min="6147" max="6147" width="15.44140625" style="121" customWidth="1"/>
    <col min="6148" max="6148" width="1.33203125" style="121" customWidth="1"/>
    <col min="6149" max="6149" width="29.44140625" style="121" customWidth="1"/>
    <col min="6150" max="6150" width="18.88671875" style="121" customWidth="1"/>
    <col min="6151" max="6151" width="8.44140625" style="121" customWidth="1"/>
    <col min="6152" max="6152" width="11.88671875" style="121" customWidth="1"/>
    <col min="6153" max="6153" width="10" style="121" customWidth="1"/>
    <col min="6154" max="6155" width="7.5546875" style="121" customWidth="1"/>
    <col min="6156" max="6399" width="8.6640625" style="121" customWidth="1"/>
    <col min="6400" max="6400" width="8.6640625" style="121"/>
    <col min="6401" max="6401" width="0.109375" style="121" customWidth="1"/>
    <col min="6402" max="6402" width="2.6640625" style="121" customWidth="1"/>
    <col min="6403" max="6403" width="15.44140625" style="121" customWidth="1"/>
    <col min="6404" max="6404" width="1.33203125" style="121" customWidth="1"/>
    <col min="6405" max="6405" width="29.44140625" style="121" customWidth="1"/>
    <col min="6406" max="6406" width="18.88671875" style="121" customWidth="1"/>
    <col min="6407" max="6407" width="8.44140625" style="121" customWidth="1"/>
    <col min="6408" max="6408" width="11.88671875" style="121" customWidth="1"/>
    <col min="6409" max="6409" width="10" style="121" customWidth="1"/>
    <col min="6410" max="6411" width="7.5546875" style="121" customWidth="1"/>
    <col min="6412" max="6655" width="8.6640625" style="121" customWidth="1"/>
    <col min="6656" max="6656" width="8.6640625" style="121"/>
    <col min="6657" max="6657" width="0.109375" style="121" customWidth="1"/>
    <col min="6658" max="6658" width="2.6640625" style="121" customWidth="1"/>
    <col min="6659" max="6659" width="15.44140625" style="121" customWidth="1"/>
    <col min="6660" max="6660" width="1.33203125" style="121" customWidth="1"/>
    <col min="6661" max="6661" width="29.44140625" style="121" customWidth="1"/>
    <col min="6662" max="6662" width="18.88671875" style="121" customWidth="1"/>
    <col min="6663" max="6663" width="8.44140625" style="121" customWidth="1"/>
    <col min="6664" max="6664" width="11.88671875" style="121" customWidth="1"/>
    <col min="6665" max="6665" width="10" style="121" customWidth="1"/>
    <col min="6666" max="6667" width="7.5546875" style="121" customWidth="1"/>
    <col min="6668" max="6911" width="8.6640625" style="121" customWidth="1"/>
    <col min="6912" max="6912" width="8.6640625" style="121"/>
    <col min="6913" max="6913" width="0.109375" style="121" customWidth="1"/>
    <col min="6914" max="6914" width="2.6640625" style="121" customWidth="1"/>
    <col min="6915" max="6915" width="15.44140625" style="121" customWidth="1"/>
    <col min="6916" max="6916" width="1.33203125" style="121" customWidth="1"/>
    <col min="6917" max="6917" width="29.44140625" style="121" customWidth="1"/>
    <col min="6918" max="6918" width="18.88671875" style="121" customWidth="1"/>
    <col min="6919" max="6919" width="8.44140625" style="121" customWidth="1"/>
    <col min="6920" max="6920" width="11.88671875" style="121" customWidth="1"/>
    <col min="6921" max="6921" width="10" style="121" customWidth="1"/>
    <col min="6922" max="6923" width="7.5546875" style="121" customWidth="1"/>
    <col min="6924" max="7167" width="8.6640625" style="121" customWidth="1"/>
    <col min="7168" max="7168" width="8.6640625" style="121"/>
    <col min="7169" max="7169" width="0.109375" style="121" customWidth="1"/>
    <col min="7170" max="7170" width="2.6640625" style="121" customWidth="1"/>
    <col min="7171" max="7171" width="15.44140625" style="121" customWidth="1"/>
    <col min="7172" max="7172" width="1.33203125" style="121" customWidth="1"/>
    <col min="7173" max="7173" width="29.44140625" style="121" customWidth="1"/>
    <col min="7174" max="7174" width="18.88671875" style="121" customWidth="1"/>
    <col min="7175" max="7175" width="8.44140625" style="121" customWidth="1"/>
    <col min="7176" max="7176" width="11.88671875" style="121" customWidth="1"/>
    <col min="7177" max="7177" width="10" style="121" customWidth="1"/>
    <col min="7178" max="7179" width="7.5546875" style="121" customWidth="1"/>
    <col min="7180" max="7423" width="8.6640625" style="121" customWidth="1"/>
    <col min="7424" max="7424" width="8.6640625" style="121"/>
    <col min="7425" max="7425" width="0.109375" style="121" customWidth="1"/>
    <col min="7426" max="7426" width="2.6640625" style="121" customWidth="1"/>
    <col min="7427" max="7427" width="15.44140625" style="121" customWidth="1"/>
    <col min="7428" max="7428" width="1.33203125" style="121" customWidth="1"/>
    <col min="7429" max="7429" width="29.44140625" style="121" customWidth="1"/>
    <col min="7430" max="7430" width="18.88671875" style="121" customWidth="1"/>
    <col min="7431" max="7431" width="8.44140625" style="121" customWidth="1"/>
    <col min="7432" max="7432" width="11.88671875" style="121" customWidth="1"/>
    <col min="7433" max="7433" width="10" style="121" customWidth="1"/>
    <col min="7434" max="7435" width="7.5546875" style="121" customWidth="1"/>
    <col min="7436" max="7679" width="8.6640625" style="121" customWidth="1"/>
    <col min="7680" max="7680" width="8.6640625" style="121"/>
    <col min="7681" max="7681" width="0.109375" style="121" customWidth="1"/>
    <col min="7682" max="7682" width="2.6640625" style="121" customWidth="1"/>
    <col min="7683" max="7683" width="15.44140625" style="121" customWidth="1"/>
    <col min="7684" max="7684" width="1.33203125" style="121" customWidth="1"/>
    <col min="7685" max="7685" width="29.44140625" style="121" customWidth="1"/>
    <col min="7686" max="7686" width="18.88671875" style="121" customWidth="1"/>
    <col min="7687" max="7687" width="8.44140625" style="121" customWidth="1"/>
    <col min="7688" max="7688" width="11.88671875" style="121" customWidth="1"/>
    <col min="7689" max="7689" width="10" style="121" customWidth="1"/>
    <col min="7690" max="7691" width="7.5546875" style="121" customWidth="1"/>
    <col min="7692" max="7935" width="8.6640625" style="121" customWidth="1"/>
    <col min="7936" max="7936" width="8.6640625" style="121"/>
    <col min="7937" max="7937" width="0.109375" style="121" customWidth="1"/>
    <col min="7938" max="7938" width="2.6640625" style="121" customWidth="1"/>
    <col min="7939" max="7939" width="15.44140625" style="121" customWidth="1"/>
    <col min="7940" max="7940" width="1.33203125" style="121" customWidth="1"/>
    <col min="7941" max="7941" width="29.44140625" style="121" customWidth="1"/>
    <col min="7942" max="7942" width="18.88671875" style="121" customWidth="1"/>
    <col min="7943" max="7943" width="8.44140625" style="121" customWidth="1"/>
    <col min="7944" max="7944" width="11.88671875" style="121" customWidth="1"/>
    <col min="7945" max="7945" width="10" style="121" customWidth="1"/>
    <col min="7946" max="7947" width="7.5546875" style="121" customWidth="1"/>
    <col min="7948" max="8191" width="8.6640625" style="121" customWidth="1"/>
    <col min="8192" max="8192" width="8.6640625" style="121"/>
    <col min="8193" max="8193" width="0.109375" style="121" customWidth="1"/>
    <col min="8194" max="8194" width="2.6640625" style="121" customWidth="1"/>
    <col min="8195" max="8195" width="15.44140625" style="121" customWidth="1"/>
    <col min="8196" max="8196" width="1.33203125" style="121" customWidth="1"/>
    <col min="8197" max="8197" width="29.44140625" style="121" customWidth="1"/>
    <col min="8198" max="8198" width="18.88671875" style="121" customWidth="1"/>
    <col min="8199" max="8199" width="8.44140625" style="121" customWidth="1"/>
    <col min="8200" max="8200" width="11.88671875" style="121" customWidth="1"/>
    <col min="8201" max="8201" width="10" style="121" customWidth="1"/>
    <col min="8202" max="8203" width="7.5546875" style="121" customWidth="1"/>
    <col min="8204" max="8447" width="8.6640625" style="121" customWidth="1"/>
    <col min="8448" max="8448" width="8.6640625" style="121"/>
    <col min="8449" max="8449" width="0.109375" style="121" customWidth="1"/>
    <col min="8450" max="8450" width="2.6640625" style="121" customWidth="1"/>
    <col min="8451" max="8451" width="15.44140625" style="121" customWidth="1"/>
    <col min="8452" max="8452" width="1.33203125" style="121" customWidth="1"/>
    <col min="8453" max="8453" width="29.44140625" style="121" customWidth="1"/>
    <col min="8454" max="8454" width="18.88671875" style="121" customWidth="1"/>
    <col min="8455" max="8455" width="8.44140625" style="121" customWidth="1"/>
    <col min="8456" max="8456" width="11.88671875" style="121" customWidth="1"/>
    <col min="8457" max="8457" width="10" style="121" customWidth="1"/>
    <col min="8458" max="8459" width="7.5546875" style="121" customWidth="1"/>
    <col min="8460" max="8703" width="8.6640625" style="121" customWidth="1"/>
    <col min="8704" max="8704" width="8.6640625" style="121"/>
    <col min="8705" max="8705" width="0.109375" style="121" customWidth="1"/>
    <col min="8706" max="8706" width="2.6640625" style="121" customWidth="1"/>
    <col min="8707" max="8707" width="15.44140625" style="121" customWidth="1"/>
    <col min="8708" max="8708" width="1.33203125" style="121" customWidth="1"/>
    <col min="8709" max="8709" width="29.44140625" style="121" customWidth="1"/>
    <col min="8710" max="8710" width="18.88671875" style="121" customWidth="1"/>
    <col min="8711" max="8711" width="8.44140625" style="121" customWidth="1"/>
    <col min="8712" max="8712" width="11.88671875" style="121" customWidth="1"/>
    <col min="8713" max="8713" width="10" style="121" customWidth="1"/>
    <col min="8714" max="8715" width="7.5546875" style="121" customWidth="1"/>
    <col min="8716" max="8959" width="8.6640625" style="121" customWidth="1"/>
    <col min="8960" max="8960" width="8.6640625" style="121"/>
    <col min="8961" max="8961" width="0.109375" style="121" customWidth="1"/>
    <col min="8962" max="8962" width="2.6640625" style="121" customWidth="1"/>
    <col min="8963" max="8963" width="15.44140625" style="121" customWidth="1"/>
    <col min="8964" max="8964" width="1.33203125" style="121" customWidth="1"/>
    <col min="8965" max="8965" width="29.44140625" style="121" customWidth="1"/>
    <col min="8966" max="8966" width="18.88671875" style="121" customWidth="1"/>
    <col min="8967" max="8967" width="8.44140625" style="121" customWidth="1"/>
    <col min="8968" max="8968" width="11.88671875" style="121" customWidth="1"/>
    <col min="8969" max="8969" width="10" style="121" customWidth="1"/>
    <col min="8970" max="8971" width="7.5546875" style="121" customWidth="1"/>
    <col min="8972" max="9215" width="8.6640625" style="121" customWidth="1"/>
    <col min="9216" max="9216" width="8.6640625" style="121"/>
    <col min="9217" max="9217" width="0.109375" style="121" customWidth="1"/>
    <col min="9218" max="9218" width="2.6640625" style="121" customWidth="1"/>
    <col min="9219" max="9219" width="15.44140625" style="121" customWidth="1"/>
    <col min="9220" max="9220" width="1.33203125" style="121" customWidth="1"/>
    <col min="9221" max="9221" width="29.44140625" style="121" customWidth="1"/>
    <col min="9222" max="9222" width="18.88671875" style="121" customWidth="1"/>
    <col min="9223" max="9223" width="8.44140625" style="121" customWidth="1"/>
    <col min="9224" max="9224" width="11.88671875" style="121" customWidth="1"/>
    <col min="9225" max="9225" width="10" style="121" customWidth="1"/>
    <col min="9226" max="9227" width="7.5546875" style="121" customWidth="1"/>
    <col min="9228" max="9471" width="8.6640625" style="121" customWidth="1"/>
    <col min="9472" max="9472" width="8.6640625" style="121"/>
    <col min="9473" max="9473" width="0.109375" style="121" customWidth="1"/>
    <col min="9474" max="9474" width="2.6640625" style="121" customWidth="1"/>
    <col min="9475" max="9475" width="15.44140625" style="121" customWidth="1"/>
    <col min="9476" max="9476" width="1.33203125" style="121" customWidth="1"/>
    <col min="9477" max="9477" width="29.44140625" style="121" customWidth="1"/>
    <col min="9478" max="9478" width="18.88671875" style="121" customWidth="1"/>
    <col min="9479" max="9479" width="8.44140625" style="121" customWidth="1"/>
    <col min="9480" max="9480" width="11.88671875" style="121" customWidth="1"/>
    <col min="9481" max="9481" width="10" style="121" customWidth="1"/>
    <col min="9482" max="9483" width="7.5546875" style="121" customWidth="1"/>
    <col min="9484" max="9727" width="8.6640625" style="121" customWidth="1"/>
    <col min="9728" max="9728" width="8.6640625" style="121"/>
    <col min="9729" max="9729" width="0.109375" style="121" customWidth="1"/>
    <col min="9730" max="9730" width="2.6640625" style="121" customWidth="1"/>
    <col min="9731" max="9731" width="15.44140625" style="121" customWidth="1"/>
    <col min="9732" max="9732" width="1.33203125" style="121" customWidth="1"/>
    <col min="9733" max="9733" width="29.44140625" style="121" customWidth="1"/>
    <col min="9734" max="9734" width="18.88671875" style="121" customWidth="1"/>
    <col min="9735" max="9735" width="8.44140625" style="121" customWidth="1"/>
    <col min="9736" max="9736" width="11.88671875" style="121" customWidth="1"/>
    <col min="9737" max="9737" width="10" style="121" customWidth="1"/>
    <col min="9738" max="9739" width="7.5546875" style="121" customWidth="1"/>
    <col min="9740" max="9983" width="8.6640625" style="121" customWidth="1"/>
    <col min="9984" max="9984" width="8.6640625" style="121"/>
    <col min="9985" max="9985" width="0.109375" style="121" customWidth="1"/>
    <col min="9986" max="9986" width="2.6640625" style="121" customWidth="1"/>
    <col min="9987" max="9987" width="15.44140625" style="121" customWidth="1"/>
    <col min="9988" max="9988" width="1.33203125" style="121" customWidth="1"/>
    <col min="9989" max="9989" width="29.44140625" style="121" customWidth="1"/>
    <col min="9990" max="9990" width="18.88671875" style="121" customWidth="1"/>
    <col min="9991" max="9991" width="8.44140625" style="121" customWidth="1"/>
    <col min="9992" max="9992" width="11.88671875" style="121" customWidth="1"/>
    <col min="9993" max="9993" width="10" style="121" customWidth="1"/>
    <col min="9994" max="9995" width="7.5546875" style="121" customWidth="1"/>
    <col min="9996" max="10239" width="8.6640625" style="121" customWidth="1"/>
    <col min="10240" max="10240" width="8.6640625" style="121"/>
    <col min="10241" max="10241" width="0.109375" style="121" customWidth="1"/>
    <col min="10242" max="10242" width="2.6640625" style="121" customWidth="1"/>
    <col min="10243" max="10243" width="15.44140625" style="121" customWidth="1"/>
    <col min="10244" max="10244" width="1.33203125" style="121" customWidth="1"/>
    <col min="10245" max="10245" width="29.44140625" style="121" customWidth="1"/>
    <col min="10246" max="10246" width="18.88671875" style="121" customWidth="1"/>
    <col min="10247" max="10247" width="8.44140625" style="121" customWidth="1"/>
    <col min="10248" max="10248" width="11.88671875" style="121" customWidth="1"/>
    <col min="10249" max="10249" width="10" style="121" customWidth="1"/>
    <col min="10250" max="10251" width="7.5546875" style="121" customWidth="1"/>
    <col min="10252" max="10495" width="8.6640625" style="121" customWidth="1"/>
    <col min="10496" max="10496" width="8.6640625" style="121"/>
    <col min="10497" max="10497" width="0.109375" style="121" customWidth="1"/>
    <col min="10498" max="10498" width="2.6640625" style="121" customWidth="1"/>
    <col min="10499" max="10499" width="15.44140625" style="121" customWidth="1"/>
    <col min="10500" max="10500" width="1.33203125" style="121" customWidth="1"/>
    <col min="10501" max="10501" width="29.44140625" style="121" customWidth="1"/>
    <col min="10502" max="10502" width="18.88671875" style="121" customWidth="1"/>
    <col min="10503" max="10503" width="8.44140625" style="121" customWidth="1"/>
    <col min="10504" max="10504" width="11.88671875" style="121" customWidth="1"/>
    <col min="10505" max="10505" width="10" style="121" customWidth="1"/>
    <col min="10506" max="10507" width="7.5546875" style="121" customWidth="1"/>
    <col min="10508" max="10751" width="8.6640625" style="121" customWidth="1"/>
    <col min="10752" max="10752" width="8.6640625" style="121"/>
    <col min="10753" max="10753" width="0.109375" style="121" customWidth="1"/>
    <col min="10754" max="10754" width="2.6640625" style="121" customWidth="1"/>
    <col min="10755" max="10755" width="15.44140625" style="121" customWidth="1"/>
    <col min="10756" max="10756" width="1.33203125" style="121" customWidth="1"/>
    <col min="10757" max="10757" width="29.44140625" style="121" customWidth="1"/>
    <col min="10758" max="10758" width="18.88671875" style="121" customWidth="1"/>
    <col min="10759" max="10759" width="8.44140625" style="121" customWidth="1"/>
    <col min="10760" max="10760" width="11.88671875" style="121" customWidth="1"/>
    <col min="10761" max="10761" width="10" style="121" customWidth="1"/>
    <col min="10762" max="10763" width="7.5546875" style="121" customWidth="1"/>
    <col min="10764" max="11007" width="8.6640625" style="121" customWidth="1"/>
    <col min="11008" max="11008" width="8.6640625" style="121"/>
    <col min="11009" max="11009" width="0.109375" style="121" customWidth="1"/>
    <col min="11010" max="11010" width="2.6640625" style="121" customWidth="1"/>
    <col min="11011" max="11011" width="15.44140625" style="121" customWidth="1"/>
    <col min="11012" max="11012" width="1.33203125" style="121" customWidth="1"/>
    <col min="11013" max="11013" width="29.44140625" style="121" customWidth="1"/>
    <col min="11014" max="11014" width="18.88671875" style="121" customWidth="1"/>
    <col min="11015" max="11015" width="8.44140625" style="121" customWidth="1"/>
    <col min="11016" max="11016" width="11.88671875" style="121" customWidth="1"/>
    <col min="11017" max="11017" width="10" style="121" customWidth="1"/>
    <col min="11018" max="11019" width="7.5546875" style="121" customWidth="1"/>
    <col min="11020" max="11263" width="8.6640625" style="121" customWidth="1"/>
    <col min="11264" max="11264" width="8.6640625" style="121"/>
    <col min="11265" max="11265" width="0.109375" style="121" customWidth="1"/>
    <col min="11266" max="11266" width="2.6640625" style="121" customWidth="1"/>
    <col min="11267" max="11267" width="15.44140625" style="121" customWidth="1"/>
    <col min="11268" max="11268" width="1.33203125" style="121" customWidth="1"/>
    <col min="11269" max="11269" width="29.44140625" style="121" customWidth="1"/>
    <col min="11270" max="11270" width="18.88671875" style="121" customWidth="1"/>
    <col min="11271" max="11271" width="8.44140625" style="121" customWidth="1"/>
    <col min="11272" max="11272" width="11.88671875" style="121" customWidth="1"/>
    <col min="11273" max="11273" width="10" style="121" customWidth="1"/>
    <col min="11274" max="11275" width="7.5546875" style="121" customWidth="1"/>
    <col min="11276" max="11519" width="8.6640625" style="121" customWidth="1"/>
    <col min="11520" max="11520" width="8.6640625" style="121"/>
    <col min="11521" max="11521" width="0.109375" style="121" customWidth="1"/>
    <col min="11522" max="11522" width="2.6640625" style="121" customWidth="1"/>
    <col min="11523" max="11523" width="15.44140625" style="121" customWidth="1"/>
    <col min="11524" max="11524" width="1.33203125" style="121" customWidth="1"/>
    <col min="11525" max="11525" width="29.44140625" style="121" customWidth="1"/>
    <col min="11526" max="11526" width="18.88671875" style="121" customWidth="1"/>
    <col min="11527" max="11527" width="8.44140625" style="121" customWidth="1"/>
    <col min="11528" max="11528" width="11.88671875" style="121" customWidth="1"/>
    <col min="11529" max="11529" width="10" style="121" customWidth="1"/>
    <col min="11530" max="11531" width="7.5546875" style="121" customWidth="1"/>
    <col min="11532" max="11775" width="8.6640625" style="121" customWidth="1"/>
    <col min="11776" max="11776" width="8.6640625" style="121"/>
    <col min="11777" max="11777" width="0.109375" style="121" customWidth="1"/>
    <col min="11778" max="11778" width="2.6640625" style="121" customWidth="1"/>
    <col min="11779" max="11779" width="15.44140625" style="121" customWidth="1"/>
    <col min="11780" max="11780" width="1.33203125" style="121" customWidth="1"/>
    <col min="11781" max="11781" width="29.44140625" style="121" customWidth="1"/>
    <col min="11782" max="11782" width="18.88671875" style="121" customWidth="1"/>
    <col min="11783" max="11783" width="8.44140625" style="121" customWidth="1"/>
    <col min="11784" max="11784" width="11.88671875" style="121" customWidth="1"/>
    <col min="11785" max="11785" width="10" style="121" customWidth="1"/>
    <col min="11786" max="11787" width="7.5546875" style="121" customWidth="1"/>
    <col min="11788" max="12031" width="8.6640625" style="121" customWidth="1"/>
    <col min="12032" max="12032" width="8.6640625" style="121"/>
    <col min="12033" max="12033" width="0.109375" style="121" customWidth="1"/>
    <col min="12034" max="12034" width="2.6640625" style="121" customWidth="1"/>
    <col min="12035" max="12035" width="15.44140625" style="121" customWidth="1"/>
    <col min="12036" max="12036" width="1.33203125" style="121" customWidth="1"/>
    <col min="12037" max="12037" width="29.44140625" style="121" customWidth="1"/>
    <col min="12038" max="12038" width="18.88671875" style="121" customWidth="1"/>
    <col min="12039" max="12039" width="8.44140625" style="121" customWidth="1"/>
    <col min="12040" max="12040" width="11.88671875" style="121" customWidth="1"/>
    <col min="12041" max="12041" width="10" style="121" customWidth="1"/>
    <col min="12042" max="12043" width="7.5546875" style="121" customWidth="1"/>
    <col min="12044" max="12287" width="8.6640625" style="121" customWidth="1"/>
    <col min="12288" max="12288" width="8.6640625" style="121"/>
    <col min="12289" max="12289" width="0.109375" style="121" customWidth="1"/>
    <col min="12290" max="12290" width="2.6640625" style="121" customWidth="1"/>
    <col min="12291" max="12291" width="15.44140625" style="121" customWidth="1"/>
    <col min="12292" max="12292" width="1.33203125" style="121" customWidth="1"/>
    <col min="12293" max="12293" width="29.44140625" style="121" customWidth="1"/>
    <col min="12294" max="12294" width="18.88671875" style="121" customWidth="1"/>
    <col min="12295" max="12295" width="8.44140625" style="121" customWidth="1"/>
    <col min="12296" max="12296" width="11.88671875" style="121" customWidth="1"/>
    <col min="12297" max="12297" width="10" style="121" customWidth="1"/>
    <col min="12298" max="12299" width="7.5546875" style="121" customWidth="1"/>
    <col min="12300" max="12543" width="8.6640625" style="121" customWidth="1"/>
    <col min="12544" max="12544" width="8.6640625" style="121"/>
    <col min="12545" max="12545" width="0.109375" style="121" customWidth="1"/>
    <col min="12546" max="12546" width="2.6640625" style="121" customWidth="1"/>
    <col min="12547" max="12547" width="15.44140625" style="121" customWidth="1"/>
    <col min="12548" max="12548" width="1.33203125" style="121" customWidth="1"/>
    <col min="12549" max="12549" width="29.44140625" style="121" customWidth="1"/>
    <col min="12550" max="12550" width="18.88671875" style="121" customWidth="1"/>
    <col min="12551" max="12551" width="8.44140625" style="121" customWidth="1"/>
    <col min="12552" max="12552" width="11.88671875" style="121" customWidth="1"/>
    <col min="12553" max="12553" width="10" style="121" customWidth="1"/>
    <col min="12554" max="12555" width="7.5546875" style="121" customWidth="1"/>
    <col min="12556" max="12799" width="8.6640625" style="121" customWidth="1"/>
    <col min="12800" max="12800" width="8.6640625" style="121"/>
    <col min="12801" max="12801" width="0.109375" style="121" customWidth="1"/>
    <col min="12802" max="12802" width="2.6640625" style="121" customWidth="1"/>
    <col min="12803" max="12803" width="15.44140625" style="121" customWidth="1"/>
    <col min="12804" max="12804" width="1.33203125" style="121" customWidth="1"/>
    <col min="12805" max="12805" width="29.44140625" style="121" customWidth="1"/>
    <col min="12806" max="12806" width="18.88671875" style="121" customWidth="1"/>
    <col min="12807" max="12807" width="8.44140625" style="121" customWidth="1"/>
    <col min="12808" max="12808" width="11.88671875" style="121" customWidth="1"/>
    <col min="12809" max="12809" width="10" style="121" customWidth="1"/>
    <col min="12810" max="12811" width="7.5546875" style="121" customWidth="1"/>
    <col min="12812" max="13055" width="8.6640625" style="121" customWidth="1"/>
    <col min="13056" max="13056" width="8.6640625" style="121"/>
    <col min="13057" max="13057" width="0.109375" style="121" customWidth="1"/>
    <col min="13058" max="13058" width="2.6640625" style="121" customWidth="1"/>
    <col min="13059" max="13059" width="15.44140625" style="121" customWidth="1"/>
    <col min="13060" max="13060" width="1.33203125" style="121" customWidth="1"/>
    <col min="13061" max="13061" width="29.44140625" style="121" customWidth="1"/>
    <col min="13062" max="13062" width="18.88671875" style="121" customWidth="1"/>
    <col min="13063" max="13063" width="8.44140625" style="121" customWidth="1"/>
    <col min="13064" max="13064" width="11.88671875" style="121" customWidth="1"/>
    <col min="13065" max="13065" width="10" style="121" customWidth="1"/>
    <col min="13066" max="13067" width="7.5546875" style="121" customWidth="1"/>
    <col min="13068" max="13311" width="8.6640625" style="121" customWidth="1"/>
    <col min="13312" max="13312" width="8.6640625" style="121"/>
    <col min="13313" max="13313" width="0.109375" style="121" customWidth="1"/>
    <col min="13314" max="13314" width="2.6640625" style="121" customWidth="1"/>
    <col min="13315" max="13315" width="15.44140625" style="121" customWidth="1"/>
    <col min="13316" max="13316" width="1.33203125" style="121" customWidth="1"/>
    <col min="13317" max="13317" width="29.44140625" style="121" customWidth="1"/>
    <col min="13318" max="13318" width="18.88671875" style="121" customWidth="1"/>
    <col min="13319" max="13319" width="8.44140625" style="121" customWidth="1"/>
    <col min="13320" max="13320" width="11.88671875" style="121" customWidth="1"/>
    <col min="13321" max="13321" width="10" style="121" customWidth="1"/>
    <col min="13322" max="13323" width="7.5546875" style="121" customWidth="1"/>
    <col min="13324" max="13567" width="8.6640625" style="121" customWidth="1"/>
    <col min="13568" max="13568" width="8.6640625" style="121"/>
    <col min="13569" max="13569" width="0.109375" style="121" customWidth="1"/>
    <col min="13570" max="13570" width="2.6640625" style="121" customWidth="1"/>
    <col min="13571" max="13571" width="15.44140625" style="121" customWidth="1"/>
    <col min="13572" max="13572" width="1.33203125" style="121" customWidth="1"/>
    <col min="13573" max="13573" width="29.44140625" style="121" customWidth="1"/>
    <col min="13574" max="13574" width="18.88671875" style="121" customWidth="1"/>
    <col min="13575" max="13575" width="8.44140625" style="121" customWidth="1"/>
    <col min="13576" max="13576" width="11.88671875" style="121" customWidth="1"/>
    <col min="13577" max="13577" width="10" style="121" customWidth="1"/>
    <col min="13578" max="13579" width="7.5546875" style="121" customWidth="1"/>
    <col min="13580" max="13823" width="8.6640625" style="121" customWidth="1"/>
    <col min="13824" max="13824" width="8.6640625" style="121"/>
    <col min="13825" max="13825" width="0.109375" style="121" customWidth="1"/>
    <col min="13826" max="13826" width="2.6640625" style="121" customWidth="1"/>
    <col min="13827" max="13827" width="15.44140625" style="121" customWidth="1"/>
    <col min="13828" max="13828" width="1.33203125" style="121" customWidth="1"/>
    <col min="13829" max="13829" width="29.44140625" style="121" customWidth="1"/>
    <col min="13830" max="13830" width="18.88671875" style="121" customWidth="1"/>
    <col min="13831" max="13831" width="8.44140625" style="121" customWidth="1"/>
    <col min="13832" max="13832" width="11.88671875" style="121" customWidth="1"/>
    <col min="13833" max="13833" width="10" style="121" customWidth="1"/>
    <col min="13834" max="13835" width="7.5546875" style="121" customWidth="1"/>
    <col min="13836" max="14079" width="8.6640625" style="121" customWidth="1"/>
    <col min="14080" max="14080" width="8.6640625" style="121"/>
    <col min="14081" max="14081" width="0.109375" style="121" customWidth="1"/>
    <col min="14082" max="14082" width="2.6640625" style="121" customWidth="1"/>
    <col min="14083" max="14083" width="15.44140625" style="121" customWidth="1"/>
    <col min="14084" max="14084" width="1.33203125" style="121" customWidth="1"/>
    <col min="14085" max="14085" width="29.44140625" style="121" customWidth="1"/>
    <col min="14086" max="14086" width="18.88671875" style="121" customWidth="1"/>
    <col min="14087" max="14087" width="8.44140625" style="121" customWidth="1"/>
    <col min="14088" max="14088" width="11.88671875" style="121" customWidth="1"/>
    <col min="14089" max="14089" width="10" style="121" customWidth="1"/>
    <col min="14090" max="14091" width="7.5546875" style="121" customWidth="1"/>
    <col min="14092" max="14335" width="8.6640625" style="121" customWidth="1"/>
    <col min="14336" max="14336" width="8.6640625" style="121"/>
    <col min="14337" max="14337" width="0.109375" style="121" customWidth="1"/>
    <col min="14338" max="14338" width="2.6640625" style="121" customWidth="1"/>
    <col min="14339" max="14339" width="15.44140625" style="121" customWidth="1"/>
    <col min="14340" max="14340" width="1.33203125" style="121" customWidth="1"/>
    <col min="14341" max="14341" width="29.44140625" style="121" customWidth="1"/>
    <col min="14342" max="14342" width="18.88671875" style="121" customWidth="1"/>
    <col min="14343" max="14343" width="8.44140625" style="121" customWidth="1"/>
    <col min="14344" max="14344" width="11.88671875" style="121" customWidth="1"/>
    <col min="14345" max="14345" width="10" style="121" customWidth="1"/>
    <col min="14346" max="14347" width="7.5546875" style="121" customWidth="1"/>
    <col min="14348" max="14591" width="8.6640625" style="121" customWidth="1"/>
    <col min="14592" max="14592" width="8.6640625" style="121"/>
    <col min="14593" max="14593" width="0.109375" style="121" customWidth="1"/>
    <col min="14594" max="14594" width="2.6640625" style="121" customWidth="1"/>
    <col min="14595" max="14595" width="15.44140625" style="121" customWidth="1"/>
    <col min="14596" max="14596" width="1.33203125" style="121" customWidth="1"/>
    <col min="14597" max="14597" width="29.44140625" style="121" customWidth="1"/>
    <col min="14598" max="14598" width="18.88671875" style="121" customWidth="1"/>
    <col min="14599" max="14599" width="8.44140625" style="121" customWidth="1"/>
    <col min="14600" max="14600" width="11.88671875" style="121" customWidth="1"/>
    <col min="14601" max="14601" width="10" style="121" customWidth="1"/>
    <col min="14602" max="14603" width="7.5546875" style="121" customWidth="1"/>
    <col min="14604" max="14847" width="8.6640625" style="121" customWidth="1"/>
    <col min="14848" max="14848" width="8.6640625" style="121"/>
    <col min="14849" max="14849" width="0.109375" style="121" customWidth="1"/>
    <col min="14850" max="14850" width="2.6640625" style="121" customWidth="1"/>
    <col min="14851" max="14851" width="15.44140625" style="121" customWidth="1"/>
    <col min="14852" max="14852" width="1.33203125" style="121" customWidth="1"/>
    <col min="14853" max="14853" width="29.44140625" style="121" customWidth="1"/>
    <col min="14854" max="14854" width="18.88671875" style="121" customWidth="1"/>
    <col min="14855" max="14855" width="8.44140625" style="121" customWidth="1"/>
    <col min="14856" max="14856" width="11.88671875" style="121" customWidth="1"/>
    <col min="14857" max="14857" width="10" style="121" customWidth="1"/>
    <col min="14858" max="14859" width="7.5546875" style="121" customWidth="1"/>
    <col min="14860" max="15103" width="8.6640625" style="121" customWidth="1"/>
    <col min="15104" max="15104" width="8.6640625" style="121"/>
    <col min="15105" max="15105" width="0.109375" style="121" customWidth="1"/>
    <col min="15106" max="15106" width="2.6640625" style="121" customWidth="1"/>
    <col min="15107" max="15107" width="15.44140625" style="121" customWidth="1"/>
    <col min="15108" max="15108" width="1.33203125" style="121" customWidth="1"/>
    <col min="15109" max="15109" width="29.44140625" style="121" customWidth="1"/>
    <col min="15110" max="15110" width="18.88671875" style="121" customWidth="1"/>
    <col min="15111" max="15111" width="8.44140625" style="121" customWidth="1"/>
    <col min="15112" max="15112" width="11.88671875" style="121" customWidth="1"/>
    <col min="15113" max="15113" width="10" style="121" customWidth="1"/>
    <col min="15114" max="15115" width="7.5546875" style="121" customWidth="1"/>
    <col min="15116" max="15359" width="8.6640625" style="121" customWidth="1"/>
    <col min="15360" max="15360" width="8.6640625" style="121"/>
    <col min="15361" max="15361" width="0.109375" style="121" customWidth="1"/>
    <col min="15362" max="15362" width="2.6640625" style="121" customWidth="1"/>
    <col min="15363" max="15363" width="15.44140625" style="121" customWidth="1"/>
    <col min="15364" max="15364" width="1.33203125" style="121" customWidth="1"/>
    <col min="15365" max="15365" width="29.44140625" style="121" customWidth="1"/>
    <col min="15366" max="15366" width="18.88671875" style="121" customWidth="1"/>
    <col min="15367" max="15367" width="8.44140625" style="121" customWidth="1"/>
    <col min="15368" max="15368" width="11.88671875" style="121" customWidth="1"/>
    <col min="15369" max="15369" width="10" style="121" customWidth="1"/>
    <col min="15370" max="15371" width="7.5546875" style="121" customWidth="1"/>
    <col min="15372" max="15615" width="8.6640625" style="121" customWidth="1"/>
    <col min="15616" max="15616" width="8.6640625" style="121"/>
    <col min="15617" max="15617" width="0.109375" style="121" customWidth="1"/>
    <col min="15618" max="15618" width="2.6640625" style="121" customWidth="1"/>
    <col min="15619" max="15619" width="15.44140625" style="121" customWidth="1"/>
    <col min="15620" max="15620" width="1.33203125" style="121" customWidth="1"/>
    <col min="15621" max="15621" width="29.44140625" style="121" customWidth="1"/>
    <col min="15622" max="15622" width="18.88671875" style="121" customWidth="1"/>
    <col min="15623" max="15623" width="8.44140625" style="121" customWidth="1"/>
    <col min="15624" max="15624" width="11.88671875" style="121" customWidth="1"/>
    <col min="15625" max="15625" width="10" style="121" customWidth="1"/>
    <col min="15626" max="15627" width="7.5546875" style="121" customWidth="1"/>
    <col min="15628" max="15871" width="8.6640625" style="121" customWidth="1"/>
    <col min="15872" max="15872" width="8.6640625" style="121"/>
    <col min="15873" max="15873" width="0.109375" style="121" customWidth="1"/>
    <col min="15874" max="15874" width="2.6640625" style="121" customWidth="1"/>
    <col min="15875" max="15875" width="15.44140625" style="121" customWidth="1"/>
    <col min="15876" max="15876" width="1.33203125" style="121" customWidth="1"/>
    <col min="15877" max="15877" width="29.44140625" style="121" customWidth="1"/>
    <col min="15878" max="15878" width="18.88671875" style="121" customWidth="1"/>
    <col min="15879" max="15879" width="8.44140625" style="121" customWidth="1"/>
    <col min="15880" max="15880" width="11.88671875" style="121" customWidth="1"/>
    <col min="15881" max="15881" width="10" style="121" customWidth="1"/>
    <col min="15882" max="15883" width="7.5546875" style="121" customWidth="1"/>
    <col min="15884" max="16127" width="8.6640625" style="121" customWidth="1"/>
    <col min="16128" max="16128" width="8.6640625" style="121"/>
    <col min="16129" max="16129" width="0.109375" style="121" customWidth="1"/>
    <col min="16130" max="16130" width="2.6640625" style="121" customWidth="1"/>
    <col min="16131" max="16131" width="15.44140625" style="121" customWidth="1"/>
    <col min="16132" max="16132" width="1.33203125" style="121" customWidth="1"/>
    <col min="16133" max="16133" width="29.44140625" style="121" customWidth="1"/>
    <col min="16134" max="16134" width="18.88671875" style="121" customWidth="1"/>
    <col min="16135" max="16135" width="8.44140625" style="121" customWidth="1"/>
    <col min="16136" max="16136" width="11.88671875" style="121" customWidth="1"/>
    <col min="16137" max="16137" width="10" style="121" customWidth="1"/>
    <col min="16138" max="16139" width="7.5546875" style="121" customWidth="1"/>
    <col min="16140" max="16383" width="8.6640625" style="121" customWidth="1"/>
    <col min="16384" max="16384" width="8.6640625" style="121"/>
  </cols>
  <sheetData>
    <row r="1" spans="1:19" s="76" customFormat="1" ht="0.75" customHeight="1"/>
    <row r="2" spans="1:19" s="76" customFormat="1" ht="21" customHeight="1">
      <c r="E2" s="77"/>
      <c r="I2" s="78" t="s">
        <v>6</v>
      </c>
      <c r="S2" s="98"/>
    </row>
    <row r="3" spans="1:19" s="76" customFormat="1" ht="15" customHeight="1">
      <c r="E3" s="417" t="s">
        <v>63</v>
      </c>
      <c r="F3" s="417"/>
      <c r="G3" s="417"/>
      <c r="H3" s="417"/>
      <c r="I3" s="417"/>
      <c r="S3" s="98"/>
    </row>
    <row r="4" spans="1:19" s="80" customFormat="1" ht="20.25" customHeight="1">
      <c r="B4" s="81"/>
      <c r="C4" s="36" t="str">
        <f>Indice!C4</f>
        <v>Transporte de energía eléctrica</v>
      </c>
    </row>
    <row r="5" spans="1:19" s="80" customFormat="1" ht="12.6" customHeight="1">
      <c r="B5" s="81"/>
      <c r="C5" s="82"/>
    </row>
    <row r="6" spans="1:19" s="80" customFormat="1" ht="12.6" customHeight="1">
      <c r="B6" s="81"/>
      <c r="C6" s="83"/>
      <c r="D6" s="84"/>
      <c r="E6" s="84"/>
    </row>
    <row r="7" spans="1:19" ht="12.75" customHeight="1">
      <c r="A7" s="80"/>
      <c r="B7" s="81"/>
      <c r="C7" s="408" t="s">
        <v>221</v>
      </c>
      <c r="D7" s="84"/>
      <c r="E7" s="119"/>
      <c r="F7" s="120" t="s">
        <v>55</v>
      </c>
      <c r="G7" s="418" t="s">
        <v>66</v>
      </c>
      <c r="H7" s="420" t="s">
        <v>58</v>
      </c>
      <c r="I7" s="420"/>
    </row>
    <row r="8" spans="1:19" ht="12.75" customHeight="1">
      <c r="A8" s="80"/>
      <c r="B8" s="81"/>
      <c r="C8" s="408"/>
      <c r="D8" s="84"/>
      <c r="E8" s="85" t="s">
        <v>59</v>
      </c>
      <c r="F8" s="86" t="s">
        <v>57</v>
      </c>
      <c r="G8" s="419"/>
      <c r="H8" s="86" t="s">
        <v>57</v>
      </c>
      <c r="I8" s="99" t="s">
        <v>60</v>
      </c>
    </row>
    <row r="9" spans="1:19" ht="12.75" customHeight="1">
      <c r="A9" s="80"/>
      <c r="B9" s="81"/>
      <c r="C9" s="408"/>
      <c r="D9" s="84"/>
      <c r="E9" s="293" t="s">
        <v>121</v>
      </c>
      <c r="F9" s="294">
        <v>220</v>
      </c>
      <c r="G9" s="295" t="s">
        <v>4</v>
      </c>
      <c r="H9" s="294" t="s">
        <v>120</v>
      </c>
      <c r="I9" s="296">
        <v>125</v>
      </c>
      <c r="J9" s="200"/>
    </row>
    <row r="10" spans="1:19" ht="12.75" customHeight="1">
      <c r="A10" s="80"/>
      <c r="B10" s="81"/>
      <c r="C10" s="94"/>
      <c r="D10" s="84"/>
      <c r="E10" s="293" t="s">
        <v>153</v>
      </c>
      <c r="F10" s="294">
        <v>220</v>
      </c>
      <c r="G10" s="295" t="s">
        <v>4</v>
      </c>
      <c r="H10" s="294" t="s">
        <v>120</v>
      </c>
      <c r="I10" s="296">
        <v>125</v>
      </c>
      <c r="J10" s="200"/>
    </row>
    <row r="11" spans="1:19" ht="12.75" customHeight="1">
      <c r="A11" s="80"/>
      <c r="B11" s="81"/>
      <c r="C11" s="94"/>
      <c r="D11" s="84"/>
      <c r="E11" s="293" t="s">
        <v>154</v>
      </c>
      <c r="F11" s="294">
        <v>220</v>
      </c>
      <c r="G11" s="295" t="s">
        <v>4</v>
      </c>
      <c r="H11" s="294" t="s">
        <v>120</v>
      </c>
      <c r="I11" s="296">
        <v>125</v>
      </c>
      <c r="J11" s="200"/>
    </row>
    <row r="12" spans="1:19" ht="12.75" customHeight="1">
      <c r="A12" s="80"/>
      <c r="B12" s="81"/>
      <c r="C12" s="94"/>
      <c r="D12" s="84"/>
      <c r="E12" s="293" t="s">
        <v>149</v>
      </c>
      <c r="F12" s="294">
        <v>220</v>
      </c>
      <c r="G12" s="295" t="s">
        <v>3</v>
      </c>
      <c r="H12" s="294" t="s">
        <v>119</v>
      </c>
      <c r="I12" s="296">
        <v>160</v>
      </c>
      <c r="J12" s="200"/>
    </row>
    <row r="13" spans="1:19" ht="12.75" customHeight="1">
      <c r="A13" s="80"/>
      <c r="B13" s="81"/>
      <c r="C13" s="94"/>
      <c r="D13" s="84"/>
      <c r="E13" s="293" t="s">
        <v>150</v>
      </c>
      <c r="F13" s="294">
        <v>220</v>
      </c>
      <c r="G13" s="295" t="s">
        <v>3</v>
      </c>
      <c r="H13" s="294" t="s">
        <v>119</v>
      </c>
      <c r="I13" s="296">
        <v>160</v>
      </c>
      <c r="J13" s="200"/>
    </row>
    <row r="14" spans="1:19" ht="12.75" customHeight="1">
      <c r="A14" s="80"/>
      <c r="B14" s="81"/>
      <c r="C14" s="94"/>
      <c r="D14" s="84"/>
      <c r="E14" s="293" t="s">
        <v>151</v>
      </c>
      <c r="F14" s="294">
        <v>132</v>
      </c>
      <c r="G14" s="295" t="s">
        <v>3</v>
      </c>
      <c r="H14" s="294" t="s">
        <v>118</v>
      </c>
      <c r="I14" s="296">
        <v>80</v>
      </c>
      <c r="J14" s="200"/>
    </row>
    <row r="15" spans="1:19" ht="12.75" customHeight="1">
      <c r="A15" s="80"/>
      <c r="B15" s="81"/>
      <c r="C15" s="83"/>
      <c r="D15" s="84"/>
      <c r="E15" s="293" t="s">
        <v>152</v>
      </c>
      <c r="F15" s="294">
        <v>132</v>
      </c>
      <c r="G15" s="295" t="s">
        <v>3</v>
      </c>
      <c r="H15" s="294" t="s">
        <v>118</v>
      </c>
      <c r="I15" s="296">
        <v>80</v>
      </c>
      <c r="J15" s="201"/>
      <c r="K15" s="123"/>
    </row>
    <row r="16" spans="1:19" s="140" customFormat="1" ht="16.5" customHeight="1">
      <c r="C16" s="151"/>
      <c r="D16" s="148"/>
      <c r="E16" s="258" t="s">
        <v>93</v>
      </c>
      <c r="F16" s="259"/>
      <c r="G16" s="260"/>
      <c r="H16" s="260"/>
      <c r="I16" s="297">
        <f>SUM(I9:I15)</f>
        <v>855</v>
      </c>
      <c r="K16" s="145"/>
    </row>
    <row r="17" spans="3:13" s="140" customFormat="1" ht="16.5" customHeight="1">
      <c r="C17" s="151"/>
      <c r="D17" s="148"/>
      <c r="E17" s="258" t="s">
        <v>90</v>
      </c>
      <c r="F17" s="259"/>
      <c r="G17" s="260"/>
      <c r="H17" s="260"/>
      <c r="I17" s="297">
        <f>SUM(I9:I15)</f>
        <v>855</v>
      </c>
      <c r="K17" s="145"/>
    </row>
    <row r="18" spans="3:13" ht="15" customHeight="1">
      <c r="E18" s="124" t="s">
        <v>148</v>
      </c>
      <c r="F18" s="331"/>
      <c r="G18" s="331"/>
      <c r="H18" s="331"/>
      <c r="I18" s="331"/>
    </row>
    <row r="19" spans="3:13" ht="12" customHeight="1">
      <c r="E19" s="407" t="s">
        <v>61</v>
      </c>
      <c r="F19" s="407"/>
      <c r="G19" s="407"/>
      <c r="H19" s="407"/>
      <c r="I19" s="407"/>
      <c r="J19" s="194"/>
      <c r="K19" s="194"/>
      <c r="L19" s="194"/>
      <c r="M19" s="194"/>
    </row>
    <row r="20" spans="3:13" ht="12" customHeight="1">
      <c r="E20" s="407" t="s">
        <v>216</v>
      </c>
      <c r="F20" s="407"/>
      <c r="G20" s="407"/>
      <c r="H20" s="407"/>
      <c r="I20" s="407"/>
      <c r="J20" s="123"/>
      <c r="K20" s="123"/>
    </row>
    <row r="21" spans="3:13" ht="12.75" customHeight="1">
      <c r="E21" s="125"/>
      <c r="F21" s="126"/>
      <c r="G21" s="126"/>
      <c r="H21" s="127"/>
      <c r="I21" s="128"/>
    </row>
    <row r="22" spans="3:13" ht="12.75" customHeight="1">
      <c r="D22" s="121"/>
      <c r="J22" s="123"/>
      <c r="K22" s="123"/>
    </row>
    <row r="23" spans="3:13" ht="12.75" customHeight="1"/>
    <row r="24" spans="3:13" ht="12.75" customHeight="1">
      <c r="F24" s="123"/>
      <c r="J24" s="123"/>
      <c r="K24" s="123"/>
    </row>
    <row r="25" spans="3:13" ht="12.75" customHeight="1"/>
    <row r="26" spans="3:13" ht="12.75" customHeight="1">
      <c r="F26" s="123"/>
    </row>
    <row r="27" spans="3:13" ht="12.75" customHeight="1"/>
    <row r="28" spans="3:13" ht="12.75" customHeight="1"/>
  </sheetData>
  <sortState ref="E9:I14">
    <sortCondition descending="1" ref="F9:F14"/>
    <sortCondition ref="E9:E14"/>
  </sortState>
  <mergeCells count="6">
    <mergeCell ref="E20:I20"/>
    <mergeCell ref="E3:I3"/>
    <mergeCell ref="H7:I7"/>
    <mergeCell ref="G7:G8"/>
    <mergeCell ref="C7:C9"/>
    <mergeCell ref="E19:I1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Q41"/>
  <sheetViews>
    <sheetView showGridLines="0" showRowColHeaders="0" showOutlineSymbols="0" zoomScaleNormal="100" workbookViewId="0"/>
  </sheetViews>
  <sheetFormatPr baseColWidth="10" defaultRowHeight="13.2"/>
  <cols>
    <col min="1" max="1" width="0.109375" style="76" customWidth="1"/>
    <col min="2" max="2" width="2.6640625" style="76" customWidth="1"/>
    <col min="3" max="3" width="23.6640625" style="76" customWidth="1"/>
    <col min="4" max="4" width="1.33203125" style="76" customWidth="1"/>
    <col min="5" max="5" width="8" style="134" customWidth="1"/>
    <col min="6" max="6" width="9.5546875" style="90" customWidth="1"/>
    <col min="7" max="7" width="1.6640625" style="90" customWidth="1"/>
    <col min="8" max="8" width="9.5546875" style="90" customWidth="1"/>
    <col min="9" max="9" width="4.109375" style="121" customWidth="1"/>
    <col min="10" max="10" width="8" style="134" customWidth="1"/>
    <col min="11" max="11" width="9.5546875" style="90" customWidth="1"/>
    <col min="12" max="12" width="1.6640625" style="90" customWidth="1"/>
    <col min="13" max="13" width="9.6640625" style="90" customWidth="1"/>
    <col min="14" max="14" width="3.109375" style="90" customWidth="1"/>
    <col min="15" max="15" width="11.44140625" style="90" customWidth="1"/>
    <col min="16" max="256" width="11.44140625" style="90"/>
    <col min="257" max="257" width="0.109375" style="90" customWidth="1"/>
    <col min="258" max="258" width="2.6640625" style="90" customWidth="1"/>
    <col min="259" max="259" width="15.44140625" style="90" customWidth="1"/>
    <col min="260" max="260" width="1.33203125" style="90" customWidth="1"/>
    <col min="261" max="261" width="8" style="90" customWidth="1"/>
    <col min="262" max="262" width="9.5546875" style="90" customWidth="1"/>
    <col min="263" max="263" width="1.6640625" style="90" customWidth="1"/>
    <col min="264" max="264" width="9.5546875" style="90" customWidth="1"/>
    <col min="265" max="265" width="4.109375" style="90" customWidth="1"/>
    <col min="266" max="266" width="8" style="90" customWidth="1"/>
    <col min="267" max="267" width="9.5546875" style="90" customWidth="1"/>
    <col min="268" max="268" width="1.6640625" style="90" customWidth="1"/>
    <col min="269" max="269" width="9.6640625" style="90" customWidth="1"/>
    <col min="270" max="270" width="3.109375" style="90" customWidth="1"/>
    <col min="271" max="271" width="11.44140625" style="90" customWidth="1"/>
    <col min="272" max="512" width="11.44140625" style="90"/>
    <col min="513" max="513" width="0.109375" style="90" customWidth="1"/>
    <col min="514" max="514" width="2.6640625" style="90" customWidth="1"/>
    <col min="515" max="515" width="15.44140625" style="90" customWidth="1"/>
    <col min="516" max="516" width="1.33203125" style="90" customWidth="1"/>
    <col min="517" max="517" width="8" style="90" customWidth="1"/>
    <col min="518" max="518" width="9.5546875" style="90" customWidth="1"/>
    <col min="519" max="519" width="1.6640625" style="90" customWidth="1"/>
    <col min="520" max="520" width="9.5546875" style="90" customWidth="1"/>
    <col min="521" max="521" width="4.109375" style="90" customWidth="1"/>
    <col min="522" max="522" width="8" style="90" customWidth="1"/>
    <col min="523" max="523" width="9.5546875" style="90" customWidth="1"/>
    <col min="524" max="524" width="1.6640625" style="90" customWidth="1"/>
    <col min="525" max="525" width="9.6640625" style="90" customWidth="1"/>
    <col min="526" max="526" width="3.109375" style="90" customWidth="1"/>
    <col min="527" max="527" width="11.44140625" style="90" customWidth="1"/>
    <col min="528" max="768" width="11.44140625" style="90"/>
    <col min="769" max="769" width="0.109375" style="90" customWidth="1"/>
    <col min="770" max="770" width="2.6640625" style="90" customWidth="1"/>
    <col min="771" max="771" width="15.44140625" style="90" customWidth="1"/>
    <col min="772" max="772" width="1.33203125" style="90" customWidth="1"/>
    <col min="773" max="773" width="8" style="90" customWidth="1"/>
    <col min="774" max="774" width="9.5546875" style="90" customWidth="1"/>
    <col min="775" max="775" width="1.6640625" style="90" customWidth="1"/>
    <col min="776" max="776" width="9.5546875" style="90" customWidth="1"/>
    <col min="777" max="777" width="4.109375" style="90" customWidth="1"/>
    <col min="778" max="778" width="8" style="90" customWidth="1"/>
    <col min="779" max="779" width="9.5546875" style="90" customWidth="1"/>
    <col min="780" max="780" width="1.6640625" style="90" customWidth="1"/>
    <col min="781" max="781" width="9.6640625" style="90" customWidth="1"/>
    <col min="782" max="782" width="3.109375" style="90" customWidth="1"/>
    <col min="783" max="783" width="11.44140625" style="90" customWidth="1"/>
    <col min="784" max="1024" width="11.44140625" style="90"/>
    <col min="1025" max="1025" width="0.109375" style="90" customWidth="1"/>
    <col min="1026" max="1026" width="2.6640625" style="90" customWidth="1"/>
    <col min="1027" max="1027" width="15.44140625" style="90" customWidth="1"/>
    <col min="1028" max="1028" width="1.33203125" style="90" customWidth="1"/>
    <col min="1029" max="1029" width="8" style="90" customWidth="1"/>
    <col min="1030" max="1030" width="9.5546875" style="90" customWidth="1"/>
    <col min="1031" max="1031" width="1.6640625" style="90" customWidth="1"/>
    <col min="1032" max="1032" width="9.5546875" style="90" customWidth="1"/>
    <col min="1033" max="1033" width="4.109375" style="90" customWidth="1"/>
    <col min="1034" max="1034" width="8" style="90" customWidth="1"/>
    <col min="1035" max="1035" width="9.5546875" style="90" customWidth="1"/>
    <col min="1036" max="1036" width="1.6640625" style="90" customWidth="1"/>
    <col min="1037" max="1037" width="9.6640625" style="90" customWidth="1"/>
    <col min="1038" max="1038" width="3.109375" style="90" customWidth="1"/>
    <col min="1039" max="1039" width="11.44140625" style="90" customWidth="1"/>
    <col min="1040" max="1280" width="11.44140625" style="90"/>
    <col min="1281" max="1281" width="0.109375" style="90" customWidth="1"/>
    <col min="1282" max="1282" width="2.6640625" style="90" customWidth="1"/>
    <col min="1283" max="1283" width="15.44140625" style="90" customWidth="1"/>
    <col min="1284" max="1284" width="1.33203125" style="90" customWidth="1"/>
    <col min="1285" max="1285" width="8" style="90" customWidth="1"/>
    <col min="1286" max="1286" width="9.5546875" style="90" customWidth="1"/>
    <col min="1287" max="1287" width="1.6640625" style="90" customWidth="1"/>
    <col min="1288" max="1288" width="9.5546875" style="90" customWidth="1"/>
    <col min="1289" max="1289" width="4.109375" style="90" customWidth="1"/>
    <col min="1290" max="1290" width="8" style="90" customWidth="1"/>
    <col min="1291" max="1291" width="9.5546875" style="90" customWidth="1"/>
    <col min="1292" max="1292" width="1.6640625" style="90" customWidth="1"/>
    <col min="1293" max="1293" width="9.6640625" style="90" customWidth="1"/>
    <col min="1294" max="1294" width="3.109375" style="90" customWidth="1"/>
    <col min="1295" max="1295" width="11.44140625" style="90" customWidth="1"/>
    <col min="1296" max="1536" width="11.44140625" style="90"/>
    <col min="1537" max="1537" width="0.109375" style="90" customWidth="1"/>
    <col min="1538" max="1538" width="2.6640625" style="90" customWidth="1"/>
    <col min="1539" max="1539" width="15.44140625" style="90" customWidth="1"/>
    <col min="1540" max="1540" width="1.33203125" style="90" customWidth="1"/>
    <col min="1541" max="1541" width="8" style="90" customWidth="1"/>
    <col min="1542" max="1542" width="9.5546875" style="90" customWidth="1"/>
    <col min="1543" max="1543" width="1.6640625" style="90" customWidth="1"/>
    <col min="1544" max="1544" width="9.5546875" style="90" customWidth="1"/>
    <col min="1545" max="1545" width="4.109375" style="90" customWidth="1"/>
    <col min="1546" max="1546" width="8" style="90" customWidth="1"/>
    <col min="1547" max="1547" width="9.5546875" style="90" customWidth="1"/>
    <col min="1548" max="1548" width="1.6640625" style="90" customWidth="1"/>
    <col min="1549" max="1549" width="9.6640625" style="90" customWidth="1"/>
    <col min="1550" max="1550" width="3.109375" style="90" customWidth="1"/>
    <col min="1551" max="1551" width="11.44140625" style="90" customWidth="1"/>
    <col min="1552" max="1792" width="11.44140625" style="90"/>
    <col min="1793" max="1793" width="0.109375" style="90" customWidth="1"/>
    <col min="1794" max="1794" width="2.6640625" style="90" customWidth="1"/>
    <col min="1795" max="1795" width="15.44140625" style="90" customWidth="1"/>
    <col min="1796" max="1796" width="1.33203125" style="90" customWidth="1"/>
    <col min="1797" max="1797" width="8" style="90" customWidth="1"/>
    <col min="1798" max="1798" width="9.5546875" style="90" customWidth="1"/>
    <col min="1799" max="1799" width="1.6640625" style="90" customWidth="1"/>
    <col min="1800" max="1800" width="9.5546875" style="90" customWidth="1"/>
    <col min="1801" max="1801" width="4.109375" style="90" customWidth="1"/>
    <col min="1802" max="1802" width="8" style="90" customWidth="1"/>
    <col min="1803" max="1803" width="9.5546875" style="90" customWidth="1"/>
    <col min="1804" max="1804" width="1.6640625" style="90" customWidth="1"/>
    <col min="1805" max="1805" width="9.6640625" style="90" customWidth="1"/>
    <col min="1806" max="1806" width="3.109375" style="90" customWidth="1"/>
    <col min="1807" max="1807" width="11.44140625" style="90" customWidth="1"/>
    <col min="1808" max="2048" width="11.44140625" style="90"/>
    <col min="2049" max="2049" width="0.109375" style="90" customWidth="1"/>
    <col min="2050" max="2050" width="2.6640625" style="90" customWidth="1"/>
    <col min="2051" max="2051" width="15.44140625" style="90" customWidth="1"/>
    <col min="2052" max="2052" width="1.33203125" style="90" customWidth="1"/>
    <col min="2053" max="2053" width="8" style="90" customWidth="1"/>
    <col min="2054" max="2054" width="9.5546875" style="90" customWidth="1"/>
    <col min="2055" max="2055" width="1.6640625" style="90" customWidth="1"/>
    <col min="2056" max="2056" width="9.5546875" style="90" customWidth="1"/>
    <col min="2057" max="2057" width="4.109375" style="90" customWidth="1"/>
    <col min="2058" max="2058" width="8" style="90" customWidth="1"/>
    <col min="2059" max="2059" width="9.5546875" style="90" customWidth="1"/>
    <col min="2060" max="2060" width="1.6640625" style="90" customWidth="1"/>
    <col min="2061" max="2061" width="9.6640625" style="90" customWidth="1"/>
    <col min="2062" max="2062" width="3.109375" style="90" customWidth="1"/>
    <col min="2063" max="2063" width="11.44140625" style="90" customWidth="1"/>
    <col min="2064" max="2304" width="11.44140625" style="90"/>
    <col min="2305" max="2305" width="0.109375" style="90" customWidth="1"/>
    <col min="2306" max="2306" width="2.6640625" style="90" customWidth="1"/>
    <col min="2307" max="2307" width="15.44140625" style="90" customWidth="1"/>
    <col min="2308" max="2308" width="1.33203125" style="90" customWidth="1"/>
    <col min="2309" max="2309" width="8" style="90" customWidth="1"/>
    <col min="2310" max="2310" width="9.5546875" style="90" customWidth="1"/>
    <col min="2311" max="2311" width="1.6640625" style="90" customWidth="1"/>
    <col min="2312" max="2312" width="9.5546875" style="90" customWidth="1"/>
    <col min="2313" max="2313" width="4.109375" style="90" customWidth="1"/>
    <col min="2314" max="2314" width="8" style="90" customWidth="1"/>
    <col min="2315" max="2315" width="9.5546875" style="90" customWidth="1"/>
    <col min="2316" max="2316" width="1.6640625" style="90" customWidth="1"/>
    <col min="2317" max="2317" width="9.6640625" style="90" customWidth="1"/>
    <col min="2318" max="2318" width="3.109375" style="90" customWidth="1"/>
    <col min="2319" max="2319" width="11.44140625" style="90" customWidth="1"/>
    <col min="2320" max="2560" width="11.44140625" style="90"/>
    <col min="2561" max="2561" width="0.109375" style="90" customWidth="1"/>
    <col min="2562" max="2562" width="2.6640625" style="90" customWidth="1"/>
    <col min="2563" max="2563" width="15.44140625" style="90" customWidth="1"/>
    <col min="2564" max="2564" width="1.33203125" style="90" customWidth="1"/>
    <col min="2565" max="2565" width="8" style="90" customWidth="1"/>
    <col min="2566" max="2566" width="9.5546875" style="90" customWidth="1"/>
    <col min="2567" max="2567" width="1.6640625" style="90" customWidth="1"/>
    <col min="2568" max="2568" width="9.5546875" style="90" customWidth="1"/>
    <col min="2569" max="2569" width="4.109375" style="90" customWidth="1"/>
    <col min="2570" max="2570" width="8" style="90" customWidth="1"/>
    <col min="2571" max="2571" width="9.5546875" style="90" customWidth="1"/>
    <col min="2572" max="2572" width="1.6640625" style="90" customWidth="1"/>
    <col min="2573" max="2573" width="9.6640625" style="90" customWidth="1"/>
    <col min="2574" max="2574" width="3.109375" style="90" customWidth="1"/>
    <col min="2575" max="2575" width="11.44140625" style="90" customWidth="1"/>
    <col min="2576" max="2816" width="11.44140625" style="90"/>
    <col min="2817" max="2817" width="0.109375" style="90" customWidth="1"/>
    <col min="2818" max="2818" width="2.6640625" style="90" customWidth="1"/>
    <col min="2819" max="2819" width="15.44140625" style="90" customWidth="1"/>
    <col min="2820" max="2820" width="1.33203125" style="90" customWidth="1"/>
    <col min="2821" max="2821" width="8" style="90" customWidth="1"/>
    <col min="2822" max="2822" width="9.5546875" style="90" customWidth="1"/>
    <col min="2823" max="2823" width="1.6640625" style="90" customWidth="1"/>
    <col min="2824" max="2824" width="9.5546875" style="90" customWidth="1"/>
    <col min="2825" max="2825" width="4.109375" style="90" customWidth="1"/>
    <col min="2826" max="2826" width="8" style="90" customWidth="1"/>
    <col min="2827" max="2827" width="9.5546875" style="90" customWidth="1"/>
    <col min="2828" max="2828" width="1.6640625" style="90" customWidth="1"/>
    <col min="2829" max="2829" width="9.6640625" style="90" customWidth="1"/>
    <col min="2830" max="2830" width="3.109375" style="90" customWidth="1"/>
    <col min="2831" max="2831" width="11.44140625" style="90" customWidth="1"/>
    <col min="2832" max="3072" width="11.44140625" style="90"/>
    <col min="3073" max="3073" width="0.109375" style="90" customWidth="1"/>
    <col min="3074" max="3074" width="2.6640625" style="90" customWidth="1"/>
    <col min="3075" max="3075" width="15.44140625" style="90" customWidth="1"/>
    <col min="3076" max="3076" width="1.33203125" style="90" customWidth="1"/>
    <col min="3077" max="3077" width="8" style="90" customWidth="1"/>
    <col min="3078" max="3078" width="9.5546875" style="90" customWidth="1"/>
    <col min="3079" max="3079" width="1.6640625" style="90" customWidth="1"/>
    <col min="3080" max="3080" width="9.5546875" style="90" customWidth="1"/>
    <col min="3081" max="3081" width="4.109375" style="90" customWidth="1"/>
    <col min="3082" max="3082" width="8" style="90" customWidth="1"/>
    <col min="3083" max="3083" width="9.5546875" style="90" customWidth="1"/>
    <col min="3084" max="3084" width="1.6640625" style="90" customWidth="1"/>
    <col min="3085" max="3085" width="9.6640625" style="90" customWidth="1"/>
    <col min="3086" max="3086" width="3.109375" style="90" customWidth="1"/>
    <col min="3087" max="3087" width="11.44140625" style="90" customWidth="1"/>
    <col min="3088" max="3328" width="11.44140625" style="90"/>
    <col min="3329" max="3329" width="0.109375" style="90" customWidth="1"/>
    <col min="3330" max="3330" width="2.6640625" style="90" customWidth="1"/>
    <col min="3331" max="3331" width="15.44140625" style="90" customWidth="1"/>
    <col min="3332" max="3332" width="1.33203125" style="90" customWidth="1"/>
    <col min="3333" max="3333" width="8" style="90" customWidth="1"/>
    <col min="3334" max="3334" width="9.5546875" style="90" customWidth="1"/>
    <col min="3335" max="3335" width="1.6640625" style="90" customWidth="1"/>
    <col min="3336" max="3336" width="9.5546875" style="90" customWidth="1"/>
    <col min="3337" max="3337" width="4.109375" style="90" customWidth="1"/>
    <col min="3338" max="3338" width="8" style="90" customWidth="1"/>
    <col min="3339" max="3339" width="9.5546875" style="90" customWidth="1"/>
    <col min="3340" max="3340" width="1.6640625" style="90" customWidth="1"/>
    <col min="3341" max="3341" width="9.6640625" style="90" customWidth="1"/>
    <col min="3342" max="3342" width="3.109375" style="90" customWidth="1"/>
    <col min="3343" max="3343" width="11.44140625" style="90" customWidth="1"/>
    <col min="3344" max="3584" width="11.44140625" style="90"/>
    <col min="3585" max="3585" width="0.109375" style="90" customWidth="1"/>
    <col min="3586" max="3586" width="2.6640625" style="90" customWidth="1"/>
    <col min="3587" max="3587" width="15.44140625" style="90" customWidth="1"/>
    <col min="3588" max="3588" width="1.33203125" style="90" customWidth="1"/>
    <col min="3589" max="3589" width="8" style="90" customWidth="1"/>
    <col min="3590" max="3590" width="9.5546875" style="90" customWidth="1"/>
    <col min="3591" max="3591" width="1.6640625" style="90" customWidth="1"/>
    <col min="3592" max="3592" width="9.5546875" style="90" customWidth="1"/>
    <col min="3593" max="3593" width="4.109375" style="90" customWidth="1"/>
    <col min="3594" max="3594" width="8" style="90" customWidth="1"/>
    <col min="3595" max="3595" width="9.5546875" style="90" customWidth="1"/>
    <col min="3596" max="3596" width="1.6640625" style="90" customWidth="1"/>
    <col min="3597" max="3597" width="9.6640625" style="90" customWidth="1"/>
    <col min="3598" max="3598" width="3.109375" style="90" customWidth="1"/>
    <col min="3599" max="3599" width="11.44140625" style="90" customWidth="1"/>
    <col min="3600" max="3840" width="11.44140625" style="90"/>
    <col min="3841" max="3841" width="0.109375" style="90" customWidth="1"/>
    <col min="3842" max="3842" width="2.6640625" style="90" customWidth="1"/>
    <col min="3843" max="3843" width="15.44140625" style="90" customWidth="1"/>
    <col min="3844" max="3844" width="1.33203125" style="90" customWidth="1"/>
    <col min="3845" max="3845" width="8" style="90" customWidth="1"/>
    <col min="3846" max="3846" width="9.5546875" style="90" customWidth="1"/>
    <col min="3847" max="3847" width="1.6640625" style="90" customWidth="1"/>
    <col min="3848" max="3848" width="9.5546875" style="90" customWidth="1"/>
    <col min="3849" max="3849" width="4.109375" style="90" customWidth="1"/>
    <col min="3850" max="3850" width="8" style="90" customWidth="1"/>
    <col min="3851" max="3851" width="9.5546875" style="90" customWidth="1"/>
    <col min="3852" max="3852" width="1.6640625" style="90" customWidth="1"/>
    <col min="3853" max="3853" width="9.6640625" style="90" customWidth="1"/>
    <col min="3854" max="3854" width="3.109375" style="90" customWidth="1"/>
    <col min="3855" max="3855" width="11.44140625" style="90" customWidth="1"/>
    <col min="3856" max="4096" width="11.44140625" style="90"/>
    <col min="4097" max="4097" width="0.109375" style="90" customWidth="1"/>
    <col min="4098" max="4098" width="2.6640625" style="90" customWidth="1"/>
    <col min="4099" max="4099" width="15.44140625" style="90" customWidth="1"/>
    <col min="4100" max="4100" width="1.33203125" style="90" customWidth="1"/>
    <col min="4101" max="4101" width="8" style="90" customWidth="1"/>
    <col min="4102" max="4102" width="9.5546875" style="90" customWidth="1"/>
    <col min="4103" max="4103" width="1.6640625" style="90" customWidth="1"/>
    <col min="4104" max="4104" width="9.5546875" style="90" customWidth="1"/>
    <col min="4105" max="4105" width="4.109375" style="90" customWidth="1"/>
    <col min="4106" max="4106" width="8" style="90" customWidth="1"/>
    <col min="4107" max="4107" width="9.5546875" style="90" customWidth="1"/>
    <col min="4108" max="4108" width="1.6640625" style="90" customWidth="1"/>
    <col min="4109" max="4109" width="9.6640625" style="90" customWidth="1"/>
    <col min="4110" max="4110" width="3.109375" style="90" customWidth="1"/>
    <col min="4111" max="4111" width="11.44140625" style="90" customWidth="1"/>
    <col min="4112" max="4352" width="11.44140625" style="90"/>
    <col min="4353" max="4353" width="0.109375" style="90" customWidth="1"/>
    <col min="4354" max="4354" width="2.6640625" style="90" customWidth="1"/>
    <col min="4355" max="4355" width="15.44140625" style="90" customWidth="1"/>
    <col min="4356" max="4356" width="1.33203125" style="90" customWidth="1"/>
    <col min="4357" max="4357" width="8" style="90" customWidth="1"/>
    <col min="4358" max="4358" width="9.5546875" style="90" customWidth="1"/>
    <col min="4359" max="4359" width="1.6640625" style="90" customWidth="1"/>
    <col min="4360" max="4360" width="9.5546875" style="90" customWidth="1"/>
    <col min="4361" max="4361" width="4.109375" style="90" customWidth="1"/>
    <col min="4362" max="4362" width="8" style="90" customWidth="1"/>
    <col min="4363" max="4363" width="9.5546875" style="90" customWidth="1"/>
    <col min="4364" max="4364" width="1.6640625" style="90" customWidth="1"/>
    <col min="4365" max="4365" width="9.6640625" style="90" customWidth="1"/>
    <col min="4366" max="4366" width="3.109375" style="90" customWidth="1"/>
    <col min="4367" max="4367" width="11.44140625" style="90" customWidth="1"/>
    <col min="4368" max="4608" width="11.44140625" style="90"/>
    <col min="4609" max="4609" width="0.109375" style="90" customWidth="1"/>
    <col min="4610" max="4610" width="2.6640625" style="90" customWidth="1"/>
    <col min="4611" max="4611" width="15.44140625" style="90" customWidth="1"/>
    <col min="4612" max="4612" width="1.33203125" style="90" customWidth="1"/>
    <col min="4613" max="4613" width="8" style="90" customWidth="1"/>
    <col min="4614" max="4614" width="9.5546875" style="90" customWidth="1"/>
    <col min="4615" max="4615" width="1.6640625" style="90" customWidth="1"/>
    <col min="4616" max="4616" width="9.5546875" style="90" customWidth="1"/>
    <col min="4617" max="4617" width="4.109375" style="90" customWidth="1"/>
    <col min="4618" max="4618" width="8" style="90" customWidth="1"/>
    <col min="4619" max="4619" width="9.5546875" style="90" customWidth="1"/>
    <col min="4620" max="4620" width="1.6640625" style="90" customWidth="1"/>
    <col min="4621" max="4621" width="9.6640625" style="90" customWidth="1"/>
    <col min="4622" max="4622" width="3.109375" style="90" customWidth="1"/>
    <col min="4623" max="4623" width="11.44140625" style="90" customWidth="1"/>
    <col min="4624" max="4864" width="11.44140625" style="90"/>
    <col min="4865" max="4865" width="0.109375" style="90" customWidth="1"/>
    <col min="4866" max="4866" width="2.6640625" style="90" customWidth="1"/>
    <col min="4867" max="4867" width="15.44140625" style="90" customWidth="1"/>
    <col min="4868" max="4868" width="1.33203125" style="90" customWidth="1"/>
    <col min="4869" max="4869" width="8" style="90" customWidth="1"/>
    <col min="4870" max="4870" width="9.5546875" style="90" customWidth="1"/>
    <col min="4871" max="4871" width="1.6640625" style="90" customWidth="1"/>
    <col min="4872" max="4872" width="9.5546875" style="90" customWidth="1"/>
    <col min="4873" max="4873" width="4.109375" style="90" customWidth="1"/>
    <col min="4874" max="4874" width="8" style="90" customWidth="1"/>
    <col min="4875" max="4875" width="9.5546875" style="90" customWidth="1"/>
    <col min="4876" max="4876" width="1.6640625" style="90" customWidth="1"/>
    <col min="4877" max="4877" width="9.6640625" style="90" customWidth="1"/>
    <col min="4878" max="4878" width="3.109375" style="90" customWidth="1"/>
    <col min="4879" max="4879" width="11.44140625" style="90" customWidth="1"/>
    <col min="4880" max="5120" width="11.44140625" style="90"/>
    <col min="5121" max="5121" width="0.109375" style="90" customWidth="1"/>
    <col min="5122" max="5122" width="2.6640625" style="90" customWidth="1"/>
    <col min="5123" max="5123" width="15.44140625" style="90" customWidth="1"/>
    <col min="5124" max="5124" width="1.33203125" style="90" customWidth="1"/>
    <col min="5125" max="5125" width="8" style="90" customWidth="1"/>
    <col min="5126" max="5126" width="9.5546875" style="90" customWidth="1"/>
    <col min="5127" max="5127" width="1.6640625" style="90" customWidth="1"/>
    <col min="5128" max="5128" width="9.5546875" style="90" customWidth="1"/>
    <col min="5129" max="5129" width="4.109375" style="90" customWidth="1"/>
    <col min="5130" max="5130" width="8" style="90" customWidth="1"/>
    <col min="5131" max="5131" width="9.5546875" style="90" customWidth="1"/>
    <col min="5132" max="5132" width="1.6640625" style="90" customWidth="1"/>
    <col min="5133" max="5133" width="9.6640625" style="90" customWidth="1"/>
    <col min="5134" max="5134" width="3.109375" style="90" customWidth="1"/>
    <col min="5135" max="5135" width="11.44140625" style="90" customWidth="1"/>
    <col min="5136" max="5376" width="11.44140625" style="90"/>
    <col min="5377" max="5377" width="0.109375" style="90" customWidth="1"/>
    <col min="5378" max="5378" width="2.6640625" style="90" customWidth="1"/>
    <col min="5379" max="5379" width="15.44140625" style="90" customWidth="1"/>
    <col min="5380" max="5380" width="1.33203125" style="90" customWidth="1"/>
    <col min="5381" max="5381" width="8" style="90" customWidth="1"/>
    <col min="5382" max="5382" width="9.5546875" style="90" customWidth="1"/>
    <col min="5383" max="5383" width="1.6640625" style="90" customWidth="1"/>
    <col min="5384" max="5384" width="9.5546875" style="90" customWidth="1"/>
    <col min="5385" max="5385" width="4.109375" style="90" customWidth="1"/>
    <col min="5386" max="5386" width="8" style="90" customWidth="1"/>
    <col min="5387" max="5387" width="9.5546875" style="90" customWidth="1"/>
    <col min="5388" max="5388" width="1.6640625" style="90" customWidth="1"/>
    <col min="5389" max="5389" width="9.6640625" style="90" customWidth="1"/>
    <col min="5390" max="5390" width="3.109375" style="90" customWidth="1"/>
    <col min="5391" max="5391" width="11.44140625" style="90" customWidth="1"/>
    <col min="5392" max="5632" width="11.44140625" style="90"/>
    <col min="5633" max="5633" width="0.109375" style="90" customWidth="1"/>
    <col min="5634" max="5634" width="2.6640625" style="90" customWidth="1"/>
    <col min="5635" max="5635" width="15.44140625" style="90" customWidth="1"/>
    <col min="5636" max="5636" width="1.33203125" style="90" customWidth="1"/>
    <col min="5637" max="5637" width="8" style="90" customWidth="1"/>
    <col min="5638" max="5638" width="9.5546875" style="90" customWidth="1"/>
    <col min="5639" max="5639" width="1.6640625" style="90" customWidth="1"/>
    <col min="5640" max="5640" width="9.5546875" style="90" customWidth="1"/>
    <col min="5641" max="5641" width="4.109375" style="90" customWidth="1"/>
    <col min="5642" max="5642" width="8" style="90" customWidth="1"/>
    <col min="5643" max="5643" width="9.5546875" style="90" customWidth="1"/>
    <col min="5644" max="5644" width="1.6640625" style="90" customWidth="1"/>
    <col min="5645" max="5645" width="9.6640625" style="90" customWidth="1"/>
    <col min="5646" max="5646" width="3.109375" style="90" customWidth="1"/>
    <col min="5647" max="5647" width="11.44140625" style="90" customWidth="1"/>
    <col min="5648" max="5888" width="11.44140625" style="90"/>
    <col min="5889" max="5889" width="0.109375" style="90" customWidth="1"/>
    <col min="5890" max="5890" width="2.6640625" style="90" customWidth="1"/>
    <col min="5891" max="5891" width="15.44140625" style="90" customWidth="1"/>
    <col min="5892" max="5892" width="1.33203125" style="90" customWidth="1"/>
    <col min="5893" max="5893" width="8" style="90" customWidth="1"/>
    <col min="5894" max="5894" width="9.5546875" style="90" customWidth="1"/>
    <col min="5895" max="5895" width="1.6640625" style="90" customWidth="1"/>
    <col min="5896" max="5896" width="9.5546875" style="90" customWidth="1"/>
    <col min="5897" max="5897" width="4.109375" style="90" customWidth="1"/>
    <col min="5898" max="5898" width="8" style="90" customWidth="1"/>
    <col min="5899" max="5899" width="9.5546875" style="90" customWidth="1"/>
    <col min="5900" max="5900" width="1.6640625" style="90" customWidth="1"/>
    <col min="5901" max="5901" width="9.6640625" style="90" customWidth="1"/>
    <col min="5902" max="5902" width="3.109375" style="90" customWidth="1"/>
    <col min="5903" max="5903" width="11.44140625" style="90" customWidth="1"/>
    <col min="5904" max="6144" width="11.44140625" style="90"/>
    <col min="6145" max="6145" width="0.109375" style="90" customWidth="1"/>
    <col min="6146" max="6146" width="2.6640625" style="90" customWidth="1"/>
    <col min="6147" max="6147" width="15.44140625" style="90" customWidth="1"/>
    <col min="6148" max="6148" width="1.33203125" style="90" customWidth="1"/>
    <col min="6149" max="6149" width="8" style="90" customWidth="1"/>
    <col min="6150" max="6150" width="9.5546875" style="90" customWidth="1"/>
    <col min="6151" max="6151" width="1.6640625" style="90" customWidth="1"/>
    <col min="6152" max="6152" width="9.5546875" style="90" customWidth="1"/>
    <col min="6153" max="6153" width="4.109375" style="90" customWidth="1"/>
    <col min="6154" max="6154" width="8" style="90" customWidth="1"/>
    <col min="6155" max="6155" width="9.5546875" style="90" customWidth="1"/>
    <col min="6156" max="6156" width="1.6640625" style="90" customWidth="1"/>
    <col min="6157" max="6157" width="9.6640625" style="90" customWidth="1"/>
    <col min="6158" max="6158" width="3.109375" style="90" customWidth="1"/>
    <col min="6159" max="6159" width="11.44140625" style="90" customWidth="1"/>
    <col min="6160" max="6400" width="11.44140625" style="90"/>
    <col min="6401" max="6401" width="0.109375" style="90" customWidth="1"/>
    <col min="6402" max="6402" width="2.6640625" style="90" customWidth="1"/>
    <col min="6403" max="6403" width="15.44140625" style="90" customWidth="1"/>
    <col min="6404" max="6404" width="1.33203125" style="90" customWidth="1"/>
    <col min="6405" max="6405" width="8" style="90" customWidth="1"/>
    <col min="6406" max="6406" width="9.5546875" style="90" customWidth="1"/>
    <col min="6407" max="6407" width="1.6640625" style="90" customWidth="1"/>
    <col min="6408" max="6408" width="9.5546875" style="90" customWidth="1"/>
    <col min="6409" max="6409" width="4.109375" style="90" customWidth="1"/>
    <col min="6410" max="6410" width="8" style="90" customWidth="1"/>
    <col min="6411" max="6411" width="9.5546875" style="90" customWidth="1"/>
    <col min="6412" max="6412" width="1.6640625" style="90" customWidth="1"/>
    <col min="6413" max="6413" width="9.6640625" style="90" customWidth="1"/>
    <col min="6414" max="6414" width="3.109375" style="90" customWidth="1"/>
    <col min="6415" max="6415" width="11.44140625" style="90" customWidth="1"/>
    <col min="6416" max="6656" width="11.44140625" style="90"/>
    <col min="6657" max="6657" width="0.109375" style="90" customWidth="1"/>
    <col min="6658" max="6658" width="2.6640625" style="90" customWidth="1"/>
    <col min="6659" max="6659" width="15.44140625" style="90" customWidth="1"/>
    <col min="6660" max="6660" width="1.33203125" style="90" customWidth="1"/>
    <col min="6661" max="6661" width="8" style="90" customWidth="1"/>
    <col min="6662" max="6662" width="9.5546875" style="90" customWidth="1"/>
    <col min="6663" max="6663" width="1.6640625" style="90" customWidth="1"/>
    <col min="6664" max="6664" width="9.5546875" style="90" customWidth="1"/>
    <col min="6665" max="6665" width="4.109375" style="90" customWidth="1"/>
    <col min="6666" max="6666" width="8" style="90" customWidth="1"/>
    <col min="6667" max="6667" width="9.5546875" style="90" customWidth="1"/>
    <col min="6668" max="6668" width="1.6640625" style="90" customWidth="1"/>
    <col min="6669" max="6669" width="9.6640625" style="90" customWidth="1"/>
    <col min="6670" max="6670" width="3.109375" style="90" customWidth="1"/>
    <col min="6671" max="6671" width="11.44140625" style="90" customWidth="1"/>
    <col min="6672" max="6912" width="11.44140625" style="90"/>
    <col min="6913" max="6913" width="0.109375" style="90" customWidth="1"/>
    <col min="6914" max="6914" width="2.6640625" style="90" customWidth="1"/>
    <col min="6915" max="6915" width="15.44140625" style="90" customWidth="1"/>
    <col min="6916" max="6916" width="1.33203125" style="90" customWidth="1"/>
    <col min="6917" max="6917" width="8" style="90" customWidth="1"/>
    <col min="6918" max="6918" width="9.5546875" style="90" customWidth="1"/>
    <col min="6919" max="6919" width="1.6640625" style="90" customWidth="1"/>
    <col min="6920" max="6920" width="9.5546875" style="90" customWidth="1"/>
    <col min="6921" max="6921" width="4.109375" style="90" customWidth="1"/>
    <col min="6922" max="6922" width="8" style="90" customWidth="1"/>
    <col min="6923" max="6923" width="9.5546875" style="90" customWidth="1"/>
    <col min="6924" max="6924" width="1.6640625" style="90" customWidth="1"/>
    <col min="6925" max="6925" width="9.6640625" style="90" customWidth="1"/>
    <col min="6926" max="6926" width="3.109375" style="90" customWidth="1"/>
    <col min="6927" max="6927" width="11.44140625" style="90" customWidth="1"/>
    <col min="6928" max="7168" width="11.44140625" style="90"/>
    <col min="7169" max="7169" width="0.109375" style="90" customWidth="1"/>
    <col min="7170" max="7170" width="2.6640625" style="90" customWidth="1"/>
    <col min="7171" max="7171" width="15.44140625" style="90" customWidth="1"/>
    <col min="7172" max="7172" width="1.33203125" style="90" customWidth="1"/>
    <col min="7173" max="7173" width="8" style="90" customWidth="1"/>
    <col min="7174" max="7174" width="9.5546875" style="90" customWidth="1"/>
    <col min="7175" max="7175" width="1.6640625" style="90" customWidth="1"/>
    <col min="7176" max="7176" width="9.5546875" style="90" customWidth="1"/>
    <col min="7177" max="7177" width="4.109375" style="90" customWidth="1"/>
    <col min="7178" max="7178" width="8" style="90" customWidth="1"/>
    <col min="7179" max="7179" width="9.5546875" style="90" customWidth="1"/>
    <col min="7180" max="7180" width="1.6640625" style="90" customWidth="1"/>
    <col min="7181" max="7181" width="9.6640625" style="90" customWidth="1"/>
    <col min="7182" max="7182" width="3.109375" style="90" customWidth="1"/>
    <col min="7183" max="7183" width="11.44140625" style="90" customWidth="1"/>
    <col min="7184" max="7424" width="11.44140625" style="90"/>
    <col min="7425" max="7425" width="0.109375" style="90" customWidth="1"/>
    <col min="7426" max="7426" width="2.6640625" style="90" customWidth="1"/>
    <col min="7427" max="7427" width="15.44140625" style="90" customWidth="1"/>
    <col min="7428" max="7428" width="1.33203125" style="90" customWidth="1"/>
    <col min="7429" max="7429" width="8" style="90" customWidth="1"/>
    <col min="7430" max="7430" width="9.5546875" style="90" customWidth="1"/>
    <col min="7431" max="7431" width="1.6640625" style="90" customWidth="1"/>
    <col min="7432" max="7432" width="9.5546875" style="90" customWidth="1"/>
    <col min="7433" max="7433" width="4.109375" style="90" customWidth="1"/>
    <col min="7434" max="7434" width="8" style="90" customWidth="1"/>
    <col min="7435" max="7435" width="9.5546875" style="90" customWidth="1"/>
    <col min="7436" max="7436" width="1.6640625" style="90" customWidth="1"/>
    <col min="7437" max="7437" width="9.6640625" style="90" customWidth="1"/>
    <col min="7438" max="7438" width="3.109375" style="90" customWidth="1"/>
    <col min="7439" max="7439" width="11.44140625" style="90" customWidth="1"/>
    <col min="7440" max="7680" width="11.44140625" style="90"/>
    <col min="7681" max="7681" width="0.109375" style="90" customWidth="1"/>
    <col min="7682" max="7682" width="2.6640625" style="90" customWidth="1"/>
    <col min="7683" max="7683" width="15.44140625" style="90" customWidth="1"/>
    <col min="7684" max="7684" width="1.33203125" style="90" customWidth="1"/>
    <col min="7685" max="7685" width="8" style="90" customWidth="1"/>
    <col min="7686" max="7686" width="9.5546875" style="90" customWidth="1"/>
    <col min="7687" max="7687" width="1.6640625" style="90" customWidth="1"/>
    <col min="7688" max="7688" width="9.5546875" style="90" customWidth="1"/>
    <col min="7689" max="7689" width="4.109375" style="90" customWidth="1"/>
    <col min="7690" max="7690" width="8" style="90" customWidth="1"/>
    <col min="7691" max="7691" width="9.5546875" style="90" customWidth="1"/>
    <col min="7692" max="7692" width="1.6640625" style="90" customWidth="1"/>
    <col min="7693" max="7693" width="9.6640625" style="90" customWidth="1"/>
    <col min="7694" max="7694" width="3.109375" style="90" customWidth="1"/>
    <col min="7695" max="7695" width="11.44140625" style="90" customWidth="1"/>
    <col min="7696" max="7936" width="11.44140625" style="90"/>
    <col min="7937" max="7937" width="0.109375" style="90" customWidth="1"/>
    <col min="7938" max="7938" width="2.6640625" style="90" customWidth="1"/>
    <col min="7939" max="7939" width="15.44140625" style="90" customWidth="1"/>
    <col min="7940" max="7940" width="1.33203125" style="90" customWidth="1"/>
    <col min="7941" max="7941" width="8" style="90" customWidth="1"/>
    <col min="7942" max="7942" width="9.5546875" style="90" customWidth="1"/>
    <col min="7943" max="7943" width="1.6640625" style="90" customWidth="1"/>
    <col min="7944" max="7944" width="9.5546875" style="90" customWidth="1"/>
    <col min="7945" max="7945" width="4.109375" style="90" customWidth="1"/>
    <col min="7946" max="7946" width="8" style="90" customWidth="1"/>
    <col min="7947" max="7947" width="9.5546875" style="90" customWidth="1"/>
    <col min="7948" max="7948" width="1.6640625" style="90" customWidth="1"/>
    <col min="7949" max="7949" width="9.6640625" style="90" customWidth="1"/>
    <col min="7950" max="7950" width="3.109375" style="90" customWidth="1"/>
    <col min="7951" max="7951" width="11.44140625" style="90" customWidth="1"/>
    <col min="7952" max="8192" width="11.44140625" style="90"/>
    <col min="8193" max="8193" width="0.109375" style="90" customWidth="1"/>
    <col min="8194" max="8194" width="2.6640625" style="90" customWidth="1"/>
    <col min="8195" max="8195" width="15.44140625" style="90" customWidth="1"/>
    <col min="8196" max="8196" width="1.33203125" style="90" customWidth="1"/>
    <col min="8197" max="8197" width="8" style="90" customWidth="1"/>
    <col min="8198" max="8198" width="9.5546875" style="90" customWidth="1"/>
    <col min="8199" max="8199" width="1.6640625" style="90" customWidth="1"/>
    <col min="8200" max="8200" width="9.5546875" style="90" customWidth="1"/>
    <col min="8201" max="8201" width="4.109375" style="90" customWidth="1"/>
    <col min="8202" max="8202" width="8" style="90" customWidth="1"/>
    <col min="8203" max="8203" width="9.5546875" style="90" customWidth="1"/>
    <col min="8204" max="8204" width="1.6640625" style="90" customWidth="1"/>
    <col min="8205" max="8205" width="9.6640625" style="90" customWidth="1"/>
    <col min="8206" max="8206" width="3.109375" style="90" customWidth="1"/>
    <col min="8207" max="8207" width="11.44140625" style="90" customWidth="1"/>
    <col min="8208" max="8448" width="11.44140625" style="90"/>
    <col min="8449" max="8449" width="0.109375" style="90" customWidth="1"/>
    <col min="8450" max="8450" width="2.6640625" style="90" customWidth="1"/>
    <col min="8451" max="8451" width="15.44140625" style="90" customWidth="1"/>
    <col min="8452" max="8452" width="1.33203125" style="90" customWidth="1"/>
    <col min="8453" max="8453" width="8" style="90" customWidth="1"/>
    <col min="8454" max="8454" width="9.5546875" style="90" customWidth="1"/>
    <col min="8455" max="8455" width="1.6640625" style="90" customWidth="1"/>
    <col min="8456" max="8456" width="9.5546875" style="90" customWidth="1"/>
    <col min="8457" max="8457" width="4.109375" style="90" customWidth="1"/>
    <col min="8458" max="8458" width="8" style="90" customWidth="1"/>
    <col min="8459" max="8459" width="9.5546875" style="90" customWidth="1"/>
    <col min="8460" max="8460" width="1.6640625" style="90" customWidth="1"/>
    <col min="8461" max="8461" width="9.6640625" style="90" customWidth="1"/>
    <col min="8462" max="8462" width="3.109375" style="90" customWidth="1"/>
    <col min="8463" max="8463" width="11.44140625" style="90" customWidth="1"/>
    <col min="8464" max="8704" width="11.44140625" style="90"/>
    <col min="8705" max="8705" width="0.109375" style="90" customWidth="1"/>
    <col min="8706" max="8706" width="2.6640625" style="90" customWidth="1"/>
    <col min="8707" max="8707" width="15.44140625" style="90" customWidth="1"/>
    <col min="8708" max="8708" width="1.33203125" style="90" customWidth="1"/>
    <col min="8709" max="8709" width="8" style="90" customWidth="1"/>
    <col min="8710" max="8710" width="9.5546875" style="90" customWidth="1"/>
    <col min="8711" max="8711" width="1.6640625" style="90" customWidth="1"/>
    <col min="8712" max="8712" width="9.5546875" style="90" customWidth="1"/>
    <col min="8713" max="8713" width="4.109375" style="90" customWidth="1"/>
    <col min="8714" max="8714" width="8" style="90" customWidth="1"/>
    <col min="8715" max="8715" width="9.5546875" style="90" customWidth="1"/>
    <col min="8716" max="8716" width="1.6640625" style="90" customWidth="1"/>
    <col min="8717" max="8717" width="9.6640625" style="90" customWidth="1"/>
    <col min="8718" max="8718" width="3.109375" style="90" customWidth="1"/>
    <col min="8719" max="8719" width="11.44140625" style="90" customWidth="1"/>
    <col min="8720" max="8960" width="11.44140625" style="90"/>
    <col min="8961" max="8961" width="0.109375" style="90" customWidth="1"/>
    <col min="8962" max="8962" width="2.6640625" style="90" customWidth="1"/>
    <col min="8963" max="8963" width="15.44140625" style="90" customWidth="1"/>
    <col min="8964" max="8964" width="1.33203125" style="90" customWidth="1"/>
    <col min="8965" max="8965" width="8" style="90" customWidth="1"/>
    <col min="8966" max="8966" width="9.5546875" style="90" customWidth="1"/>
    <col min="8967" max="8967" width="1.6640625" style="90" customWidth="1"/>
    <col min="8968" max="8968" width="9.5546875" style="90" customWidth="1"/>
    <col min="8969" max="8969" width="4.109375" style="90" customWidth="1"/>
    <col min="8970" max="8970" width="8" style="90" customWidth="1"/>
    <col min="8971" max="8971" width="9.5546875" style="90" customWidth="1"/>
    <col min="8972" max="8972" width="1.6640625" style="90" customWidth="1"/>
    <col min="8973" max="8973" width="9.6640625" style="90" customWidth="1"/>
    <col min="8974" max="8974" width="3.109375" style="90" customWidth="1"/>
    <col min="8975" max="8975" width="11.44140625" style="90" customWidth="1"/>
    <col min="8976" max="9216" width="11.44140625" style="90"/>
    <col min="9217" max="9217" width="0.109375" style="90" customWidth="1"/>
    <col min="9218" max="9218" width="2.6640625" style="90" customWidth="1"/>
    <col min="9219" max="9219" width="15.44140625" style="90" customWidth="1"/>
    <col min="9220" max="9220" width="1.33203125" style="90" customWidth="1"/>
    <col min="9221" max="9221" width="8" style="90" customWidth="1"/>
    <col min="9222" max="9222" width="9.5546875" style="90" customWidth="1"/>
    <col min="9223" max="9223" width="1.6640625" style="90" customWidth="1"/>
    <col min="9224" max="9224" width="9.5546875" style="90" customWidth="1"/>
    <col min="9225" max="9225" width="4.109375" style="90" customWidth="1"/>
    <col min="9226" max="9226" width="8" style="90" customWidth="1"/>
    <col min="9227" max="9227" width="9.5546875" style="90" customWidth="1"/>
    <col min="9228" max="9228" width="1.6640625" style="90" customWidth="1"/>
    <col min="9229" max="9229" width="9.6640625" style="90" customWidth="1"/>
    <col min="9230" max="9230" width="3.109375" style="90" customWidth="1"/>
    <col min="9231" max="9231" width="11.44140625" style="90" customWidth="1"/>
    <col min="9232" max="9472" width="11.44140625" style="90"/>
    <col min="9473" max="9473" width="0.109375" style="90" customWidth="1"/>
    <col min="9474" max="9474" width="2.6640625" style="90" customWidth="1"/>
    <col min="9475" max="9475" width="15.44140625" style="90" customWidth="1"/>
    <col min="9476" max="9476" width="1.33203125" style="90" customWidth="1"/>
    <col min="9477" max="9477" width="8" style="90" customWidth="1"/>
    <col min="9478" max="9478" width="9.5546875" style="90" customWidth="1"/>
    <col min="9479" max="9479" width="1.6640625" style="90" customWidth="1"/>
    <col min="9480" max="9480" width="9.5546875" style="90" customWidth="1"/>
    <col min="9481" max="9481" width="4.109375" style="90" customWidth="1"/>
    <col min="9482" max="9482" width="8" style="90" customWidth="1"/>
    <col min="9483" max="9483" width="9.5546875" style="90" customWidth="1"/>
    <col min="9484" max="9484" width="1.6640625" style="90" customWidth="1"/>
    <col min="9485" max="9485" width="9.6640625" style="90" customWidth="1"/>
    <col min="9486" max="9486" width="3.109375" style="90" customWidth="1"/>
    <col min="9487" max="9487" width="11.44140625" style="90" customWidth="1"/>
    <col min="9488" max="9728" width="11.44140625" style="90"/>
    <col min="9729" max="9729" width="0.109375" style="90" customWidth="1"/>
    <col min="9730" max="9730" width="2.6640625" style="90" customWidth="1"/>
    <col min="9731" max="9731" width="15.44140625" style="90" customWidth="1"/>
    <col min="9732" max="9732" width="1.33203125" style="90" customWidth="1"/>
    <col min="9733" max="9733" width="8" style="90" customWidth="1"/>
    <col min="9734" max="9734" width="9.5546875" style="90" customWidth="1"/>
    <col min="9735" max="9735" width="1.6640625" style="90" customWidth="1"/>
    <col min="9736" max="9736" width="9.5546875" style="90" customWidth="1"/>
    <col min="9737" max="9737" width="4.109375" style="90" customWidth="1"/>
    <col min="9738" max="9738" width="8" style="90" customWidth="1"/>
    <col min="9739" max="9739" width="9.5546875" style="90" customWidth="1"/>
    <col min="9740" max="9740" width="1.6640625" style="90" customWidth="1"/>
    <col min="9741" max="9741" width="9.6640625" style="90" customWidth="1"/>
    <col min="9742" max="9742" width="3.109375" style="90" customWidth="1"/>
    <col min="9743" max="9743" width="11.44140625" style="90" customWidth="1"/>
    <col min="9744" max="9984" width="11.44140625" style="90"/>
    <col min="9985" max="9985" width="0.109375" style="90" customWidth="1"/>
    <col min="9986" max="9986" width="2.6640625" style="90" customWidth="1"/>
    <col min="9987" max="9987" width="15.44140625" style="90" customWidth="1"/>
    <col min="9988" max="9988" width="1.33203125" style="90" customWidth="1"/>
    <col min="9989" max="9989" width="8" style="90" customWidth="1"/>
    <col min="9990" max="9990" width="9.5546875" style="90" customWidth="1"/>
    <col min="9991" max="9991" width="1.6640625" style="90" customWidth="1"/>
    <col min="9992" max="9992" width="9.5546875" style="90" customWidth="1"/>
    <col min="9993" max="9993" width="4.109375" style="90" customWidth="1"/>
    <col min="9994" max="9994" width="8" style="90" customWidth="1"/>
    <col min="9995" max="9995" width="9.5546875" style="90" customWidth="1"/>
    <col min="9996" max="9996" width="1.6640625" style="90" customWidth="1"/>
    <col min="9997" max="9997" width="9.6640625" style="90" customWidth="1"/>
    <col min="9998" max="9998" width="3.109375" style="90" customWidth="1"/>
    <col min="9999" max="9999" width="11.44140625" style="90" customWidth="1"/>
    <col min="10000" max="10240" width="11.44140625" style="90"/>
    <col min="10241" max="10241" width="0.109375" style="90" customWidth="1"/>
    <col min="10242" max="10242" width="2.6640625" style="90" customWidth="1"/>
    <col min="10243" max="10243" width="15.44140625" style="90" customWidth="1"/>
    <col min="10244" max="10244" width="1.33203125" style="90" customWidth="1"/>
    <col min="10245" max="10245" width="8" style="90" customWidth="1"/>
    <col min="10246" max="10246" width="9.5546875" style="90" customWidth="1"/>
    <col min="10247" max="10247" width="1.6640625" style="90" customWidth="1"/>
    <col min="10248" max="10248" width="9.5546875" style="90" customWidth="1"/>
    <col min="10249" max="10249" width="4.109375" style="90" customWidth="1"/>
    <col min="10250" max="10250" width="8" style="90" customWidth="1"/>
    <col min="10251" max="10251" width="9.5546875" style="90" customWidth="1"/>
    <col min="10252" max="10252" width="1.6640625" style="90" customWidth="1"/>
    <col min="10253" max="10253" width="9.6640625" style="90" customWidth="1"/>
    <col min="10254" max="10254" width="3.109375" style="90" customWidth="1"/>
    <col min="10255" max="10255" width="11.44140625" style="90" customWidth="1"/>
    <col min="10256" max="10496" width="11.44140625" style="90"/>
    <col min="10497" max="10497" width="0.109375" style="90" customWidth="1"/>
    <col min="10498" max="10498" width="2.6640625" style="90" customWidth="1"/>
    <col min="10499" max="10499" width="15.44140625" style="90" customWidth="1"/>
    <col min="10500" max="10500" width="1.33203125" style="90" customWidth="1"/>
    <col min="10501" max="10501" width="8" style="90" customWidth="1"/>
    <col min="10502" max="10502" width="9.5546875" style="90" customWidth="1"/>
    <col min="10503" max="10503" width="1.6640625" style="90" customWidth="1"/>
    <col min="10504" max="10504" width="9.5546875" style="90" customWidth="1"/>
    <col min="10505" max="10505" width="4.109375" style="90" customWidth="1"/>
    <col min="10506" max="10506" width="8" style="90" customWidth="1"/>
    <col min="10507" max="10507" width="9.5546875" style="90" customWidth="1"/>
    <col min="10508" max="10508" width="1.6640625" style="90" customWidth="1"/>
    <col min="10509" max="10509" width="9.6640625" style="90" customWidth="1"/>
    <col min="10510" max="10510" width="3.109375" style="90" customWidth="1"/>
    <col min="10511" max="10511" width="11.44140625" style="90" customWidth="1"/>
    <col min="10512" max="10752" width="11.44140625" style="90"/>
    <col min="10753" max="10753" width="0.109375" style="90" customWidth="1"/>
    <col min="10754" max="10754" width="2.6640625" style="90" customWidth="1"/>
    <col min="10755" max="10755" width="15.44140625" style="90" customWidth="1"/>
    <col min="10756" max="10756" width="1.33203125" style="90" customWidth="1"/>
    <col min="10757" max="10757" width="8" style="90" customWidth="1"/>
    <col min="10758" max="10758" width="9.5546875" style="90" customWidth="1"/>
    <col min="10759" max="10759" width="1.6640625" style="90" customWidth="1"/>
    <col min="10760" max="10760" width="9.5546875" style="90" customWidth="1"/>
    <col min="10761" max="10761" width="4.109375" style="90" customWidth="1"/>
    <col min="10762" max="10762" width="8" style="90" customWidth="1"/>
    <col min="10763" max="10763" width="9.5546875" style="90" customWidth="1"/>
    <col min="10764" max="10764" width="1.6640625" style="90" customWidth="1"/>
    <col min="10765" max="10765" width="9.6640625" style="90" customWidth="1"/>
    <col min="10766" max="10766" width="3.109375" style="90" customWidth="1"/>
    <col min="10767" max="10767" width="11.44140625" style="90" customWidth="1"/>
    <col min="10768" max="11008" width="11.44140625" style="90"/>
    <col min="11009" max="11009" width="0.109375" style="90" customWidth="1"/>
    <col min="11010" max="11010" width="2.6640625" style="90" customWidth="1"/>
    <col min="11011" max="11011" width="15.44140625" style="90" customWidth="1"/>
    <col min="11012" max="11012" width="1.33203125" style="90" customWidth="1"/>
    <col min="11013" max="11013" width="8" style="90" customWidth="1"/>
    <col min="11014" max="11014" width="9.5546875" style="90" customWidth="1"/>
    <col min="11015" max="11015" width="1.6640625" style="90" customWidth="1"/>
    <col min="11016" max="11016" width="9.5546875" style="90" customWidth="1"/>
    <col min="11017" max="11017" width="4.109375" style="90" customWidth="1"/>
    <col min="11018" max="11018" width="8" style="90" customWidth="1"/>
    <col min="11019" max="11019" width="9.5546875" style="90" customWidth="1"/>
    <col min="11020" max="11020" width="1.6640625" style="90" customWidth="1"/>
    <col min="11021" max="11021" width="9.6640625" style="90" customWidth="1"/>
    <col min="11022" max="11022" width="3.109375" style="90" customWidth="1"/>
    <col min="11023" max="11023" width="11.44140625" style="90" customWidth="1"/>
    <col min="11024" max="11264" width="11.44140625" style="90"/>
    <col min="11265" max="11265" width="0.109375" style="90" customWidth="1"/>
    <col min="11266" max="11266" width="2.6640625" style="90" customWidth="1"/>
    <col min="11267" max="11267" width="15.44140625" style="90" customWidth="1"/>
    <col min="11268" max="11268" width="1.33203125" style="90" customWidth="1"/>
    <col min="11269" max="11269" width="8" style="90" customWidth="1"/>
    <col min="11270" max="11270" width="9.5546875" style="90" customWidth="1"/>
    <col min="11271" max="11271" width="1.6640625" style="90" customWidth="1"/>
    <col min="11272" max="11272" width="9.5546875" style="90" customWidth="1"/>
    <col min="11273" max="11273" width="4.109375" style="90" customWidth="1"/>
    <col min="11274" max="11274" width="8" style="90" customWidth="1"/>
    <col min="11275" max="11275" width="9.5546875" style="90" customWidth="1"/>
    <col min="11276" max="11276" width="1.6640625" style="90" customWidth="1"/>
    <col min="11277" max="11277" width="9.6640625" style="90" customWidth="1"/>
    <col min="11278" max="11278" width="3.109375" style="90" customWidth="1"/>
    <col min="11279" max="11279" width="11.44140625" style="90" customWidth="1"/>
    <col min="11280" max="11520" width="11.44140625" style="90"/>
    <col min="11521" max="11521" width="0.109375" style="90" customWidth="1"/>
    <col min="11522" max="11522" width="2.6640625" style="90" customWidth="1"/>
    <col min="11523" max="11523" width="15.44140625" style="90" customWidth="1"/>
    <col min="11524" max="11524" width="1.33203125" style="90" customWidth="1"/>
    <col min="11525" max="11525" width="8" style="90" customWidth="1"/>
    <col min="11526" max="11526" width="9.5546875" style="90" customWidth="1"/>
    <col min="11527" max="11527" width="1.6640625" style="90" customWidth="1"/>
    <col min="11528" max="11528" width="9.5546875" style="90" customWidth="1"/>
    <col min="11529" max="11529" width="4.109375" style="90" customWidth="1"/>
    <col min="11530" max="11530" width="8" style="90" customWidth="1"/>
    <col min="11531" max="11531" width="9.5546875" style="90" customWidth="1"/>
    <col min="11532" max="11532" width="1.6640625" style="90" customWidth="1"/>
    <col min="11533" max="11533" width="9.6640625" style="90" customWidth="1"/>
    <col min="11534" max="11534" width="3.109375" style="90" customWidth="1"/>
    <col min="11535" max="11535" width="11.44140625" style="90" customWidth="1"/>
    <col min="11536" max="11776" width="11.44140625" style="90"/>
    <col min="11777" max="11777" width="0.109375" style="90" customWidth="1"/>
    <col min="11778" max="11778" width="2.6640625" style="90" customWidth="1"/>
    <col min="11779" max="11779" width="15.44140625" style="90" customWidth="1"/>
    <col min="11780" max="11780" width="1.33203125" style="90" customWidth="1"/>
    <col min="11781" max="11781" width="8" style="90" customWidth="1"/>
    <col min="11782" max="11782" width="9.5546875" style="90" customWidth="1"/>
    <col min="11783" max="11783" width="1.6640625" style="90" customWidth="1"/>
    <col min="11784" max="11784" width="9.5546875" style="90" customWidth="1"/>
    <col min="11785" max="11785" width="4.109375" style="90" customWidth="1"/>
    <col min="11786" max="11786" width="8" style="90" customWidth="1"/>
    <col min="11787" max="11787" width="9.5546875" style="90" customWidth="1"/>
    <col min="11788" max="11788" width="1.6640625" style="90" customWidth="1"/>
    <col min="11789" max="11789" width="9.6640625" style="90" customWidth="1"/>
    <col min="11790" max="11790" width="3.109375" style="90" customWidth="1"/>
    <col min="11791" max="11791" width="11.44140625" style="90" customWidth="1"/>
    <col min="11792" max="12032" width="11.44140625" style="90"/>
    <col min="12033" max="12033" width="0.109375" style="90" customWidth="1"/>
    <col min="12034" max="12034" width="2.6640625" style="90" customWidth="1"/>
    <col min="12035" max="12035" width="15.44140625" style="90" customWidth="1"/>
    <col min="12036" max="12036" width="1.33203125" style="90" customWidth="1"/>
    <col min="12037" max="12037" width="8" style="90" customWidth="1"/>
    <col min="12038" max="12038" width="9.5546875" style="90" customWidth="1"/>
    <col min="12039" max="12039" width="1.6640625" style="90" customWidth="1"/>
    <col min="12040" max="12040" width="9.5546875" style="90" customWidth="1"/>
    <col min="12041" max="12041" width="4.109375" style="90" customWidth="1"/>
    <col min="12042" max="12042" width="8" style="90" customWidth="1"/>
    <col min="12043" max="12043" width="9.5546875" style="90" customWidth="1"/>
    <col min="12044" max="12044" width="1.6640625" style="90" customWidth="1"/>
    <col min="12045" max="12045" width="9.6640625" style="90" customWidth="1"/>
    <col min="12046" max="12046" width="3.109375" style="90" customWidth="1"/>
    <col min="12047" max="12047" width="11.44140625" style="90" customWidth="1"/>
    <col min="12048" max="12288" width="11.44140625" style="90"/>
    <col min="12289" max="12289" width="0.109375" style="90" customWidth="1"/>
    <col min="12290" max="12290" width="2.6640625" style="90" customWidth="1"/>
    <col min="12291" max="12291" width="15.44140625" style="90" customWidth="1"/>
    <col min="12292" max="12292" width="1.33203125" style="90" customWidth="1"/>
    <col min="12293" max="12293" width="8" style="90" customWidth="1"/>
    <col min="12294" max="12294" width="9.5546875" style="90" customWidth="1"/>
    <col min="12295" max="12295" width="1.6640625" style="90" customWidth="1"/>
    <col min="12296" max="12296" width="9.5546875" style="90" customWidth="1"/>
    <col min="12297" max="12297" width="4.109375" style="90" customWidth="1"/>
    <col min="12298" max="12298" width="8" style="90" customWidth="1"/>
    <col min="12299" max="12299" width="9.5546875" style="90" customWidth="1"/>
    <col min="12300" max="12300" width="1.6640625" style="90" customWidth="1"/>
    <col min="12301" max="12301" width="9.6640625" style="90" customWidth="1"/>
    <col min="12302" max="12302" width="3.109375" style="90" customWidth="1"/>
    <col min="12303" max="12303" width="11.44140625" style="90" customWidth="1"/>
    <col min="12304" max="12544" width="11.44140625" style="90"/>
    <col min="12545" max="12545" width="0.109375" style="90" customWidth="1"/>
    <col min="12546" max="12546" width="2.6640625" style="90" customWidth="1"/>
    <col min="12547" max="12547" width="15.44140625" style="90" customWidth="1"/>
    <col min="12548" max="12548" width="1.33203125" style="90" customWidth="1"/>
    <col min="12549" max="12549" width="8" style="90" customWidth="1"/>
    <col min="12550" max="12550" width="9.5546875" style="90" customWidth="1"/>
    <col min="12551" max="12551" width="1.6640625" style="90" customWidth="1"/>
    <col min="12552" max="12552" width="9.5546875" style="90" customWidth="1"/>
    <col min="12553" max="12553" width="4.109375" style="90" customWidth="1"/>
    <col min="12554" max="12554" width="8" style="90" customWidth="1"/>
    <col min="12555" max="12555" width="9.5546875" style="90" customWidth="1"/>
    <col min="12556" max="12556" width="1.6640625" style="90" customWidth="1"/>
    <col min="12557" max="12557" width="9.6640625" style="90" customWidth="1"/>
    <col min="12558" max="12558" width="3.109375" style="90" customWidth="1"/>
    <col min="12559" max="12559" width="11.44140625" style="90" customWidth="1"/>
    <col min="12560" max="12800" width="11.44140625" style="90"/>
    <col min="12801" max="12801" width="0.109375" style="90" customWidth="1"/>
    <col min="12802" max="12802" width="2.6640625" style="90" customWidth="1"/>
    <col min="12803" max="12803" width="15.44140625" style="90" customWidth="1"/>
    <col min="12804" max="12804" width="1.33203125" style="90" customWidth="1"/>
    <col min="12805" max="12805" width="8" style="90" customWidth="1"/>
    <col min="12806" max="12806" width="9.5546875" style="90" customWidth="1"/>
    <col min="12807" max="12807" width="1.6640625" style="90" customWidth="1"/>
    <col min="12808" max="12808" width="9.5546875" style="90" customWidth="1"/>
    <col min="12809" max="12809" width="4.109375" style="90" customWidth="1"/>
    <col min="12810" max="12810" width="8" style="90" customWidth="1"/>
    <col min="12811" max="12811" width="9.5546875" style="90" customWidth="1"/>
    <col min="12812" max="12812" width="1.6640625" style="90" customWidth="1"/>
    <col min="12813" max="12813" width="9.6640625" style="90" customWidth="1"/>
    <col min="12814" max="12814" width="3.109375" style="90" customWidth="1"/>
    <col min="12815" max="12815" width="11.44140625" style="90" customWidth="1"/>
    <col min="12816" max="13056" width="11.44140625" style="90"/>
    <col min="13057" max="13057" width="0.109375" style="90" customWidth="1"/>
    <col min="13058" max="13058" width="2.6640625" style="90" customWidth="1"/>
    <col min="13059" max="13059" width="15.44140625" style="90" customWidth="1"/>
    <col min="13060" max="13060" width="1.33203125" style="90" customWidth="1"/>
    <col min="13061" max="13061" width="8" style="90" customWidth="1"/>
    <col min="13062" max="13062" width="9.5546875" style="90" customWidth="1"/>
    <col min="13063" max="13063" width="1.6640625" style="90" customWidth="1"/>
    <col min="13064" max="13064" width="9.5546875" style="90" customWidth="1"/>
    <col min="13065" max="13065" width="4.109375" style="90" customWidth="1"/>
    <col min="13066" max="13066" width="8" style="90" customWidth="1"/>
    <col min="13067" max="13067" width="9.5546875" style="90" customWidth="1"/>
    <col min="13068" max="13068" width="1.6640625" style="90" customWidth="1"/>
    <col min="13069" max="13069" width="9.6640625" style="90" customWidth="1"/>
    <col min="13070" max="13070" width="3.109375" style="90" customWidth="1"/>
    <col min="13071" max="13071" width="11.44140625" style="90" customWidth="1"/>
    <col min="13072" max="13312" width="11.44140625" style="90"/>
    <col min="13313" max="13313" width="0.109375" style="90" customWidth="1"/>
    <col min="13314" max="13314" width="2.6640625" style="90" customWidth="1"/>
    <col min="13315" max="13315" width="15.44140625" style="90" customWidth="1"/>
    <col min="13316" max="13316" width="1.33203125" style="90" customWidth="1"/>
    <col min="13317" max="13317" width="8" style="90" customWidth="1"/>
    <col min="13318" max="13318" width="9.5546875" style="90" customWidth="1"/>
    <col min="13319" max="13319" width="1.6640625" style="90" customWidth="1"/>
    <col min="13320" max="13320" width="9.5546875" style="90" customWidth="1"/>
    <col min="13321" max="13321" width="4.109375" style="90" customWidth="1"/>
    <col min="13322" max="13322" width="8" style="90" customWidth="1"/>
    <col min="13323" max="13323" width="9.5546875" style="90" customWidth="1"/>
    <col min="13324" max="13324" width="1.6640625" style="90" customWidth="1"/>
    <col min="13325" max="13325" width="9.6640625" style="90" customWidth="1"/>
    <col min="13326" max="13326" width="3.109375" style="90" customWidth="1"/>
    <col min="13327" max="13327" width="11.44140625" style="90" customWidth="1"/>
    <col min="13328" max="13568" width="11.44140625" style="90"/>
    <col min="13569" max="13569" width="0.109375" style="90" customWidth="1"/>
    <col min="13570" max="13570" width="2.6640625" style="90" customWidth="1"/>
    <col min="13571" max="13571" width="15.44140625" style="90" customWidth="1"/>
    <col min="13572" max="13572" width="1.33203125" style="90" customWidth="1"/>
    <col min="13573" max="13573" width="8" style="90" customWidth="1"/>
    <col min="13574" max="13574" width="9.5546875" style="90" customWidth="1"/>
    <col min="13575" max="13575" width="1.6640625" style="90" customWidth="1"/>
    <col min="13576" max="13576" width="9.5546875" style="90" customWidth="1"/>
    <col min="13577" max="13577" width="4.109375" style="90" customWidth="1"/>
    <col min="13578" max="13578" width="8" style="90" customWidth="1"/>
    <col min="13579" max="13579" width="9.5546875" style="90" customWidth="1"/>
    <col min="13580" max="13580" width="1.6640625" style="90" customWidth="1"/>
    <col min="13581" max="13581" width="9.6640625" style="90" customWidth="1"/>
    <col min="13582" max="13582" width="3.109375" style="90" customWidth="1"/>
    <col min="13583" max="13583" width="11.44140625" style="90" customWidth="1"/>
    <col min="13584" max="13824" width="11.44140625" style="90"/>
    <col min="13825" max="13825" width="0.109375" style="90" customWidth="1"/>
    <col min="13826" max="13826" width="2.6640625" style="90" customWidth="1"/>
    <col min="13827" max="13827" width="15.44140625" style="90" customWidth="1"/>
    <col min="13828" max="13828" width="1.33203125" style="90" customWidth="1"/>
    <col min="13829" max="13829" width="8" style="90" customWidth="1"/>
    <col min="13830" max="13830" width="9.5546875" style="90" customWidth="1"/>
    <col min="13831" max="13831" width="1.6640625" style="90" customWidth="1"/>
    <col min="13832" max="13832" width="9.5546875" style="90" customWidth="1"/>
    <col min="13833" max="13833" width="4.109375" style="90" customWidth="1"/>
    <col min="13834" max="13834" width="8" style="90" customWidth="1"/>
    <col min="13835" max="13835" width="9.5546875" style="90" customWidth="1"/>
    <col min="13836" max="13836" width="1.6640625" style="90" customWidth="1"/>
    <col min="13837" max="13837" width="9.6640625" style="90" customWidth="1"/>
    <col min="13838" max="13838" width="3.109375" style="90" customWidth="1"/>
    <col min="13839" max="13839" width="11.44140625" style="90" customWidth="1"/>
    <col min="13840" max="14080" width="11.44140625" style="90"/>
    <col min="14081" max="14081" width="0.109375" style="90" customWidth="1"/>
    <col min="14082" max="14082" width="2.6640625" style="90" customWidth="1"/>
    <col min="14083" max="14083" width="15.44140625" style="90" customWidth="1"/>
    <col min="14084" max="14084" width="1.33203125" style="90" customWidth="1"/>
    <col min="14085" max="14085" width="8" style="90" customWidth="1"/>
    <col min="14086" max="14086" width="9.5546875" style="90" customWidth="1"/>
    <col min="14087" max="14087" width="1.6640625" style="90" customWidth="1"/>
    <col min="14088" max="14088" width="9.5546875" style="90" customWidth="1"/>
    <col min="14089" max="14089" width="4.109375" style="90" customWidth="1"/>
    <col min="14090" max="14090" width="8" style="90" customWidth="1"/>
    <col min="14091" max="14091" width="9.5546875" style="90" customWidth="1"/>
    <col min="14092" max="14092" width="1.6640625" style="90" customWidth="1"/>
    <col min="14093" max="14093" width="9.6640625" style="90" customWidth="1"/>
    <col min="14094" max="14094" width="3.109375" style="90" customWidth="1"/>
    <col min="14095" max="14095" width="11.44140625" style="90" customWidth="1"/>
    <col min="14096" max="14336" width="11.44140625" style="90"/>
    <col min="14337" max="14337" width="0.109375" style="90" customWidth="1"/>
    <col min="14338" max="14338" width="2.6640625" style="90" customWidth="1"/>
    <col min="14339" max="14339" width="15.44140625" style="90" customWidth="1"/>
    <col min="14340" max="14340" width="1.33203125" style="90" customWidth="1"/>
    <col min="14341" max="14341" width="8" style="90" customWidth="1"/>
    <col min="14342" max="14342" width="9.5546875" style="90" customWidth="1"/>
    <col min="14343" max="14343" width="1.6640625" style="90" customWidth="1"/>
    <col min="14344" max="14344" width="9.5546875" style="90" customWidth="1"/>
    <col min="14345" max="14345" width="4.109375" style="90" customWidth="1"/>
    <col min="14346" max="14346" width="8" style="90" customWidth="1"/>
    <col min="14347" max="14347" width="9.5546875" style="90" customWidth="1"/>
    <col min="14348" max="14348" width="1.6640625" style="90" customWidth="1"/>
    <col min="14349" max="14349" width="9.6640625" style="90" customWidth="1"/>
    <col min="14350" max="14350" width="3.109375" style="90" customWidth="1"/>
    <col min="14351" max="14351" width="11.44140625" style="90" customWidth="1"/>
    <col min="14352" max="14592" width="11.44140625" style="90"/>
    <col min="14593" max="14593" width="0.109375" style="90" customWidth="1"/>
    <col min="14594" max="14594" width="2.6640625" style="90" customWidth="1"/>
    <col min="14595" max="14595" width="15.44140625" style="90" customWidth="1"/>
    <col min="14596" max="14596" width="1.33203125" style="90" customWidth="1"/>
    <col min="14597" max="14597" width="8" style="90" customWidth="1"/>
    <col min="14598" max="14598" width="9.5546875" style="90" customWidth="1"/>
    <col min="14599" max="14599" width="1.6640625" style="90" customWidth="1"/>
    <col min="14600" max="14600" width="9.5546875" style="90" customWidth="1"/>
    <col min="14601" max="14601" width="4.109375" style="90" customWidth="1"/>
    <col min="14602" max="14602" width="8" style="90" customWidth="1"/>
    <col min="14603" max="14603" width="9.5546875" style="90" customWidth="1"/>
    <col min="14604" max="14604" width="1.6640625" style="90" customWidth="1"/>
    <col min="14605" max="14605" width="9.6640625" style="90" customWidth="1"/>
    <col min="14606" max="14606" width="3.109375" style="90" customWidth="1"/>
    <col min="14607" max="14607" width="11.44140625" style="90" customWidth="1"/>
    <col min="14608" max="14848" width="11.44140625" style="90"/>
    <col min="14849" max="14849" width="0.109375" style="90" customWidth="1"/>
    <col min="14850" max="14850" width="2.6640625" style="90" customWidth="1"/>
    <col min="14851" max="14851" width="15.44140625" style="90" customWidth="1"/>
    <col min="14852" max="14852" width="1.33203125" style="90" customWidth="1"/>
    <col min="14853" max="14853" width="8" style="90" customWidth="1"/>
    <col min="14854" max="14854" width="9.5546875" style="90" customWidth="1"/>
    <col min="14855" max="14855" width="1.6640625" style="90" customWidth="1"/>
    <col min="14856" max="14856" width="9.5546875" style="90" customWidth="1"/>
    <col min="14857" max="14857" width="4.109375" style="90" customWidth="1"/>
    <col min="14858" max="14858" width="8" style="90" customWidth="1"/>
    <col min="14859" max="14859" width="9.5546875" style="90" customWidth="1"/>
    <col min="14860" max="14860" width="1.6640625" style="90" customWidth="1"/>
    <col min="14861" max="14861" width="9.6640625" style="90" customWidth="1"/>
    <col min="14862" max="14862" width="3.109375" style="90" customWidth="1"/>
    <col min="14863" max="14863" width="11.44140625" style="90" customWidth="1"/>
    <col min="14864" max="15104" width="11.44140625" style="90"/>
    <col min="15105" max="15105" width="0.109375" style="90" customWidth="1"/>
    <col min="15106" max="15106" width="2.6640625" style="90" customWidth="1"/>
    <col min="15107" max="15107" width="15.44140625" style="90" customWidth="1"/>
    <col min="15108" max="15108" width="1.33203125" style="90" customWidth="1"/>
    <col min="15109" max="15109" width="8" style="90" customWidth="1"/>
    <col min="15110" max="15110" width="9.5546875" style="90" customWidth="1"/>
    <col min="15111" max="15111" width="1.6640625" style="90" customWidth="1"/>
    <col min="15112" max="15112" width="9.5546875" style="90" customWidth="1"/>
    <col min="15113" max="15113" width="4.109375" style="90" customWidth="1"/>
    <col min="15114" max="15114" width="8" style="90" customWidth="1"/>
    <col min="15115" max="15115" width="9.5546875" style="90" customWidth="1"/>
    <col min="15116" max="15116" width="1.6640625" style="90" customWidth="1"/>
    <col min="15117" max="15117" width="9.6640625" style="90" customWidth="1"/>
    <col min="15118" max="15118" width="3.109375" style="90" customWidth="1"/>
    <col min="15119" max="15119" width="11.44140625" style="90" customWidth="1"/>
    <col min="15120" max="15360" width="11.44140625" style="90"/>
    <col min="15361" max="15361" width="0.109375" style="90" customWidth="1"/>
    <col min="15362" max="15362" width="2.6640625" style="90" customWidth="1"/>
    <col min="15363" max="15363" width="15.44140625" style="90" customWidth="1"/>
    <col min="15364" max="15364" width="1.33203125" style="90" customWidth="1"/>
    <col min="15365" max="15365" width="8" style="90" customWidth="1"/>
    <col min="15366" max="15366" width="9.5546875" style="90" customWidth="1"/>
    <col min="15367" max="15367" width="1.6640625" style="90" customWidth="1"/>
    <col min="15368" max="15368" width="9.5546875" style="90" customWidth="1"/>
    <col min="15369" max="15369" width="4.109375" style="90" customWidth="1"/>
    <col min="15370" max="15370" width="8" style="90" customWidth="1"/>
    <col min="15371" max="15371" width="9.5546875" style="90" customWidth="1"/>
    <col min="15372" max="15372" width="1.6640625" style="90" customWidth="1"/>
    <col min="15373" max="15373" width="9.6640625" style="90" customWidth="1"/>
    <col min="15374" max="15374" width="3.109375" style="90" customWidth="1"/>
    <col min="15375" max="15375" width="11.44140625" style="90" customWidth="1"/>
    <col min="15376" max="15616" width="11.44140625" style="90"/>
    <col min="15617" max="15617" width="0.109375" style="90" customWidth="1"/>
    <col min="15618" max="15618" width="2.6640625" style="90" customWidth="1"/>
    <col min="15619" max="15619" width="15.44140625" style="90" customWidth="1"/>
    <col min="15620" max="15620" width="1.33203125" style="90" customWidth="1"/>
    <col min="15621" max="15621" width="8" style="90" customWidth="1"/>
    <col min="15622" max="15622" width="9.5546875" style="90" customWidth="1"/>
    <col min="15623" max="15623" width="1.6640625" style="90" customWidth="1"/>
    <col min="15624" max="15624" width="9.5546875" style="90" customWidth="1"/>
    <col min="15625" max="15625" width="4.109375" style="90" customWidth="1"/>
    <col min="15626" max="15626" width="8" style="90" customWidth="1"/>
    <col min="15627" max="15627" width="9.5546875" style="90" customWidth="1"/>
    <col min="15628" max="15628" width="1.6640625" style="90" customWidth="1"/>
    <col min="15629" max="15629" width="9.6640625" style="90" customWidth="1"/>
    <col min="15630" max="15630" width="3.109375" style="90" customWidth="1"/>
    <col min="15631" max="15631" width="11.44140625" style="90" customWidth="1"/>
    <col min="15632" max="15872" width="11.44140625" style="90"/>
    <col min="15873" max="15873" width="0.109375" style="90" customWidth="1"/>
    <col min="15874" max="15874" width="2.6640625" style="90" customWidth="1"/>
    <col min="15875" max="15875" width="15.44140625" style="90" customWidth="1"/>
    <col min="15876" max="15876" width="1.33203125" style="90" customWidth="1"/>
    <col min="15877" max="15877" width="8" style="90" customWidth="1"/>
    <col min="15878" max="15878" width="9.5546875" style="90" customWidth="1"/>
    <col min="15879" max="15879" width="1.6640625" style="90" customWidth="1"/>
    <col min="15880" max="15880" width="9.5546875" style="90" customWidth="1"/>
    <col min="15881" max="15881" width="4.109375" style="90" customWidth="1"/>
    <col min="15882" max="15882" width="8" style="90" customWidth="1"/>
    <col min="15883" max="15883" width="9.5546875" style="90" customWidth="1"/>
    <col min="15884" max="15884" width="1.6640625" style="90" customWidth="1"/>
    <col min="15885" max="15885" width="9.6640625" style="90" customWidth="1"/>
    <col min="15886" max="15886" width="3.109375" style="90" customWidth="1"/>
    <col min="15887" max="15887" width="11.44140625" style="90" customWidth="1"/>
    <col min="15888" max="16128" width="11.44140625" style="90"/>
    <col min="16129" max="16129" width="0.109375" style="90" customWidth="1"/>
    <col min="16130" max="16130" width="2.6640625" style="90" customWidth="1"/>
    <col min="16131" max="16131" width="15.44140625" style="90" customWidth="1"/>
    <col min="16132" max="16132" width="1.33203125" style="90" customWidth="1"/>
    <col min="16133" max="16133" width="8" style="90" customWidth="1"/>
    <col min="16134" max="16134" width="9.5546875" style="90" customWidth="1"/>
    <col min="16135" max="16135" width="1.6640625" style="90" customWidth="1"/>
    <col min="16136" max="16136" width="9.5546875" style="90" customWidth="1"/>
    <col min="16137" max="16137" width="4.109375" style="90" customWidth="1"/>
    <col min="16138" max="16138" width="8" style="90" customWidth="1"/>
    <col min="16139" max="16139" width="9.5546875" style="90" customWidth="1"/>
    <col min="16140" max="16140" width="1.6640625" style="90" customWidth="1"/>
    <col min="16141" max="16141" width="9.6640625" style="90" customWidth="1"/>
    <col min="16142" max="16142" width="3.109375" style="90" customWidth="1"/>
    <col min="16143" max="16143" width="11.44140625" style="90" customWidth="1"/>
    <col min="16144" max="16384" width="11.44140625" style="90"/>
  </cols>
  <sheetData>
    <row r="1" spans="1:17" s="76" customFormat="1" ht="0.75" customHeight="1"/>
    <row r="2" spans="1:17" s="76" customFormat="1" ht="21" customHeight="1">
      <c r="E2" s="77"/>
      <c r="M2" s="78" t="s">
        <v>6</v>
      </c>
    </row>
    <row r="3" spans="1:17" s="76" customFormat="1" ht="15" customHeight="1">
      <c r="E3" s="417" t="s">
        <v>63</v>
      </c>
      <c r="F3" s="417"/>
      <c r="G3" s="417"/>
      <c r="H3" s="417"/>
      <c r="I3" s="417"/>
      <c r="J3" s="417"/>
      <c r="K3" s="417"/>
      <c r="L3" s="417"/>
      <c r="M3" s="417"/>
    </row>
    <row r="4" spans="1:17" s="80" customFormat="1" ht="20.25" customHeight="1">
      <c r="B4" s="81"/>
      <c r="C4" s="36" t="str">
        <f>Indice!C4</f>
        <v>Transporte de energía eléctrica</v>
      </c>
    </row>
    <row r="5" spans="1:17" s="80" customFormat="1" ht="12.6" customHeight="1">
      <c r="B5" s="81"/>
      <c r="C5" s="82"/>
    </row>
    <row r="6" spans="1:17" s="80" customFormat="1" ht="12.6" customHeight="1">
      <c r="B6" s="81"/>
      <c r="C6" s="83"/>
      <c r="D6" s="84"/>
      <c r="E6" s="84"/>
    </row>
    <row r="7" spans="1:17" s="80" customFormat="1" ht="12.75" customHeight="1">
      <c r="B7" s="81"/>
      <c r="C7" s="408" t="s">
        <v>233</v>
      </c>
      <c r="D7" s="408"/>
      <c r="E7" s="85" t="s">
        <v>62</v>
      </c>
      <c r="F7" s="99" t="s">
        <v>28</v>
      </c>
      <c r="G7" s="129"/>
      <c r="H7" s="99" t="s">
        <v>30</v>
      </c>
      <c r="I7" s="130"/>
      <c r="J7" s="85" t="s">
        <v>62</v>
      </c>
      <c r="K7" s="99" t="s">
        <v>28</v>
      </c>
      <c r="L7" s="129"/>
      <c r="M7" s="99" t="s">
        <v>30</v>
      </c>
    </row>
    <row r="8" spans="1:17" ht="12.75" customHeight="1">
      <c r="A8" s="80"/>
      <c r="B8" s="81"/>
      <c r="C8" s="408"/>
      <c r="D8" s="408"/>
      <c r="E8" s="286">
        <v>1976</v>
      </c>
      <c r="F8" s="287">
        <v>4715</v>
      </c>
      <c r="G8" s="287"/>
      <c r="H8" s="287">
        <v>13501</v>
      </c>
      <c r="I8" s="131"/>
      <c r="J8" s="286">
        <v>1996</v>
      </c>
      <c r="K8" s="287">
        <v>14083.63</v>
      </c>
      <c r="L8" s="287"/>
      <c r="M8" s="287">
        <v>15733.539999999999</v>
      </c>
    </row>
    <row r="9" spans="1:17" ht="12.75" customHeight="1">
      <c r="A9" s="80"/>
      <c r="B9" s="81"/>
      <c r="C9" s="408"/>
      <c r="D9" s="408"/>
      <c r="E9" s="286">
        <v>1977</v>
      </c>
      <c r="F9" s="287">
        <v>5595</v>
      </c>
      <c r="G9" s="287"/>
      <c r="H9" s="287">
        <v>13138</v>
      </c>
      <c r="I9" s="131"/>
      <c r="J9" s="286">
        <v>1997</v>
      </c>
      <c r="K9" s="287">
        <v>14243.65</v>
      </c>
      <c r="L9" s="287"/>
      <c r="M9" s="287">
        <v>15776.14</v>
      </c>
      <c r="P9" s="132"/>
    </row>
    <row r="10" spans="1:17" ht="12.75" customHeight="1">
      <c r="A10" s="80"/>
      <c r="B10" s="81"/>
      <c r="C10" s="408" t="s">
        <v>228</v>
      </c>
      <c r="D10" s="84"/>
      <c r="E10" s="286">
        <v>1978</v>
      </c>
      <c r="F10" s="287">
        <v>5732</v>
      </c>
      <c r="G10" s="288"/>
      <c r="H10" s="287">
        <v>13258</v>
      </c>
      <c r="I10" s="131"/>
      <c r="J10" s="286">
        <v>1998</v>
      </c>
      <c r="K10" s="287">
        <v>14538.47</v>
      </c>
      <c r="L10" s="287"/>
      <c r="M10" s="287">
        <v>15875.92</v>
      </c>
      <c r="P10" s="132"/>
    </row>
    <row r="11" spans="1:17" ht="12.75" customHeight="1">
      <c r="A11" s="80"/>
      <c r="B11" s="81"/>
      <c r="C11" s="408"/>
      <c r="D11" s="84"/>
      <c r="E11" s="286">
        <v>1979</v>
      </c>
      <c r="F11" s="287">
        <v>8207</v>
      </c>
      <c r="G11" s="287"/>
      <c r="H11" s="287">
        <v>13767</v>
      </c>
      <c r="I11" s="131"/>
      <c r="J11" s="286">
        <v>1999</v>
      </c>
      <c r="K11" s="287">
        <v>14538.47</v>
      </c>
      <c r="L11" s="287"/>
      <c r="M11" s="287">
        <v>15974.92</v>
      </c>
      <c r="P11" s="132"/>
    </row>
    <row r="12" spans="1:17" ht="12.75" customHeight="1">
      <c r="A12" s="80"/>
      <c r="B12" s="81"/>
      <c r="C12" s="408"/>
      <c r="D12" s="84"/>
      <c r="E12" s="286">
        <v>1980</v>
      </c>
      <c r="F12" s="287">
        <v>8518</v>
      </c>
      <c r="G12" s="287"/>
      <c r="H12" s="287">
        <v>14139</v>
      </c>
      <c r="I12" s="131"/>
      <c r="J12" s="286">
        <v>2000</v>
      </c>
      <c r="K12" s="287">
        <v>14918</v>
      </c>
      <c r="L12" s="287"/>
      <c r="M12" s="287">
        <v>16077.74</v>
      </c>
      <c r="P12" s="132"/>
    </row>
    <row r="13" spans="1:17" ht="12.75" customHeight="1">
      <c r="A13" s="80"/>
      <c r="B13" s="81"/>
      <c r="C13" s="94"/>
      <c r="D13" s="84"/>
      <c r="E13" s="286">
        <v>1981</v>
      </c>
      <c r="F13" s="287">
        <v>8906</v>
      </c>
      <c r="G13" s="287"/>
      <c r="H13" s="287">
        <v>13973</v>
      </c>
      <c r="I13" s="131"/>
      <c r="J13" s="286">
        <v>2001</v>
      </c>
      <c r="K13" s="287">
        <v>15364.268999999998</v>
      </c>
      <c r="L13" s="287"/>
      <c r="M13" s="287">
        <v>16121.466999999999</v>
      </c>
      <c r="P13" s="132"/>
    </row>
    <row r="14" spans="1:17" ht="12.75" customHeight="1">
      <c r="A14" s="80"/>
      <c r="B14" s="81"/>
      <c r="C14" s="114"/>
      <c r="D14" s="84"/>
      <c r="E14" s="286">
        <v>1982</v>
      </c>
      <c r="F14" s="287">
        <v>8975</v>
      </c>
      <c r="G14" s="287"/>
      <c r="H14" s="287">
        <v>14466</v>
      </c>
      <c r="I14" s="131"/>
      <c r="J14" s="286">
        <v>2002</v>
      </c>
      <c r="K14" s="287">
        <v>16066.739</v>
      </c>
      <c r="L14" s="287"/>
      <c r="M14" s="287">
        <v>16296.157999999999</v>
      </c>
      <c r="P14" s="133"/>
    </row>
    <row r="15" spans="1:17" ht="12.75" customHeight="1">
      <c r="A15" s="80"/>
      <c r="B15" s="81"/>
      <c r="C15" s="94"/>
      <c r="D15" s="84"/>
      <c r="E15" s="286">
        <v>1983</v>
      </c>
      <c r="F15" s="287">
        <v>9563</v>
      </c>
      <c r="G15" s="287"/>
      <c r="H15" s="287">
        <v>14491</v>
      </c>
      <c r="I15" s="131"/>
      <c r="J15" s="286">
        <v>2003</v>
      </c>
      <c r="K15" s="287">
        <v>16592.458999999999</v>
      </c>
      <c r="L15" s="287"/>
      <c r="M15" s="287">
        <v>16344.267999999998</v>
      </c>
      <c r="P15" s="133"/>
    </row>
    <row r="16" spans="1:17" ht="12.75" customHeight="1">
      <c r="A16" s="80"/>
      <c r="B16" s="81"/>
      <c r="C16" s="94"/>
      <c r="D16" s="84"/>
      <c r="E16" s="286">
        <v>1984</v>
      </c>
      <c r="F16" s="287">
        <v>9998</v>
      </c>
      <c r="G16" s="287"/>
      <c r="H16" s="287">
        <v>14598.3</v>
      </c>
      <c r="I16" s="131"/>
      <c r="J16" s="286">
        <v>2004</v>
      </c>
      <c r="K16" s="287">
        <v>16840.612000000001</v>
      </c>
      <c r="L16" s="287"/>
      <c r="M16" s="287">
        <v>16464.171799999996</v>
      </c>
      <c r="O16" s="132"/>
      <c r="P16" s="132"/>
      <c r="Q16" s="132"/>
    </row>
    <row r="17" spans="1:17" ht="12.75" customHeight="1">
      <c r="A17" s="80"/>
      <c r="B17" s="81"/>
      <c r="C17" s="83"/>
      <c r="D17" s="84"/>
      <c r="E17" s="286">
        <v>1985</v>
      </c>
      <c r="F17" s="287">
        <v>10781</v>
      </c>
      <c r="G17" s="287"/>
      <c r="H17" s="287">
        <v>14652.3</v>
      </c>
      <c r="I17" s="131"/>
      <c r="J17" s="286">
        <v>2005</v>
      </c>
      <c r="K17" s="287">
        <v>16845.694</v>
      </c>
      <c r="L17" s="287"/>
      <c r="M17" s="287">
        <v>16529.899899999997</v>
      </c>
      <c r="O17" s="132"/>
      <c r="P17" s="132"/>
      <c r="Q17" s="132"/>
    </row>
    <row r="18" spans="1:17" ht="12.75" customHeight="1">
      <c r="A18" s="80"/>
      <c r="B18" s="81"/>
      <c r="C18" s="83"/>
      <c r="D18" s="84"/>
      <c r="E18" s="286">
        <v>1986</v>
      </c>
      <c r="F18" s="287">
        <v>10978</v>
      </c>
      <c r="G18" s="287"/>
      <c r="H18" s="287">
        <v>14746.3</v>
      </c>
      <c r="I18" s="131"/>
      <c r="J18" s="286">
        <v>2006</v>
      </c>
      <c r="K18" s="287">
        <v>17051.9434</v>
      </c>
      <c r="L18" s="287"/>
      <c r="M18" s="287">
        <v>16752.829060000004</v>
      </c>
      <c r="O18" s="132"/>
      <c r="P18" s="132"/>
      <c r="Q18" s="132"/>
    </row>
    <row r="19" spans="1:17" ht="12.75" customHeight="1">
      <c r="A19" s="80"/>
      <c r="B19" s="81"/>
      <c r="C19" s="83"/>
      <c r="D19" s="84"/>
      <c r="E19" s="286">
        <v>1987</v>
      </c>
      <c r="F19" s="287">
        <v>11147</v>
      </c>
      <c r="G19" s="287"/>
      <c r="H19" s="287">
        <v>14849.3</v>
      </c>
      <c r="I19" s="131"/>
      <c r="J19" s="286">
        <v>2007</v>
      </c>
      <c r="K19" s="287">
        <v>17190.606400000001</v>
      </c>
      <c r="L19" s="287"/>
      <c r="M19" s="287">
        <v>16817.033060000002</v>
      </c>
      <c r="O19" s="132"/>
      <c r="P19" s="132"/>
      <c r="Q19" s="132"/>
    </row>
    <row r="20" spans="1:17" ht="12.75" customHeight="1">
      <c r="E20" s="286">
        <v>1988</v>
      </c>
      <c r="F20" s="287">
        <v>12194</v>
      </c>
      <c r="G20" s="287"/>
      <c r="H20" s="287">
        <v>14938.3</v>
      </c>
      <c r="I20" s="131"/>
      <c r="J20" s="286">
        <v>2008</v>
      </c>
      <c r="K20" s="287">
        <v>17764.621000000006</v>
      </c>
      <c r="L20" s="287"/>
      <c r="M20" s="287">
        <v>17174.804059999999</v>
      </c>
      <c r="O20" s="132"/>
      <c r="P20" s="132"/>
      <c r="Q20" s="132"/>
    </row>
    <row r="21" spans="1:17" ht="12.75" customHeight="1">
      <c r="E21" s="289">
        <v>1989</v>
      </c>
      <c r="F21" s="290">
        <v>12533</v>
      </c>
      <c r="G21" s="290"/>
      <c r="H21" s="290">
        <v>14964.3</v>
      </c>
      <c r="I21" s="131"/>
      <c r="J21" s="286">
        <v>2009</v>
      </c>
      <c r="K21" s="287">
        <v>18056.021000000008</v>
      </c>
      <c r="L21" s="287"/>
      <c r="M21" s="287">
        <v>17307.192059999994</v>
      </c>
      <c r="O21" s="132"/>
      <c r="P21" s="132"/>
      <c r="Q21" s="132"/>
    </row>
    <row r="22" spans="1:17" ht="12.75" customHeight="1">
      <c r="E22" s="289">
        <v>1990</v>
      </c>
      <c r="F22" s="290">
        <v>12686</v>
      </c>
      <c r="G22" s="290"/>
      <c r="H22" s="290">
        <v>15034.5</v>
      </c>
      <c r="I22" s="131"/>
      <c r="J22" s="286">
        <v>2010</v>
      </c>
      <c r="K22" s="287">
        <v>18792.422999999992</v>
      </c>
      <c r="L22" s="287"/>
      <c r="M22" s="287">
        <v>17400.504000000004</v>
      </c>
      <c r="O22" s="132"/>
      <c r="P22" s="132"/>
      <c r="Q22" s="132"/>
    </row>
    <row r="23" spans="1:17" ht="12.75" customHeight="1">
      <c r="E23" s="289">
        <v>1991</v>
      </c>
      <c r="F23" s="290">
        <v>12883</v>
      </c>
      <c r="G23" s="290"/>
      <c r="H23" s="290">
        <v>15108.94</v>
      </c>
      <c r="I23" s="131"/>
      <c r="J23" s="286">
        <v>2011</v>
      </c>
      <c r="K23" s="287">
        <f>'Data 1'!D191</f>
        <v>19671.349999999999</v>
      </c>
      <c r="L23" s="287"/>
      <c r="M23" s="287">
        <f>'Data 1'!E191</f>
        <v>18000.768000000004</v>
      </c>
      <c r="O23" s="132"/>
      <c r="P23" s="132"/>
      <c r="Q23" s="132"/>
    </row>
    <row r="24" spans="1:17" ht="12.75" customHeight="1">
      <c r="E24" s="289">
        <v>1992</v>
      </c>
      <c r="F24" s="290">
        <v>13222</v>
      </c>
      <c r="G24" s="290"/>
      <c r="H24" s="290">
        <v>15356.14</v>
      </c>
      <c r="I24" s="131"/>
      <c r="J24" s="289">
        <v>2012</v>
      </c>
      <c r="K24" s="287">
        <f>'Data 1'!D192</f>
        <v>20108.846000000001</v>
      </c>
      <c r="L24" s="287"/>
      <c r="M24" s="287">
        <f>'Data 1'!E192</f>
        <v>18369.641060000002</v>
      </c>
      <c r="O24" s="132"/>
      <c r="P24" s="132"/>
      <c r="Q24" s="132"/>
    </row>
    <row r="25" spans="1:17" ht="12.75" customHeight="1">
      <c r="E25" s="289">
        <v>1993</v>
      </c>
      <c r="F25" s="290">
        <v>13611.17</v>
      </c>
      <c r="G25" s="290"/>
      <c r="H25" s="290">
        <v>15441.94</v>
      </c>
      <c r="I25" s="131"/>
      <c r="J25" s="289">
        <v>2013</v>
      </c>
      <c r="K25" s="287">
        <f>'Data 1'!D193</f>
        <v>20639.478000000003</v>
      </c>
      <c r="L25" s="287"/>
      <c r="M25" s="287">
        <f>'Data 1'!E193</f>
        <v>18642.941060000005</v>
      </c>
      <c r="O25" s="132"/>
      <c r="P25" s="132"/>
      <c r="Q25" s="132"/>
    </row>
    <row r="26" spans="1:17" ht="12.75" customHeight="1">
      <c r="E26" s="289">
        <v>1994</v>
      </c>
      <c r="F26" s="290">
        <v>13737.17</v>
      </c>
      <c r="G26" s="290"/>
      <c r="H26" s="290">
        <v>15585.94</v>
      </c>
      <c r="I26" s="131"/>
      <c r="J26" s="289">
        <v>2014</v>
      </c>
      <c r="K26" s="287">
        <f>'Data 1'!D194</f>
        <v>21093.512000000002</v>
      </c>
      <c r="L26" s="287"/>
      <c r="M26" s="287">
        <f>'Data 1'!E194</f>
        <v>18782.058560000005</v>
      </c>
      <c r="O26" s="132"/>
      <c r="P26" s="132"/>
      <c r="Q26" s="132"/>
    </row>
    <row r="27" spans="1:17" ht="12.75" customHeight="1">
      <c r="E27" s="291">
        <v>1995</v>
      </c>
      <c r="F27" s="292">
        <v>13969.73</v>
      </c>
      <c r="G27" s="292"/>
      <c r="H27" s="292">
        <v>15628.94</v>
      </c>
      <c r="I27" s="131"/>
      <c r="J27" s="291" t="s">
        <v>123</v>
      </c>
      <c r="K27" s="292">
        <f>'Data 1'!D195</f>
        <v>21178.698360000002</v>
      </c>
      <c r="L27" s="292"/>
      <c r="M27" s="292">
        <f>'Data 1'!E195</f>
        <v>18924.164470000007</v>
      </c>
      <c r="O27" s="132"/>
      <c r="P27" s="132"/>
      <c r="Q27" s="132"/>
    </row>
    <row r="28" spans="1:17" ht="15" customHeight="1">
      <c r="E28" s="407" t="s">
        <v>42</v>
      </c>
      <c r="F28" s="407"/>
      <c r="G28" s="407"/>
      <c r="H28" s="407"/>
      <c r="I28" s="407"/>
      <c r="J28" s="407"/>
      <c r="K28" s="407"/>
      <c r="L28" s="407"/>
      <c r="M28" s="407"/>
    </row>
    <row r="29" spans="1:17" ht="12.75" customHeight="1">
      <c r="K29" s="132"/>
      <c r="M29" s="132"/>
    </row>
    <row r="30" spans="1:17" ht="12.75" customHeight="1">
      <c r="K30" s="132"/>
      <c r="L30" s="132"/>
      <c r="M30" s="132"/>
    </row>
    <row r="31" spans="1:17" ht="12.75" customHeight="1">
      <c r="K31" s="132"/>
      <c r="L31" s="132"/>
      <c r="M31" s="132"/>
    </row>
    <row r="32" spans="1:17" ht="12.75" customHeight="1">
      <c r="K32" s="132"/>
      <c r="L32" s="132"/>
      <c r="M32" s="132"/>
      <c r="P32" s="132"/>
    </row>
    <row r="33" spans="5:16" ht="12.75" customHeight="1">
      <c r="K33" s="132"/>
      <c r="L33" s="132"/>
      <c r="M33" s="132"/>
      <c r="P33" s="132"/>
    </row>
    <row r="34" spans="5:16" ht="12.75" customHeight="1">
      <c r="E34" s="97"/>
      <c r="F34" s="132"/>
      <c r="G34" s="132"/>
      <c r="H34" s="132"/>
      <c r="J34" s="97"/>
      <c r="K34" s="132"/>
      <c r="L34" s="132"/>
      <c r="M34" s="132"/>
      <c r="P34" s="132"/>
    </row>
    <row r="35" spans="5:16" ht="12.75" customHeight="1">
      <c r="M35" s="132"/>
      <c r="P35" s="132"/>
    </row>
    <row r="36" spans="5:16" ht="12.75" customHeight="1">
      <c r="M36" s="132"/>
      <c r="P36" s="132"/>
    </row>
    <row r="37" spans="5:16" ht="12.75" customHeight="1"/>
    <row r="38" spans="5:16" ht="12.75" customHeight="1"/>
    <row r="39" spans="5:16" ht="12.75" customHeight="1"/>
    <row r="40" spans="5:16" ht="12.75" customHeight="1">
      <c r="M40" s="132"/>
    </row>
    <row r="41" spans="5:16" ht="12.75" customHeight="1"/>
  </sheetData>
  <mergeCells count="4">
    <mergeCell ref="E3:M3"/>
    <mergeCell ref="E28:M28"/>
    <mergeCell ref="C10:C12"/>
    <mergeCell ref="C7:D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26</vt:i4>
      </vt:variant>
    </vt:vector>
  </HeadingPairs>
  <TitlesOfParts>
    <vt:vector size="51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Data 1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RODORTJO</cp:lastModifiedBy>
  <cp:lastPrinted>2015-06-12T06:47:27Z</cp:lastPrinted>
  <dcterms:created xsi:type="dcterms:W3CDTF">2000-10-16T14:29:50Z</dcterms:created>
  <dcterms:modified xsi:type="dcterms:W3CDTF">2016-06-29T08:49:35Z</dcterms:modified>
</cp:coreProperties>
</file>